
<file path=[Content_Types].xml><?xml version="1.0" encoding="utf-8"?>
<Types xmlns="http://schemas.openxmlformats.org/package/2006/content-types">
  <Default Extension="emf" ContentType="image/x-emf"/>
  <Default Extension="jpeg" ContentType="image/jpeg"/>
  <Default Extension="JPG" ContentType="image/.jpg"/>
  <Default Extension="png" ContentType="image/png"/>
  <Default Extension="gif" ContentType="image/gif"/>
  <Default Extension="wmf" ContentType="image/x-wmf"/>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media/image553.webp" ContentType="image/webp"/>
  <Override PartName="/xl/media/image678.webp" ContentType="image/webp"/>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180" tabRatio="900" firstSheet="4" activeTab="21"/>
  </bookViews>
  <sheets>
    <sheet name="CU " sheetId="2" r:id="rId1"/>
    <sheet name="ZIEHL" sheetId="44" r:id="rId2"/>
    <sheet name="Weiguang" sheetId="54" r:id="rId3"/>
    <sheet name="QC" sheetId="57" r:id="rId4"/>
    <sheet name="Switch board" sheetId="55" r:id="rId5"/>
    <sheet name="ALUMINIUM PLATE" sheetId="63" r:id="rId6"/>
    <sheet name="ALL NEW COMP" sheetId="23" r:id="rId7"/>
    <sheet name="ZX" sheetId="74" r:id="rId8"/>
    <sheet name="Small comp" sheetId="59" r:id="rId9"/>
    <sheet name="WELZER" sheetId="27" r:id="rId10"/>
    <sheet name="FLAKE ICE" sheetId="26" r:id="rId11"/>
    <sheet name="BITZER" sheetId="25" r:id="rId12"/>
    <sheet name="Heat plate" sheetId="48" r:id="rId13"/>
    <sheet name="RECOND COMP" sheetId="30" r:id="rId14"/>
    <sheet name="REFCOMP" sheetId="64" r:id="rId15"/>
    <sheet name="danfoss,sagi" sheetId="41" r:id="rId16"/>
    <sheet name="VALVE" sheetId="61" r:id="rId17"/>
    <sheet name="Oil separator" sheetId="43" r:id="rId18"/>
    <sheet name="HUB" sheetId="65" r:id="rId19"/>
    <sheet name="fitting" sheetId="62" r:id="rId20"/>
    <sheet name="Wefoam" sheetId="68" r:id="rId21"/>
    <sheet name="QUICKOOL" sheetId="70" r:id="rId22"/>
    <sheet name="RACK" sheetId="72" r:id="rId23"/>
  </sheets>
  <externalReferences>
    <externalReference r:id="rId24"/>
    <externalReference r:id="rId25"/>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4F4D5FD4221844B3BAC4C5FCB86F69E3" descr="907a87c88973036d11d63d5679eb399"/>
        <xdr:cNvPicPr>
          <a:picLocks noChangeAspect="1"/>
        </xdr:cNvPicPr>
      </xdr:nvPicPr>
      <xdr:blipFill>
        <a:blip r:embed="rId1"/>
        <a:stretch>
          <a:fillRect/>
        </a:stretch>
      </xdr:blipFill>
      <xdr:spPr>
        <a:xfrm>
          <a:off x="3429000" y="58420"/>
          <a:ext cx="7543800" cy="10058400"/>
        </a:xfrm>
        <a:prstGeom prst="rect">
          <a:avLst/>
        </a:prstGeom>
      </xdr:spPr>
    </xdr:pic>
  </etc:cellImage>
  <etc:cellImage>
    <xdr:pic>
      <xdr:nvPicPr>
        <xdr:cNvPr id="10" name="ID_6FC152D1CE6B42CB8D590A2DA910557B" descr="f07743e2338377f7501a6a66d80f643"/>
        <xdr:cNvPicPr>
          <a:picLocks noChangeAspect="1"/>
        </xdr:cNvPicPr>
      </xdr:nvPicPr>
      <xdr:blipFill>
        <a:blip r:embed="rId2"/>
        <a:stretch>
          <a:fillRect/>
        </a:stretch>
      </xdr:blipFill>
      <xdr:spPr>
        <a:xfrm>
          <a:off x="3519805" y="5210810"/>
          <a:ext cx="2035175" cy="1475740"/>
        </a:xfrm>
        <a:prstGeom prst="rect">
          <a:avLst/>
        </a:prstGeom>
      </xdr:spPr>
    </xdr:pic>
  </etc:cellImage>
  <etc:cellImage>
    <xdr:pic>
      <xdr:nvPicPr>
        <xdr:cNvPr id="9" name="ID_5B50BE1DB98C4567993D6A5F26792F33" descr="f4cb00343412bdea011aa6a07fceb38"/>
        <xdr:cNvPicPr>
          <a:picLocks noChangeAspect="1"/>
        </xdr:cNvPicPr>
      </xdr:nvPicPr>
      <xdr:blipFill>
        <a:blip r:embed="rId3"/>
        <a:stretch>
          <a:fillRect/>
        </a:stretch>
      </xdr:blipFill>
      <xdr:spPr>
        <a:xfrm>
          <a:off x="3848100" y="1009650"/>
          <a:ext cx="3702050" cy="2772410"/>
        </a:xfrm>
        <a:prstGeom prst="rect">
          <a:avLst/>
        </a:prstGeom>
      </xdr:spPr>
    </xdr:pic>
  </etc:cellImage>
  <etc:cellImage>
    <xdr:pic>
      <xdr:nvPicPr>
        <xdr:cNvPr id="3" name="ID_26C9986488344784A3A12DBC0C0B5F4D"/>
        <xdr:cNvPicPr>
          <a:picLocks noChangeAspect="1"/>
        </xdr:cNvPicPr>
      </xdr:nvPicPr>
      <xdr:blipFill>
        <a:blip r:embed="rId4"/>
        <a:stretch>
          <a:fillRect/>
        </a:stretch>
      </xdr:blipFill>
      <xdr:spPr>
        <a:xfrm>
          <a:off x="7075805" y="2026285"/>
          <a:ext cx="1557655" cy="1614805"/>
        </a:xfrm>
        <a:prstGeom prst="rect">
          <a:avLst/>
        </a:prstGeom>
        <a:noFill/>
        <a:ln w="9525">
          <a:noFill/>
        </a:ln>
      </xdr:spPr>
    </xdr:pic>
  </etc:cellImage>
  <etc:cellImage>
    <xdr:pic>
      <xdr:nvPicPr>
        <xdr:cNvPr id="8" name="ID_65FA1E08635043859F11F6AEACBF64C9" descr="1fe750fa51ac68289dee8f7a89f8448"/>
        <xdr:cNvPicPr>
          <a:picLocks noChangeAspect="1"/>
        </xdr:cNvPicPr>
      </xdr:nvPicPr>
      <xdr:blipFill>
        <a:blip r:embed="rId5"/>
        <a:stretch>
          <a:fillRect/>
        </a:stretch>
      </xdr:blipFill>
      <xdr:spPr>
        <a:xfrm>
          <a:off x="3613150" y="4366260"/>
          <a:ext cx="4438650" cy="3511550"/>
        </a:xfrm>
        <a:prstGeom prst="rect">
          <a:avLst/>
        </a:prstGeom>
      </xdr:spPr>
    </xdr:pic>
  </etc:cellImage>
  <etc:cellImage>
    <xdr:pic>
      <xdr:nvPicPr>
        <xdr:cNvPr id="4" name="ID_0E87DF8BB7EC46E5880226BA3CE7A3E0" descr="e4bccd889d8ef07b86e627e5699582e"/>
        <xdr:cNvPicPr>
          <a:picLocks noChangeAspect="1"/>
        </xdr:cNvPicPr>
      </xdr:nvPicPr>
      <xdr:blipFill>
        <a:blip r:embed="rId6"/>
        <a:stretch>
          <a:fillRect/>
        </a:stretch>
      </xdr:blipFill>
      <xdr:spPr>
        <a:xfrm>
          <a:off x="3536950" y="1409700"/>
          <a:ext cx="2717800" cy="1606550"/>
        </a:xfrm>
        <a:prstGeom prst="rect">
          <a:avLst/>
        </a:prstGeom>
      </xdr:spPr>
    </xdr:pic>
  </etc:cellImage>
</etc:cellImages>
</file>

<file path=xl/sharedStrings.xml><?xml version="1.0" encoding="utf-8"?>
<sst xmlns="http://schemas.openxmlformats.org/spreadsheetml/2006/main" count="1917" uniqueCount="1401">
  <si>
    <t>PIC</t>
  </si>
  <si>
    <t>9FPI INLET GROOVE FIN CONDENSER COIL COMPLETE SET  C/W AXIAL FAN SETS, RECEIVER TANK &amp; IRON BASE</t>
  </si>
  <si>
    <t xml:space="preserve">IRON BASE </t>
  </si>
  <si>
    <t>IRON BRACKET</t>
  </si>
  <si>
    <t>Airmender receiver tank flare type</t>
  </si>
  <si>
    <t>Receiver tank welding type</t>
  </si>
  <si>
    <t>VERTICAL TYPE RECEIVER TANK</t>
  </si>
  <si>
    <t>WATER COOLED CONDENSER</t>
  </si>
  <si>
    <t>cs condenser fin wide</t>
  </si>
  <si>
    <t>Steel condenser</t>
  </si>
  <si>
    <t>COUNTER CS CONDENSER</t>
  </si>
  <si>
    <t>COMERCIAL REFRIGERATOR CONDENSER COIL  3.5mm</t>
  </si>
  <si>
    <t>Aquarium chiller condenser set</t>
  </si>
  <si>
    <t>37*11*22</t>
  </si>
  <si>
    <t>37*11*23</t>
  </si>
  <si>
    <t>39.5*12*24.5</t>
  </si>
  <si>
    <t>44*16*30</t>
  </si>
  <si>
    <t>Condenser set c/w metal casing like aircond unit</t>
  </si>
  <si>
    <t>30*10.5*21</t>
  </si>
  <si>
    <t>38*14.5*32</t>
  </si>
  <si>
    <t>38*14.5*33</t>
  </si>
  <si>
    <t>38*14.5*50</t>
  </si>
  <si>
    <t>38*14.5*51</t>
  </si>
  <si>
    <t>38*14.5*52</t>
  </si>
  <si>
    <t xml:space="preserve">Top flow fan condenser set c/w metal casing like aircond unit </t>
  </si>
  <si>
    <t>2*500</t>
  </si>
  <si>
    <t>2*630</t>
  </si>
  <si>
    <t>Ceiling type evaporator use for comercial refrigerator  - 25'C ~ 0'C</t>
  </si>
  <si>
    <t>8*11*3R heater</t>
  </si>
  <si>
    <t>12*11*3R heater</t>
  </si>
  <si>
    <t>12*13*3R heater</t>
  </si>
  <si>
    <t>new model uc heater</t>
  </si>
  <si>
    <t>5 X 10 X 4R</t>
  </si>
  <si>
    <t>cooling coil only</t>
  </si>
  <si>
    <t xml:space="preserve">5 X 14 X 4R </t>
  </si>
  <si>
    <t xml:space="preserve"> COOLING COIL C/W DRAIN PAN      ( 有水盘 )</t>
  </si>
  <si>
    <t>1/4hp</t>
  </si>
  <si>
    <t>1 door (360l)</t>
  </si>
  <si>
    <t>1/3hp</t>
  </si>
  <si>
    <t>1 door (400l)</t>
  </si>
  <si>
    <t>FOOK MEI</t>
  </si>
  <si>
    <t>1/2HP</t>
  </si>
  <si>
    <t>2 door (1050l)</t>
  </si>
  <si>
    <t xml:space="preserve">5 X 20 X 4R </t>
  </si>
  <si>
    <t>1/2HP (B)</t>
  </si>
  <si>
    <t xml:space="preserve">5 X 23 X 4R </t>
  </si>
  <si>
    <t>MCE</t>
  </si>
  <si>
    <t>1/2hp-3/4hp</t>
  </si>
  <si>
    <t>3 door (1480l)</t>
  </si>
  <si>
    <t>5 X 33 X 4R ( 有水盘 )</t>
  </si>
  <si>
    <t>1HP</t>
  </si>
  <si>
    <t>4 door (1480l)</t>
  </si>
  <si>
    <t xml:space="preserve">5 X 48 X 4R </t>
  </si>
  <si>
    <t>COOLING COIL        ( 无水盘 )</t>
  </si>
  <si>
    <t>5 X 10 X 4R ( 无水盘 )</t>
  </si>
  <si>
    <t>5 X 14 X 4R ( 无水盘 )</t>
  </si>
  <si>
    <r>
      <rPr>
        <i/>
        <sz val="8"/>
        <rFont val="Arial"/>
        <charset val="134"/>
      </rPr>
      <t xml:space="preserve">5 X 16 X 4R ( </t>
    </r>
    <r>
      <rPr>
        <i/>
        <sz val="8"/>
        <rFont val="SimSun"/>
        <charset val="134"/>
      </rPr>
      <t>无水盘</t>
    </r>
    <r>
      <rPr>
        <i/>
        <sz val="8"/>
        <rFont val="Arial"/>
        <charset val="134"/>
      </rPr>
      <t xml:space="preserve"> )</t>
    </r>
  </si>
  <si>
    <t>5 X 20 X 4R ( 无水盘 )</t>
  </si>
  <si>
    <r>
      <rPr>
        <i/>
        <sz val="8"/>
        <rFont val="Arial"/>
        <charset val="134"/>
      </rPr>
      <t xml:space="preserve">5 X 23X 4R ( </t>
    </r>
    <r>
      <rPr>
        <i/>
        <sz val="8"/>
        <rFont val="SimSun"/>
        <charset val="134"/>
      </rPr>
      <t>无水盘</t>
    </r>
    <r>
      <rPr>
        <i/>
        <sz val="8"/>
        <rFont val="Arial"/>
        <charset val="134"/>
      </rPr>
      <t xml:space="preserve"> )</t>
    </r>
  </si>
  <si>
    <t>5 X 33 X 4R ( 无水盘 )</t>
  </si>
  <si>
    <t>1 1/4hp</t>
  </si>
  <si>
    <t>1 3/4hp</t>
  </si>
  <si>
    <t>3/4hp frezzer</t>
  </si>
  <si>
    <t>1 door frezzer(400l)</t>
  </si>
  <si>
    <t>1hp frezzer</t>
  </si>
  <si>
    <t>2 door frezzer(1050l)</t>
  </si>
  <si>
    <t>5 x 6 x 22 (30u)</t>
  </si>
  <si>
    <t>fook mei</t>
  </si>
  <si>
    <t>1.5hp frezzer</t>
  </si>
  <si>
    <t>3 door frezzer(1480l)</t>
  </si>
  <si>
    <t>5 x 6 x 33 (30u)</t>
  </si>
  <si>
    <t>1/2hp</t>
  </si>
  <si>
    <t>4 x 4 x 814</t>
  </si>
  <si>
    <t>4 x 32 x 4R</t>
  </si>
  <si>
    <t>1.5HP</t>
  </si>
  <si>
    <t>3/8~1/2hp</t>
  </si>
  <si>
    <t>1.8,2.1 chiller,1.2,1.5 frezzer</t>
  </si>
  <si>
    <t>3/4hp</t>
  </si>
  <si>
    <t>1.8,2.1 counter frezzer</t>
  </si>
  <si>
    <t>1.2,1.5m counter chiller</t>
  </si>
  <si>
    <t>8 x 11 x 3R (280)</t>
  </si>
  <si>
    <t>blast coil</t>
  </si>
  <si>
    <t>wall plug</t>
  </si>
  <si>
    <t>water chiller condenser</t>
  </si>
  <si>
    <t xml:space="preserve">CYQ75-580 </t>
  </si>
  <si>
    <t>CYQ75-650</t>
  </si>
  <si>
    <t xml:space="preserve">CYQ75-820 </t>
  </si>
  <si>
    <t xml:space="preserve">CYQ75-1100 </t>
  </si>
  <si>
    <t>cr105</t>
  </si>
  <si>
    <t>cr106</t>
  </si>
  <si>
    <t>cr107</t>
  </si>
  <si>
    <t>cr108</t>
  </si>
  <si>
    <t>bcu36</t>
  </si>
  <si>
    <t>bcu40</t>
  </si>
  <si>
    <t>bcu50</t>
  </si>
  <si>
    <t>bcu64</t>
  </si>
  <si>
    <t>bcu72,100</t>
  </si>
  <si>
    <t>ice cube condenser</t>
  </si>
  <si>
    <t>ITEM CODE</t>
  </si>
  <si>
    <t>GUARANTEE GENUINE GERMANY FAN SETS</t>
  </si>
  <si>
    <t>PH &amp; Voltage</t>
  </si>
  <si>
    <t>BRAND</t>
  </si>
  <si>
    <t>1Pallet quantity</t>
  </si>
  <si>
    <t>PICTURE</t>
  </si>
  <si>
    <t>Ziehhlabegg</t>
  </si>
  <si>
    <t xml:space="preserve">EBM </t>
  </si>
  <si>
    <t>PRICE VALID : Ex-factory at K.L  price</t>
  </si>
  <si>
    <t>DECRIPTION</t>
  </si>
  <si>
    <t>WEIGUANG AXIAL FAN SETS 1PH &amp; 3PH (230V , 380V ~ 415V)</t>
  </si>
  <si>
    <t>WEIGUANG heavy duty fan sets 1PH &amp; 3PH (230V , 380V ~ 415V)S/Steel fan blade &amp; guard</t>
  </si>
  <si>
    <t>WEIGUANG end plate TYPE  FAN SETS 1PH &amp; 3PH (230V , 380V ~ 415V)</t>
  </si>
  <si>
    <t>AIR DIRECTOR</t>
  </si>
  <si>
    <t>BEARING TYPE</t>
  </si>
  <si>
    <t>SHADED POLE MOTOR</t>
  </si>
  <si>
    <t>RING</t>
  </si>
  <si>
    <t>FAN GUARD</t>
  </si>
  <si>
    <t>FAN BLADE</t>
  </si>
  <si>
    <t>Video Fan (Sleeve (Bearing type)</t>
  </si>
  <si>
    <t>Video Fan (Bearing type)</t>
  </si>
  <si>
    <t>Shaded pole motor c/w 124mm fan blade</t>
  </si>
  <si>
    <t>PRICE VALID : For intend order only and ex-factory at K.L  price</t>
  </si>
  <si>
    <t>NEW QC UNIT BLOWER (FREEZER) MODEL</t>
  </si>
  <si>
    <t>COMPRESSOR TO MATCH</t>
  </si>
  <si>
    <t>FREEZER - 5'C ~ - 25'C ( 7mm ~ 9mm  Fin Spacing)  Unit blower with EBM / AXIAL FAN SETS</t>
  </si>
  <si>
    <t>CHILLER +15'C ~ 0'C  ( 6mm  Fin Spacing)  Unit blower with EBM / AXIAL FAN SETS W/O HEATER</t>
  </si>
  <si>
    <t>Blast frezzer -5'C ~-40'C (9/18mm Fin Spacing)EBM fan sets, water defrost available,hot gas defrost and heater defrost available</t>
  </si>
  <si>
    <t xml:space="preserve"> +0'C ~- 8'C  (6mm  Fin Spacing) usage for processing empty room with heater defrost c/w Axial fan sets </t>
  </si>
  <si>
    <t xml:space="preserve"> +0'C ~-8'C  (6mm  Fin Spacing) usage for processing empty room with heater defrost c/w Axial fan sets  6pole</t>
  </si>
  <si>
    <t>CHILLER +15'C ~ 0'C  ( 4.5mm  Fin Spacing)  Unit blower with AXIAL FAN SETS W/O HEATER CW Coating</t>
  </si>
  <si>
    <t>FREEZER - 5'C ~ - 25'C ( 6mm  Fin Spacing)  Unit blower with AXIAL FAN SETS</t>
  </si>
  <si>
    <t>Orifice no</t>
  </si>
  <si>
    <t>TX,TS rated capacity in ton</t>
  </si>
  <si>
    <t>R22</t>
  </si>
  <si>
    <t>R404A,507</t>
  </si>
  <si>
    <t>R407C</t>
  </si>
  <si>
    <t>TEX5,TES5 rated capacity in ton</t>
  </si>
  <si>
    <t>tes12 (5)</t>
  </si>
  <si>
    <t>tes12 (6)</t>
  </si>
  <si>
    <t>DESCRIPTION</t>
  </si>
  <si>
    <t>( KW,HP,AMP)</t>
  </si>
  <si>
    <t>Packing per ctn</t>
  </si>
  <si>
    <t>Picture</t>
  </si>
  <si>
    <t>ORIGINAL SCNEIDER CONTACTOR</t>
  </si>
  <si>
    <t>2.5 , 3 , 6</t>
  </si>
  <si>
    <t>4 , 5.5 , 9</t>
  </si>
  <si>
    <t>5.5 , 7.5 , 12</t>
  </si>
  <si>
    <t>7.5 , 10 , 18</t>
  </si>
  <si>
    <t>11 , 15 , 22</t>
  </si>
  <si>
    <t>15 , 20 , 32</t>
  </si>
  <si>
    <t>16 , 20 , 38</t>
  </si>
  <si>
    <t>18 , 25 , 40</t>
  </si>
  <si>
    <t>25 , 30 , 50</t>
  </si>
  <si>
    <t>30 , 35 , 65</t>
  </si>
  <si>
    <t>ORIGINAL SCNEIDER OVERLOAD</t>
  </si>
  <si>
    <t>0.6 ~  1 amp</t>
  </si>
  <si>
    <t>1  ~  1.6 amp</t>
  </si>
  <si>
    <t>1.6 ~ 2.5 amp</t>
  </si>
  <si>
    <t>2.5 ~ 4 amp</t>
  </si>
  <si>
    <t>4 ~ 6 amp</t>
  </si>
  <si>
    <t>5.5 ~ 8 amp</t>
  </si>
  <si>
    <t>7 ~ 10 amp</t>
  </si>
  <si>
    <t>9 ~ 13 amp</t>
  </si>
  <si>
    <t>12 ~ 18 amp</t>
  </si>
  <si>
    <t>16 ~ 24 amp</t>
  </si>
  <si>
    <t>23 ~ 32 amp</t>
  </si>
  <si>
    <t>30 ~ 38 amp</t>
  </si>
  <si>
    <t>37 ~ 50 amp</t>
  </si>
  <si>
    <t>48 ~ 65 amp</t>
  </si>
  <si>
    <t>55 ~ 70 amp</t>
  </si>
  <si>
    <t>ORIGINAL NEW SERIES SCNEIDER CONTACTOR</t>
  </si>
  <si>
    <t>20 ,25 , 38</t>
  </si>
  <si>
    <t>25 ,30 , 40</t>
  </si>
  <si>
    <t>30 , 40 , 50</t>
  </si>
  <si>
    <t>40 , 55 , 65</t>
  </si>
  <si>
    <t>ORIGINAL NEW SERIES SCNEIDER OVERLOAD</t>
  </si>
  <si>
    <t>30 ~ 40 amp</t>
  </si>
  <si>
    <t>SW-0/3H</t>
  </si>
  <si>
    <t>SW-4-0/3H</t>
  </si>
  <si>
    <t>SW-4-1/3H</t>
  </si>
  <si>
    <t>SW-N1/3H</t>
  </si>
  <si>
    <t>SW-N2/3H</t>
  </si>
  <si>
    <t>SW-N2S/3H</t>
  </si>
  <si>
    <t>SW-N4/3H</t>
  </si>
  <si>
    <t>SW-N8/3H</t>
  </si>
  <si>
    <t>SW-N11/3H</t>
  </si>
  <si>
    <t>FUJI OVERLOAD</t>
  </si>
  <si>
    <t>TK-0N</t>
  </si>
  <si>
    <t>TK-5-1N</t>
  </si>
  <si>
    <t>TK-N2</t>
  </si>
  <si>
    <t>TK-N3</t>
  </si>
  <si>
    <t>TK-N5</t>
  </si>
  <si>
    <t>TK-N12</t>
  </si>
  <si>
    <t>INVERTER 415v/3ph</t>
  </si>
  <si>
    <t>5.5 (A)</t>
  </si>
  <si>
    <t>9.7 (A)</t>
  </si>
  <si>
    <t>13 (A)</t>
  </si>
  <si>
    <t>18(A)</t>
  </si>
  <si>
    <t>4ves7y</t>
  </si>
  <si>
    <t>24(A)</t>
  </si>
  <si>
    <t>4tes9y,4pes12y</t>
  </si>
  <si>
    <t>30(A)</t>
  </si>
  <si>
    <t>4nes14y</t>
  </si>
  <si>
    <t>38(A)</t>
  </si>
  <si>
    <t>4he18y</t>
  </si>
  <si>
    <t>45(A)</t>
  </si>
  <si>
    <t>4ge23y</t>
  </si>
  <si>
    <t>60(A)</t>
  </si>
  <si>
    <t>6he28y</t>
  </si>
  <si>
    <t>75(A)</t>
  </si>
  <si>
    <t>6ge34y</t>
  </si>
  <si>
    <t>91(A)</t>
  </si>
  <si>
    <t>6fe44y</t>
  </si>
  <si>
    <t>112(A)</t>
  </si>
  <si>
    <t>150(A)</t>
  </si>
  <si>
    <t>176(A)</t>
  </si>
  <si>
    <t>210(A)</t>
  </si>
  <si>
    <t>253(A)</t>
  </si>
  <si>
    <t>304(A)</t>
  </si>
  <si>
    <t>377(A)</t>
  </si>
  <si>
    <t>LS CONTACTOR</t>
  </si>
  <si>
    <t>18.5 , 25 , 40</t>
  </si>
  <si>
    <t>22 , 30 , 50</t>
  </si>
  <si>
    <t>Auxillary contact</t>
  </si>
  <si>
    <t>MY4NJ</t>
  </si>
  <si>
    <t>CKC TIMER</t>
  </si>
  <si>
    <t>3PH Protection Relay</t>
  </si>
  <si>
    <t>24Hour Timer</t>
  </si>
  <si>
    <t>PILOT LAMP 22MM</t>
  </si>
  <si>
    <t>SALZER</t>
  </si>
  <si>
    <t>CHNT mccb</t>
  </si>
  <si>
    <t>NXM-125S-3300</t>
  </si>
  <si>
    <t>NM1LE-250S/4300A</t>
  </si>
  <si>
    <t>SHUNT TRIP</t>
  </si>
  <si>
    <t>Terasaki mccb</t>
  </si>
  <si>
    <t>SCNEIDER</t>
  </si>
  <si>
    <t>elitech s.board</t>
  </si>
  <si>
    <t>1-3hp chiller 1ph s.board</t>
  </si>
  <si>
    <t>Dol control panel c/w digital controller, scneider mcb (1ph)</t>
  </si>
  <si>
    <t>(2 - 3.5)</t>
  </si>
  <si>
    <t>45*40*18</t>
  </si>
  <si>
    <t>Dol control panel c/w 3ph protection relay,on/off isolator and digital controller (SCNEIDER MCB,ELCB)</t>
  </si>
  <si>
    <t xml:space="preserve">(4 - 6.5) </t>
  </si>
  <si>
    <t>(7.5 - 12)</t>
  </si>
  <si>
    <t>50*45*18</t>
  </si>
  <si>
    <t>For showcase w/o digital thermostat,fan contactor,heater contactor (only compressor contactor)</t>
  </si>
  <si>
    <t>40*30*15</t>
  </si>
  <si>
    <t>Dol control panel for BCU indoor unit c/w digital controller, (SCNEIDER MCB,ELCB)</t>
  </si>
  <si>
    <t>PART WINDING control panel c/w 3ph protection relay, digital controller  and (SCNEIDER MCB,ELCB)</t>
  </si>
  <si>
    <t>(7.5 - 14)</t>
  </si>
  <si>
    <t>60*50*20</t>
  </si>
  <si>
    <t>(15 - 23)</t>
  </si>
  <si>
    <t>(25 - 34)</t>
  </si>
  <si>
    <t>60*60*20</t>
  </si>
  <si>
    <t>(35 - 50)</t>
  </si>
  <si>
    <t>AUTO TRAN control panel c/w 3ph protection relay,digital controller and (SCNEIDER MCB,ELCB)</t>
  </si>
  <si>
    <t>(15 - 20)</t>
  </si>
  <si>
    <t>(25 - 30)</t>
  </si>
  <si>
    <t>70*60*25</t>
  </si>
  <si>
    <t>Dol &amp; Part winding flake ice board control panel c/w 3ph protection relay,on/off isolator and (SCNEIDER MCB,ELCB)</t>
  </si>
  <si>
    <t>Dol control panel c/w 3ph protection relay,on/off isolator and Danfoss digital controller (CLEAR STOCK)</t>
  </si>
  <si>
    <t xml:space="preserve">(4 - 7.5) </t>
  </si>
  <si>
    <t>50*40*18</t>
  </si>
  <si>
    <t>400x200mm</t>
  </si>
  <si>
    <t>canopy</t>
  </si>
  <si>
    <t>400x250mm</t>
  </si>
  <si>
    <t>500x250mm</t>
  </si>
  <si>
    <t>600x250mm</t>
  </si>
  <si>
    <t>110X150X70mm</t>
  </si>
  <si>
    <t>Plastic enclosure, without mounting plate</t>
  </si>
  <si>
    <t>140X190X70mm</t>
  </si>
  <si>
    <t>190X240X90mm</t>
  </si>
  <si>
    <t>190x240x160mm</t>
  </si>
  <si>
    <t>220X300X120mm</t>
  </si>
  <si>
    <t>300X380X120mm</t>
  </si>
  <si>
    <t>300X380X160mm</t>
  </si>
  <si>
    <t>450*400*180</t>
  </si>
  <si>
    <t>C/W front door</t>
  </si>
  <si>
    <t>600*600*200</t>
  </si>
  <si>
    <t>40/30/15</t>
  </si>
  <si>
    <t>2hp - 3.5hp</t>
  </si>
  <si>
    <t>for chiller</t>
  </si>
  <si>
    <t>chnt cost</t>
  </si>
  <si>
    <t xml:space="preserve">ALL scneider </t>
  </si>
  <si>
    <t>showcase</t>
  </si>
  <si>
    <t>bcu indoor board coldroom</t>
  </si>
  <si>
    <t>flake ice 4-6t part winding</t>
  </si>
  <si>
    <t>m.contactor 06/09 for fan</t>
  </si>
  <si>
    <t>40*30*15 s.board</t>
  </si>
  <si>
    <t>m.contactor 12 for comp</t>
  </si>
  <si>
    <t>comp overload 6-9</t>
  </si>
  <si>
    <t>fan overload 1.6-2.5</t>
  </si>
  <si>
    <t>pilot lamp</t>
  </si>
  <si>
    <t>timer minute</t>
  </si>
  <si>
    <t>on/off small</t>
  </si>
  <si>
    <t>digital DIXELL XR02</t>
  </si>
  <si>
    <t>mcb 3 pole 32amp</t>
  </si>
  <si>
    <t>mcb 1 pole 16amp</t>
  </si>
  <si>
    <t>terminal pin 8pin 25a</t>
  </si>
  <si>
    <t>3ph phase relay</t>
  </si>
  <si>
    <t>s.board 450x400x180</t>
  </si>
  <si>
    <t>ELCB 40AMP</t>
  </si>
  <si>
    <t>wire and labour</t>
  </si>
  <si>
    <t>TOTAL</t>
  </si>
  <si>
    <t>1-6hp chiller</t>
  </si>
  <si>
    <t>1ph</t>
  </si>
  <si>
    <t xml:space="preserve">0.75mm wire </t>
  </si>
  <si>
    <t xml:space="preserve">1.5mm wire </t>
  </si>
  <si>
    <t xml:space="preserve">2.5mm wire </t>
  </si>
  <si>
    <t xml:space="preserve">4mm wire </t>
  </si>
  <si>
    <t>4hp - 6.5hp</t>
  </si>
  <si>
    <t>for showcase 4-6.5hp</t>
  </si>
  <si>
    <t>for showcase 7.5-12hp part winding</t>
  </si>
  <si>
    <t>m.contactor 18 for comp</t>
  </si>
  <si>
    <t>comp overload 12-18</t>
  </si>
  <si>
    <t>fan overload 2.5-4</t>
  </si>
  <si>
    <t>8-10hp frezzer</t>
  </si>
  <si>
    <t xml:space="preserve">6mm wire </t>
  </si>
  <si>
    <t>7.5HP - 14HP</t>
  </si>
  <si>
    <t>PART WINDING (CHILLER)</t>
  </si>
  <si>
    <t>scneider cost</t>
  </si>
  <si>
    <t>m.contactor 06/09 for blower fan</t>
  </si>
  <si>
    <t>m.contactor 06/09 for cond fan</t>
  </si>
  <si>
    <t>comp overload 6-13</t>
  </si>
  <si>
    <t>fan overload 2.5-4 , 5-8 blower</t>
  </si>
  <si>
    <t>on/off small SALZER</t>
  </si>
  <si>
    <t>mcb 3 pole 40amp</t>
  </si>
  <si>
    <t>terminal pin 8pin 25A</t>
  </si>
  <si>
    <t>s.board 600x500x200</t>
  </si>
  <si>
    <t>MCCB on/off 40amp</t>
  </si>
  <si>
    <t>TIMER</t>
  </si>
  <si>
    <t>15HP - 23HP</t>
  </si>
  <si>
    <t>1pcs</t>
  </si>
  <si>
    <t>m.contactor 09 for blower fan</t>
  </si>
  <si>
    <t>m.contactor 09 for cond fan</t>
  </si>
  <si>
    <t>m.contactor 32 for comp</t>
  </si>
  <si>
    <t>comp overload 12-26</t>
  </si>
  <si>
    <t>fan overload 4-6</t>
  </si>
  <si>
    <t>1pc</t>
  </si>
  <si>
    <t>maxguard mcb 3 pole 40amp</t>
  </si>
  <si>
    <t>maxguard mcb 1 pole 16amp</t>
  </si>
  <si>
    <t>MCCB on/off 63amp</t>
  </si>
  <si>
    <t>ELCB 63AMP</t>
  </si>
  <si>
    <t>25HP - 34HP</t>
  </si>
  <si>
    <t>comp overload 23-32</t>
  </si>
  <si>
    <t>scneider mcb 3 pole 40amp</t>
  </si>
  <si>
    <t>scneider mcb 1 pole 6amp</t>
  </si>
  <si>
    <t>s.board 600x600x200</t>
  </si>
  <si>
    <t>ELCB 100AMP</t>
  </si>
  <si>
    <t>35HP - 50HP</t>
  </si>
  <si>
    <t>m.contactor 50 for comp</t>
  </si>
  <si>
    <t>comp overload 37-50</t>
  </si>
  <si>
    <t>maxguard mcb 3 pole 32amp/50amp</t>
  </si>
  <si>
    <t>AUTO TRANFORMER (CHILLER)</t>
  </si>
  <si>
    <t>m.contactor 22/25 for comp</t>
  </si>
  <si>
    <t>maxguard mcb 3 pole 32amp</t>
  </si>
  <si>
    <t>FUSE 32AMP</t>
  </si>
  <si>
    <t>AUTO TRAN 11KW</t>
  </si>
  <si>
    <t>comp overload 30-40AMP</t>
  </si>
  <si>
    <t xml:space="preserve">AUTO TRAN </t>
  </si>
  <si>
    <t>m.contactor 50/65 for comp</t>
  </si>
  <si>
    <t>comp overload 37-65amp</t>
  </si>
  <si>
    <t>maxguard mcb 1 pole 6amp</t>
  </si>
  <si>
    <t>s.board 700x600x250</t>
  </si>
  <si>
    <t>picture</t>
  </si>
  <si>
    <t>*The aluminium plate is with 250psi internal to test leaking</t>
  </si>
  <si>
    <t>PRICE VALID : Ex-factory KL</t>
  </si>
  <si>
    <t>c/w contactor,solenoid valve,3ph relay protection,timer delay</t>
  </si>
  <si>
    <t>c/w contactor,overload,3ph relay,timer delay w/o solenoid valve</t>
  </si>
  <si>
    <t>w/o contactor acc,solenoid valve</t>
  </si>
  <si>
    <t>HP</t>
  </si>
  <si>
    <t>High side / Low side copper pipe</t>
  </si>
  <si>
    <t>1 pallet quantity</t>
  </si>
  <si>
    <r>
      <rPr>
        <i/>
        <sz val="8"/>
        <rFont val="Arial"/>
        <charset val="134"/>
      </rPr>
      <t xml:space="preserve">BTU/HR AT </t>
    </r>
    <r>
      <rPr>
        <i/>
        <sz val="8"/>
        <color rgb="FFFF0000"/>
        <rFont val="Arial"/>
        <charset val="134"/>
      </rPr>
      <t>0c/</t>
    </r>
    <r>
      <rPr>
        <i/>
        <sz val="8"/>
        <color rgb="FF0000FF"/>
        <rFont val="Arial"/>
        <charset val="134"/>
      </rPr>
      <t xml:space="preserve"> -25c</t>
    </r>
  </si>
  <si>
    <t>ACC OF REF</t>
  </si>
  <si>
    <t>acc</t>
  </si>
  <si>
    <t>MANEUROP ORIGINAL NEW COMPRESSOR (R22) (15c ~ -25c) c/w service valve</t>
  </si>
  <si>
    <t>Filter drier,sight glass,hand valve,hi-lo control,QC oil sep,suction acc and etc.</t>
  </si>
  <si>
    <t>MANEUROP ORIGINAL NEW COMPRESSOR (R404,507,134) (15c ~ -25c) c/w service valve</t>
  </si>
  <si>
    <t>All danfoss acc filter drier,sight glass,hand valve,hi-lo control and etc.</t>
  </si>
  <si>
    <t xml:space="preserve">Copeland R22 med temp </t>
  </si>
  <si>
    <t xml:space="preserve">Copeland R404,R507,R22 MED TEMP </t>
  </si>
  <si>
    <t xml:space="preserve">R404,R507 MED TEMP COMP c/w service valve </t>
  </si>
  <si>
    <t>R404,R507 LOW TEMP COMP c/w service valve</t>
  </si>
  <si>
    <t>All danfoss acc filter drier,sight glass,hand valve,hi-lo control,Airmender oil sep,suction acc and etc.</t>
  </si>
  <si>
    <t xml:space="preserve">Danfoss Scroll Compressor 3ph 380V 50HZ-460V 60HZ (20c ~ -25c) R22,R404,R507 </t>
  </si>
  <si>
    <t xml:space="preserve">Danfoss Scroll Compressor 3ph 380V 50HZ-460V 60HZ (20c ~ -25c) R404,R507 </t>
  </si>
  <si>
    <t>All danfoss acc filter drier,sight glass,hand valve,hi-lo control,emerson oil separator,suction acc and etc.</t>
  </si>
  <si>
    <t xml:space="preserve">ZB SERIES can be use for R134A,R404,R507 (15c ~ -25c)  380V-440V 50Hz 3ph c/w service valve </t>
  </si>
  <si>
    <t>Filter drier,sight glass,hand valve,hi-lo control,COPELAND oil sep,suction acc.include oil lever protect ZB58 and above.</t>
  </si>
  <si>
    <t xml:space="preserve">ZFI Low temp SERIES can be use for R404,R507 (7c ~ -40c)  380V-440V 50Hz 3ph c/w core sense, &amp; service valve </t>
  </si>
  <si>
    <t>Filter drier,sight glass,hand valve,hi-lo control,COPELAND oil sep,suction acc.include oil lever protect Zfi all model.</t>
  </si>
  <si>
    <t>EVI CORE SENSE</t>
  </si>
  <si>
    <t>MODULE CORE SENSE</t>
  </si>
  <si>
    <t>SENSOR</t>
  </si>
  <si>
    <t>ZFI HEAT PLATE</t>
  </si>
  <si>
    <t>SOUND JACKET</t>
  </si>
  <si>
    <t>ZB SERIES can be use for R134A,R404,R507 (15c ~ -25c)  380V-440V 50Hz 3ph</t>
  </si>
  <si>
    <t>ZB SERIES can be use for R404,R507 (15c ~ -25c)  380V-440V 50Hz 3ph</t>
  </si>
  <si>
    <t>ZFI Low temp SERIES can be use for R404,R507 (7c ~ -40c)  380V-440V 50Hz 3ph</t>
  </si>
  <si>
    <t>B SONYO Scroll Compressor R22  380V-440V 50Hz 3ph (20c ~ -10c)</t>
  </si>
  <si>
    <t>All danfoss acc filter drier,sight glass,hand valve,hi-lo control,airmender oil separator and etc.</t>
  </si>
  <si>
    <t>BSONYO Scroll Compressor R407C,R404,R507  380V-440V 50Hz 3ph (20c ~ -25c) C/W Oil glass,tandem type cw QC OIL SEPARATOR &amp; Suction acc.</t>
  </si>
  <si>
    <t>All danfoss acc filter drier,sight glass,hand valve,solenoid valve,hi-lo control,Airmender oil separator,suction acc.</t>
  </si>
  <si>
    <t>BSONYO Scroll Low temp Compressor R404A,R507 380V-440V 50Hz 3ph (0c ~ -40c) cw QC OIL SEPARATOR &amp; Suction acc.</t>
  </si>
  <si>
    <t>BSONYO Scroll Compressor R410A  380V-440V 50Hz 3ph (20c ~ -25c)</t>
  </si>
  <si>
    <t xml:space="preserve">Hitachi scroll R404,R507 MED TEMP </t>
  </si>
  <si>
    <t xml:space="preserve">Hitachi scroll R404,R507 LOW TEMP </t>
  </si>
  <si>
    <t>all welding type w/o service valve</t>
  </si>
  <si>
    <t>All acc filter drier,sight glass,hand valve,solenoid valve,hi-lo control,Emerson oil separator,suction acc.</t>
  </si>
  <si>
    <t>SPARE PARTS FOR COPELAND ZX/ZXL/ZXD/ZXLD CDU</t>
  </si>
  <si>
    <t xml:space="preserve">Ref No. </t>
  </si>
  <si>
    <t xml:space="preserve">Description </t>
  </si>
  <si>
    <t xml:space="preserve">Model / part no. </t>
  </si>
  <si>
    <t xml:space="preserve"> (RM) </t>
  </si>
  <si>
    <t>For ZX 2 to 7.5HP MT</t>
  </si>
  <si>
    <t>ZX001</t>
  </si>
  <si>
    <t>ZX15KCE-TFD-558 2HP MT COMPRESSOR</t>
  </si>
  <si>
    <t>2HP MT</t>
  </si>
  <si>
    <t>ZX002</t>
  </si>
  <si>
    <t>ZX21KCE-TFD-558 3HP MT COMPRESSOR</t>
  </si>
  <si>
    <t>3HP MT</t>
  </si>
  <si>
    <t>ZX003</t>
  </si>
  <si>
    <t>ZX30KCE-TFD-558 4HP MT COMPRESSOR</t>
  </si>
  <si>
    <t>4HP MT</t>
  </si>
  <si>
    <t>ZX004</t>
  </si>
  <si>
    <t>ZX38KCE-TFD-558 5HP MT COMPRESSOR</t>
  </si>
  <si>
    <t>5HP MT</t>
  </si>
  <si>
    <t>ZX005</t>
  </si>
  <si>
    <t>ZX45KCE-TFD-558 6HP MT COMPRESSOR</t>
  </si>
  <si>
    <t>6HP MT</t>
  </si>
  <si>
    <t>ZX006</t>
  </si>
  <si>
    <t>ZX51KCE-TFD-558 7.5HP MT COMPRESSOR</t>
  </si>
  <si>
    <t>7HP MT</t>
  </si>
  <si>
    <t>ZX007</t>
  </si>
  <si>
    <t>ZXI06KCE-TFD-687 2HP LT scroll compressor</t>
  </si>
  <si>
    <t xml:space="preserve">2HP fixed LT </t>
  </si>
  <si>
    <t>ZX008</t>
  </si>
  <si>
    <t>ZXI08KCE-TFD-687 2.5HP LT scroll compressor</t>
  </si>
  <si>
    <t xml:space="preserve">2.5HP fixed LT </t>
  </si>
  <si>
    <t>ZX009</t>
  </si>
  <si>
    <t>ZXI09KCE-TFD-687 3HP LT scroll compressor</t>
  </si>
  <si>
    <t xml:space="preserve">3HP fixed LT </t>
  </si>
  <si>
    <t>ZX010</t>
  </si>
  <si>
    <t>ZXI11KCE-TFD-647 3.5HP LT scroll compressor</t>
  </si>
  <si>
    <t xml:space="preserve">3.5HP fixed LT </t>
  </si>
  <si>
    <t>ZX011</t>
  </si>
  <si>
    <t>ZXI14KCE-TFD-647 4HP LT scroll compressor</t>
  </si>
  <si>
    <t xml:space="preserve">4HP fixed LT </t>
  </si>
  <si>
    <t>ZX012</t>
  </si>
  <si>
    <t>ZXI15KCE-TFD-647 5HP LT scroll compressor</t>
  </si>
  <si>
    <t xml:space="preserve">5HP fixed LT </t>
  </si>
  <si>
    <t>ZX013</t>
  </si>
  <si>
    <t>ZXI18KCE-TFD-557 6HP LT scroll compressor</t>
  </si>
  <si>
    <t xml:space="preserve">6HP fixed LT </t>
  </si>
  <si>
    <t>ZX014</t>
  </si>
  <si>
    <t>ZXI21KCE-TFD-557 7.5HP LT scroll compressor</t>
  </si>
  <si>
    <t xml:space="preserve">7.5HP fixed LT </t>
  </si>
  <si>
    <t>ZX015</t>
  </si>
  <si>
    <t>ZXD61KVE-TFD-557</t>
  </si>
  <si>
    <t>Digital 8HP MT</t>
  </si>
  <si>
    <t>ZX016</t>
  </si>
  <si>
    <t>ZX61KVE-TFD-557</t>
  </si>
  <si>
    <t>Fix  8HP MT</t>
  </si>
  <si>
    <t>ZX017</t>
  </si>
  <si>
    <t>ZXJ25KCE-TFD-5L0</t>
  </si>
  <si>
    <t>Digital 8HP LT</t>
  </si>
  <si>
    <t>ZX018</t>
  </si>
  <si>
    <t>ZXI25KCE-TFD-5L0</t>
  </si>
  <si>
    <t>Fix  8HP LT</t>
  </si>
  <si>
    <t>ZX019</t>
  </si>
  <si>
    <t>ZBD45KQE-TFD-538</t>
  </si>
  <si>
    <t>Digital  6HP MT</t>
  </si>
  <si>
    <t>ZX020</t>
  </si>
  <si>
    <t>ZXJ18KCE-TFD-557</t>
  </si>
  <si>
    <t>Digital 6HP LT</t>
  </si>
  <si>
    <t>ZX021</t>
  </si>
  <si>
    <t>ZXD78KVE-TFD-5L0</t>
  </si>
  <si>
    <t>ZXD 10HP</t>
  </si>
  <si>
    <t>ZX022</t>
  </si>
  <si>
    <t>MOTOR-FAN 050-0308-01 (FOR ZX&amp;ZXI)</t>
  </si>
  <si>
    <t>050-0308-01</t>
  </si>
  <si>
    <t>ZX023</t>
  </si>
  <si>
    <t>BLADE-FAN 083-6931-00 (FOR ZX)</t>
  </si>
  <si>
    <t>083-6931-00</t>
  </si>
  <si>
    <t>ZX024</t>
  </si>
  <si>
    <t>FAN MOTOR ASSEMBLY</t>
  </si>
  <si>
    <t>550-0727-00</t>
  </si>
  <si>
    <t>ZX025</t>
  </si>
  <si>
    <t>MOTOR-FAN</t>
  </si>
  <si>
    <t>050-0409-00</t>
  </si>
  <si>
    <t>ZX026</t>
  </si>
  <si>
    <t>BLADE-FAN</t>
  </si>
  <si>
    <t>083-0174-00</t>
  </si>
  <si>
    <t>ZX027</t>
  </si>
  <si>
    <t>TUBE-PHE ASSM. 528-2962-00</t>
  </si>
  <si>
    <t>528-2962-00</t>
  </si>
  <si>
    <t>ZX028</t>
  </si>
  <si>
    <t>TUBE-PHE ASSM. 528-2962-01</t>
  </si>
  <si>
    <t>528-2962-01</t>
  </si>
  <si>
    <t>ZX029</t>
  </si>
  <si>
    <t>TUBE-PHE ASSM. 528-2962-02</t>
  </si>
  <si>
    <t>528-2962-02</t>
  </si>
  <si>
    <t>ZX030</t>
  </si>
  <si>
    <t>TUBE-PHE ASSM. 528-2962-03</t>
  </si>
  <si>
    <t>528-2962-03</t>
  </si>
  <si>
    <t>ZX031</t>
  </si>
  <si>
    <t>TUBE-PHE ASSEMBLY</t>
  </si>
  <si>
    <t>528-4110-00</t>
  </si>
  <si>
    <t>ZX032</t>
  </si>
  <si>
    <t>TUBE-PHE ASSM</t>
  </si>
  <si>
    <t>528-4112-00</t>
  </si>
  <si>
    <t>ZX033</t>
  </si>
  <si>
    <t>528-3919-00</t>
  </si>
  <si>
    <t>ZX034</t>
  </si>
  <si>
    <t>CONTROLLER-UNIT WITH SW 543-0225-00 (ZX)</t>
  </si>
  <si>
    <t>543-0225-00</t>
  </si>
  <si>
    <t>ZX035</t>
  </si>
  <si>
    <t>CONTROL-ADJUSTABLE LP 085-7049-02</t>
  </si>
  <si>
    <t>085-7049-02</t>
  </si>
  <si>
    <t>ZX036</t>
  </si>
  <si>
    <t>CONTROL-HIGH PRESSURE 085-0267-02</t>
  </si>
  <si>
    <t>085-0267-02</t>
  </si>
  <si>
    <t>ZX037</t>
  </si>
  <si>
    <t>CONTROL-LOW PRESSURE 085-0268-01</t>
  </si>
  <si>
    <t>085-0268-01</t>
  </si>
  <si>
    <t>ZX038</t>
  </si>
  <si>
    <t>CONTROL-HIGH PRESSURE 085-0267-00</t>
  </si>
  <si>
    <t>085-0267-00</t>
  </si>
  <si>
    <t>ZX039</t>
  </si>
  <si>
    <t>CONTROLLER-UNIT WITH SW 543-0225-03 (ZXI)</t>
  </si>
  <si>
    <t>543-0225-03</t>
  </si>
  <si>
    <t>ZX040</t>
  </si>
  <si>
    <t>CONTROL-ADJUSTABLE LP 085-7049-03</t>
  </si>
  <si>
    <t>085-7049-03</t>
  </si>
  <si>
    <t>ZX041</t>
  </si>
  <si>
    <t>CONTROL-LOW PRESSURE (ZXD)</t>
  </si>
  <si>
    <t>085-0268-02</t>
  </si>
  <si>
    <t>ZX042</t>
  </si>
  <si>
    <t>CONTROL-ADJUSTABLE LP</t>
  </si>
  <si>
    <t>085-0354-01</t>
  </si>
  <si>
    <t>ZX043</t>
  </si>
  <si>
    <t>CONTROL-HIGH PRESSURE</t>
  </si>
  <si>
    <t>085-0267-05</t>
  </si>
  <si>
    <t>ZX044</t>
  </si>
  <si>
    <t>CONTROLLER-UNIT WITH SW</t>
  </si>
  <si>
    <t>543-0225-08</t>
  </si>
  <si>
    <t>ZX045</t>
  </si>
  <si>
    <t>543-0225-09</t>
  </si>
  <si>
    <t>ZX046</t>
  </si>
  <si>
    <t>543-0225-29</t>
  </si>
  <si>
    <t>ZX047</t>
  </si>
  <si>
    <t>CONTROLLER-FAN</t>
  </si>
  <si>
    <t>085-0305-00</t>
  </si>
  <si>
    <t>ZX048</t>
  </si>
  <si>
    <t>CONTROL-LOW PRESSURE</t>
  </si>
  <si>
    <t>085-0268-05</t>
  </si>
  <si>
    <t>ZX049</t>
  </si>
  <si>
    <t>085-0267-08</t>
  </si>
  <si>
    <t>ZX050</t>
  </si>
  <si>
    <t>085-0354-00</t>
  </si>
  <si>
    <t>ZX051</t>
  </si>
  <si>
    <t>543-0225-21</t>
  </si>
  <si>
    <t>ZX052</t>
  </si>
  <si>
    <t>543-0225-22</t>
  </si>
  <si>
    <t>ZX053</t>
  </si>
  <si>
    <t>543-0355-00</t>
  </si>
  <si>
    <t>ZX054</t>
  </si>
  <si>
    <t>CONTROLLER-XCM30D</t>
  </si>
  <si>
    <t>543-0343-00</t>
  </si>
  <si>
    <t>ZX055</t>
  </si>
  <si>
    <t>VALVE-EXV 010-0104-00</t>
  </si>
  <si>
    <t>010-0104-00</t>
  </si>
  <si>
    <t>ZX056</t>
  </si>
  <si>
    <t>Coil-EXV 023-0105-00</t>
  </si>
  <si>
    <t>023-0105-00</t>
  </si>
  <si>
    <t>ZX057</t>
  </si>
  <si>
    <t>SENSOR-AMBIENT 043-0198-00</t>
  </si>
  <si>
    <t>043-0198-00</t>
  </si>
  <si>
    <t>ZX058</t>
  </si>
  <si>
    <t>SENSOR-COIL 043-0199-00</t>
  </si>
  <si>
    <t>043-0199-00</t>
  </si>
  <si>
    <t>ZX059</t>
  </si>
  <si>
    <t>THEMISTER DISCHARGE 043-0200-00</t>
  </si>
  <si>
    <t>043-0200-00</t>
  </si>
  <si>
    <t>ZX060</t>
  </si>
  <si>
    <t>TRANSFORMER-CONTROL 037-0079-00</t>
  </si>
  <si>
    <t>037-0079-00</t>
  </si>
  <si>
    <t>ZX061</t>
  </si>
  <si>
    <t>POWER CABLE-MOLDED PLUG 529-0060-04</t>
  </si>
  <si>
    <t>529-0060-04</t>
  </si>
  <si>
    <t>ZX062</t>
  </si>
  <si>
    <t>Coil-EXV 023-0105-01</t>
  </si>
  <si>
    <t>023-0105-01</t>
  </si>
  <si>
    <t>ZX063</t>
  </si>
  <si>
    <t>THEMISTER DISCHARGE 043-0200-01</t>
  </si>
  <si>
    <t>043-0200-01</t>
  </si>
  <si>
    <t>ZX064</t>
  </si>
  <si>
    <t>SENSOR-VAPOR OUT  043-0201-00</t>
  </si>
  <si>
    <t>043-0201-00</t>
  </si>
  <si>
    <t>ZX065</t>
  </si>
  <si>
    <t>SENSOR-VAPOR OUT 043-0201-01</t>
  </si>
  <si>
    <t>043-0201-01</t>
  </si>
  <si>
    <t>ZX066</t>
  </si>
  <si>
    <t>SENSOR-VAPOR IN 043-0202-00</t>
  </si>
  <si>
    <t>043-0202-00</t>
  </si>
  <si>
    <t>ZX067</t>
  </si>
  <si>
    <t>SENSOR-VAPOR IN 043-0202-01</t>
  </si>
  <si>
    <t>043-0202-01</t>
  </si>
  <si>
    <t>ZX068</t>
  </si>
  <si>
    <t>COIL-EXV</t>
  </si>
  <si>
    <t>023-0115-00</t>
  </si>
  <si>
    <t>ZX069</t>
  </si>
  <si>
    <t>VALVE-EXV</t>
  </si>
  <si>
    <t>010-0256-00</t>
  </si>
  <si>
    <t>ZX070</t>
  </si>
  <si>
    <t>TRANSDUCER-LOW PRESSURE</t>
  </si>
  <si>
    <t>039-0057-01</t>
  </si>
  <si>
    <t>ZX071</t>
  </si>
  <si>
    <t>TRANSDUCER-HIGH PRESSURE</t>
  </si>
  <si>
    <t>039-0058-00</t>
  </si>
  <si>
    <t>ZX072</t>
  </si>
  <si>
    <t>COIL-SOLENOID VALVE</t>
  </si>
  <si>
    <t>023-0139-00</t>
  </si>
  <si>
    <t>ZX073</t>
  </si>
  <si>
    <t>VALVE-SOLENOID BODY</t>
  </si>
  <si>
    <t>010-0265-00</t>
  </si>
  <si>
    <t>ZX074</t>
  </si>
  <si>
    <t>ADAPTER-OM3</t>
  </si>
  <si>
    <t>034-0294-00</t>
  </si>
  <si>
    <t>ZX075</t>
  </si>
  <si>
    <t>COIL-SOLENOID OM3</t>
  </si>
  <si>
    <t>023-0118-00</t>
  </si>
  <si>
    <t>ZX076</t>
  </si>
  <si>
    <t>OM3 BASE-OIL MANAGEMENT</t>
  </si>
  <si>
    <t>010-0266-00</t>
  </si>
  <si>
    <t>ZX077</t>
  </si>
  <si>
    <t>VALVE BODY</t>
  </si>
  <si>
    <t>010-0125-00</t>
  </si>
  <si>
    <t>ZX078</t>
  </si>
  <si>
    <t>COIL-HOLDING</t>
  </si>
  <si>
    <t>023-0112-02</t>
  </si>
  <si>
    <t>ZX079</t>
  </si>
  <si>
    <t>THERMISTOR DISCHARGE</t>
  </si>
  <si>
    <t>043-0239-00</t>
  </si>
  <si>
    <t>ZX080</t>
  </si>
  <si>
    <t>043-0200-02</t>
  </si>
  <si>
    <t>ZX081</t>
  </si>
  <si>
    <t>010-0273-00</t>
  </si>
  <si>
    <t>ZX082</t>
  </si>
  <si>
    <t>SENSOR-AMBIENT</t>
  </si>
  <si>
    <t>043-0198-01</t>
  </si>
  <si>
    <t>ZX083</t>
  </si>
  <si>
    <t>023-0112-00</t>
  </si>
  <si>
    <t>ZX084</t>
  </si>
  <si>
    <t>085-0268-06</t>
  </si>
  <si>
    <t>ZX085</t>
  </si>
  <si>
    <t>043-0200-03</t>
  </si>
  <si>
    <t>ZX086</t>
  </si>
  <si>
    <t>039-0057-02</t>
  </si>
  <si>
    <t>ZX087</t>
  </si>
  <si>
    <t>PCBA-FAN MOTOR POWER</t>
  </si>
  <si>
    <t>143-0077-00</t>
  </si>
  <si>
    <t>SPECIFICATION</t>
  </si>
  <si>
    <t>btu</t>
  </si>
  <si>
    <t>Acc of refrigeration</t>
  </si>
  <si>
    <t>R134</t>
  </si>
  <si>
    <t>Secop R404</t>
  </si>
  <si>
    <t>ALL acc filter drier.</t>
  </si>
  <si>
    <t xml:space="preserve">PANASONIC R134A DC MOTOR </t>
  </si>
  <si>
    <t>SAMSUNG</t>
  </si>
  <si>
    <t>GMCC R134a</t>
  </si>
  <si>
    <t>1/10hp</t>
  </si>
  <si>
    <t>1/8hp</t>
  </si>
  <si>
    <t>DONPER R134A MED &amp; LOW TEMP</t>
  </si>
  <si>
    <t>DONPER R404 LOW TEMP</t>
  </si>
  <si>
    <t>DONPER R290 LOW MED TEMP</t>
  </si>
  <si>
    <t>DONPER R600</t>
  </si>
  <si>
    <t>CUBIGEL R404 LOW TEMP</t>
  </si>
  <si>
    <t>CUBIGEL R134 MED TEMP</t>
  </si>
  <si>
    <t>CUBIGEL R290 LOW MED TEMP</t>
  </si>
  <si>
    <t>Horizontal Rotary Highly R404A,R22,R507,R134 Low temp</t>
  </si>
  <si>
    <t>Filter drier,hi-lo switch,solenoid valve</t>
  </si>
  <si>
    <t>HD1-4MD-060330-030450</t>
  </si>
  <si>
    <t>DDD127CV</t>
  </si>
  <si>
    <t>HD1-4MD-090330-035450</t>
  </si>
  <si>
    <t>DDL211SX,WHP3900DCV</t>
  </si>
  <si>
    <t>HD1-4MD-065330-017450</t>
  </si>
  <si>
    <t>DSD063SV</t>
  </si>
  <si>
    <t>HD1-4MD-065330-025450</t>
  </si>
  <si>
    <t>DSD096SV,DSD113SV,DSD145XV</t>
  </si>
  <si>
    <t>HD1-3DD-115330-050450</t>
  </si>
  <si>
    <t>WHP05180DCV,WHP07140DCV</t>
  </si>
  <si>
    <t xml:space="preserve">Vertical Rotary Highly R404A,R22,R507,R134 Low temp C/W RELAY BOX </t>
  </si>
  <si>
    <t>Filter drier,sight glass,hand valve,solenoid valve,hi-lo control,airmender oil separator</t>
  </si>
  <si>
    <t>Rotary Highly R22</t>
  </si>
  <si>
    <t>Gree horizontal comp R404A c/w filter,relay box -40c</t>
  </si>
  <si>
    <t>Rotary compressor R22</t>
  </si>
  <si>
    <t>ALL acc filter drier,sight glass,hand valve,hi-lo.</t>
  </si>
  <si>
    <t>GMCC rotary compressor R22</t>
  </si>
  <si>
    <t xml:space="preserve">GMCC rotary compressor R410A </t>
  </si>
  <si>
    <t>Prices are subjet to change without prior notice.Price can be negotiate with more quantity order.</t>
  </si>
  <si>
    <t>HB- High back pressure (EVAPORATING 7C)  MB- Medium back pressure (-10C)   LB- Low back pressure (-25C)</t>
  </si>
  <si>
    <t>All danfoss acc filter drier,sight glass,hand valve,solenoid valve,hi-lo control,oil pressure gauge ,oil separator,suction accumulator,vibration hose and etc.</t>
  </si>
  <si>
    <t>LT - LOW TEMP   ,  MT - MEDIUM TEMP , LT-2 - LOW TEMP 2 STAGE</t>
  </si>
  <si>
    <t>ACCESSORIES : , CH - CRANKCASE HEATER,COMPRESSOR RELAY</t>
  </si>
  <si>
    <t xml:space="preserve"> FLAKE ICE MACHINE CW SALT PUMP,WATER PUMP,SPEED REDUCER C/W MOTOR (GONGJI),FULL ICE SENSOR  warrantly 1years</t>
  </si>
  <si>
    <t>INSIDE 304 STAINLESS STEEL FLAKE ICE MACHINE CW SALT PUMP,WATER PUMP,SPEED REDUCER C/W MOTOR (GONGJI),FULL ICE SENSOR  warrantly 1years</t>
  </si>
  <si>
    <t>fully 316 s/steel</t>
  </si>
  <si>
    <t>Ice storage bin</t>
  </si>
  <si>
    <t>Control panel c/w rccb all scneider</t>
  </si>
  <si>
    <t>newton</t>
  </si>
  <si>
    <t>NEWTON</t>
  </si>
  <si>
    <t>DOB WATER PUMP</t>
  </si>
  <si>
    <t>IWAKI</t>
  </si>
  <si>
    <t>0.3-0.5TON</t>
  </si>
  <si>
    <t>1-10TON</t>
  </si>
  <si>
    <t>RIKO Infrared switch</t>
  </si>
  <si>
    <t xml:space="preserve"> Infrared switch</t>
  </si>
  <si>
    <t>FINE Water level switch</t>
  </si>
  <si>
    <t>GONGJI Speed reducer</t>
  </si>
  <si>
    <t>Full set of Ice scraper with axle pin, bearing, oil seal</t>
  </si>
  <si>
    <t>BEARING SET 1PAIR</t>
  </si>
  <si>
    <t>Shaft c/w bearing wo ice scraper</t>
  </si>
  <si>
    <t>EXTERNAL BEARING SET UPPER AND BOTTOM</t>
  </si>
  <si>
    <t>*The ice flaker evaporator include ice making cylinder, heavy-duty motor gear and</t>
  </si>
  <si>
    <t>reducer, screw scraper, water pump, S.S. water tank and S.S. supporting frame, infrared</t>
  </si>
  <si>
    <t>bin full sensor, without electrical control panel.</t>
  </si>
  <si>
    <t>*Warranty period 1year base on spare parts only</t>
  </si>
  <si>
    <t xml:space="preserve">*PLEASE EMAIL OR FAX OVER THE BANK IN SLIP </t>
  </si>
  <si>
    <t>BANK ACC :HONG LEONG BANK BHD  36600016285 ,  PUBLIC BANK BHD  3119617816</t>
  </si>
  <si>
    <t>BENEFICIARY :WELLER AIR-COND PARTS ENTERPRICE SDN BHD</t>
  </si>
  <si>
    <t>COMPUTER PRINT GENERATE ONLY</t>
  </si>
  <si>
    <t xml:space="preserve">GUANRANTEE ORIGINAL BITZER SEMI-HERMERTIC COMPRESSOR </t>
  </si>
  <si>
    <t>LT - LOW TEMP COMPRESSOR , MT - MEDIUM TEMP COMPRESSOR</t>
  </si>
  <si>
    <t>ACCESSORIES : OPSS - OIL PRESSURE SWITCH , CH - CRANKCASE HEATER</t>
  </si>
  <si>
    <t>COMPRESSOR MODEL</t>
  </si>
  <si>
    <t>HEAT PLATE EXCHANGER FOR WATER CHILLER 0.75HP TILL 300HP</t>
  </si>
  <si>
    <t>JT95GABY1L</t>
  </si>
  <si>
    <t>Daikin Scroll Comp 3ph</t>
  </si>
  <si>
    <t>JT125GABY1L</t>
  </si>
  <si>
    <t>JT160GABY1L</t>
  </si>
  <si>
    <t>C-SB453H8A</t>
  </si>
  <si>
    <t>Sanyo Scroll</t>
  </si>
  <si>
    <t>HLM081T4LC6</t>
  </si>
  <si>
    <t>Danfoss Scroll</t>
  </si>
  <si>
    <t>ZB58KQE-TFD</t>
  </si>
  <si>
    <t>Copeland scroll</t>
  </si>
  <si>
    <t>SM124A4ALB</t>
  </si>
  <si>
    <t>SM147A4ALB</t>
  </si>
  <si>
    <t>SM185S4CC</t>
  </si>
  <si>
    <t>SY240A4ABB</t>
  </si>
  <si>
    <t>06EA265</t>
  </si>
  <si>
    <t>CARRIER RECOND COMP</t>
  </si>
  <si>
    <t>06EA275</t>
  </si>
  <si>
    <t>06EA199</t>
  </si>
  <si>
    <t>06EA299</t>
  </si>
  <si>
    <t>6F-50.2</t>
  </si>
  <si>
    <t>Bitzer recond</t>
  </si>
  <si>
    <t>CHILLER BARREL EVAPORATING AT 2C</t>
  </si>
  <si>
    <t>TITANIUM BARREL (18c)</t>
  </si>
  <si>
    <t>TITANIUM COIL (18c)</t>
  </si>
  <si>
    <t>TITANIUM BARREL (2c)</t>
  </si>
  <si>
    <t>TITANIUM CHILLER BARREL (2c) pvc casing for marine water</t>
  </si>
  <si>
    <t>MLZ058T4LC9</t>
  </si>
  <si>
    <t>TITANIUM  CHILLER BARREL S/STEEL CASING 2c</t>
  </si>
  <si>
    <t>Tube in tube condenser (copper)</t>
  </si>
  <si>
    <t>ICE MACHINE HEAT EXCHANGER</t>
  </si>
  <si>
    <t>190mm</t>
  </si>
  <si>
    <t>230mm</t>
  </si>
  <si>
    <t>275mm</t>
  </si>
  <si>
    <t>310mm</t>
  </si>
  <si>
    <t>335mm</t>
  </si>
  <si>
    <t>336mm</t>
  </si>
  <si>
    <t>Accessories of refrigeration</t>
  </si>
  <si>
    <t>SANYO SEMI-HERMERTIC LOW TEMP  EVAPORATING -25C</t>
  </si>
  <si>
    <t>All danfoss acc filter drier,sight glass,hand valve,solenoid valve,hi-lo control,oil pressure gauge and etc.Only 10hp-15hp c/w oil pressure control</t>
  </si>
  <si>
    <t>CARRIER</t>
  </si>
  <si>
    <t>All danfoss acc filter drier,sight glass,hand valve,solenoid valve,hi-lo control,oil pressure gauge and etc.ALL CARRIER COMPRESSOR w/o oil pressure control</t>
  </si>
  <si>
    <t>7.5 / 10hp</t>
  </si>
  <si>
    <t>CARRIER RECOND</t>
  </si>
  <si>
    <t>10 / 12.5hp</t>
  </si>
  <si>
    <t>BITZER medium temperature semi-hermertic compressor 15c ~  0c</t>
  </si>
  <si>
    <t>All danfoss acc filter drier,sight glass,hand valve,solenoid valve,hi-lo control,oil pressure gauge and etc.2HP-6HP COMPRESSOR w/o oil pressure control.8HP-50HP C/W OIL PRESSURE CONTROL</t>
  </si>
  <si>
    <t>BITZER low temperature semi-hermertic compressor 0c ~ -25c</t>
  </si>
  <si>
    <t>BITZER 2 STAGE semi-hermertic compressor -5c ~ -40c</t>
  </si>
  <si>
    <t>BITZER screw comp 0c ~ -20c</t>
  </si>
  <si>
    <t>Panasonic scroll</t>
  </si>
  <si>
    <t>All danfoss acc filter drier,sight glass,hand valve,solenoid valve,hi-lo control, and etc.except 2-4hp w/o solenoid valve. ALL SEAL UNIT COMPRESSOR AND CONDENSING UNIT W/O WARRANTLY</t>
  </si>
  <si>
    <t>DORIN</t>
  </si>
  <si>
    <t>Daikin scroll</t>
  </si>
  <si>
    <t>TRANE (new)</t>
  </si>
  <si>
    <t>COPELAND 1ph</t>
  </si>
  <si>
    <t>DAIKIN</t>
  </si>
  <si>
    <t>Copeland  dismantle unit</t>
  </si>
  <si>
    <t>Copeland scroll dismantle unit</t>
  </si>
  <si>
    <t>Maneurop dismantle unit</t>
  </si>
  <si>
    <t>TECUMSEH USA</t>
  </si>
  <si>
    <t>Tecumseh France</t>
  </si>
  <si>
    <t>BRISTOL dismantle unit</t>
  </si>
  <si>
    <t>MITSUBISHI</t>
  </si>
  <si>
    <t>DANFOSS SCROLL</t>
  </si>
  <si>
    <t>*ONLY SEMI-HEMERTIC COMPRESSOR WITH WARRANTLY. SEAL UNIT COMPRESSOR WITHOUT WARRANTLY.</t>
  </si>
  <si>
    <t>ALL RECOND COMPRESSOR C/W RUBBER MOUNTING</t>
  </si>
  <si>
    <t xml:space="preserve">MODEL </t>
  </si>
  <si>
    <t>Equalvelant bitzer</t>
  </si>
  <si>
    <t>Accessories</t>
  </si>
  <si>
    <t>BTU AT 0C to -25C</t>
  </si>
  <si>
    <t>CU QC MODEL</t>
  </si>
  <si>
    <t>REFCOM SCREW LOW TEMP COMPRESSOR</t>
  </si>
  <si>
    <t>REFCOM SCREW HIGH TEMP COMPRESSOR</t>
  </si>
  <si>
    <t>PACKING</t>
  </si>
  <si>
    <t>ORIGINAL GENUINE DANFOSS PARTS</t>
  </si>
  <si>
    <t>pressure switch</t>
  </si>
  <si>
    <t>Saginomiya pressure control</t>
  </si>
  <si>
    <t>solenoid valve coil AC230v 50hz</t>
  </si>
  <si>
    <t>solenoid valve coil AC100v 50hz/60hz</t>
  </si>
  <si>
    <t>Saginomiya oil pressure control</t>
  </si>
  <si>
    <t>Saginomiya Exp-valve W/O equalizer (R22) (10C ~ -40C) 3/8"Fx1/2"F</t>
  </si>
  <si>
    <t>Saginomiya Exp-valve W/O equalizer (R404A/R507) (10C ~-40C) 3/8"Fx1/2"F</t>
  </si>
  <si>
    <t>Saginomiya Exp-valve C/W equalizer (R404A/R507) (10C ~ -40C) 3/8"Fx1/2"F</t>
  </si>
  <si>
    <t xml:space="preserve">Saginomiya Exp-valve C/W equalizer (R22) (10C ~ -40C) </t>
  </si>
  <si>
    <t>water regulating valve</t>
  </si>
  <si>
    <t>Liquip injection valve</t>
  </si>
  <si>
    <t>Saginomiya digital pressure control</t>
  </si>
  <si>
    <t>KOREA 3S &amp;PACKLESS USA VIBRATION HOSE</t>
  </si>
  <si>
    <t>REFCO ORIGINAL TOOL &amp; PARTS</t>
  </si>
  <si>
    <t>SPORLAN  Solenoid Valve Coil and connector</t>
  </si>
  <si>
    <t>SPORLAN Pressure Switches Pressure</t>
  </si>
  <si>
    <t>INJECTION VALVE</t>
  </si>
  <si>
    <t>COPELAND EXP-VALVE</t>
  </si>
  <si>
    <t>Emerson Oil Separator - "AW" Series"</t>
  </si>
  <si>
    <t>Emerson Filter Shell (EK Series)</t>
  </si>
  <si>
    <r>
      <rPr>
        <i/>
        <u/>
        <sz val="8"/>
        <rFont val="Arial"/>
        <charset val="134"/>
      </rPr>
      <t>R134a</t>
    </r>
    <r>
      <rPr>
        <i/>
        <sz val="8"/>
        <rFont val="Arial"/>
        <charset val="134"/>
      </rPr>
      <t xml:space="preserve">           </t>
    </r>
    <r>
      <rPr>
        <i/>
        <u/>
        <sz val="8"/>
        <rFont val="Arial"/>
        <charset val="134"/>
      </rPr>
      <t>R22</t>
    </r>
    <r>
      <rPr>
        <i/>
        <sz val="8"/>
        <rFont val="Arial"/>
        <charset val="134"/>
      </rPr>
      <t xml:space="preserve">          </t>
    </r>
    <r>
      <rPr>
        <i/>
        <u/>
        <sz val="8"/>
        <rFont val="Arial"/>
        <charset val="134"/>
      </rPr>
      <t>R404A/507C</t>
    </r>
    <r>
      <rPr>
        <i/>
        <sz val="8"/>
        <rFont val="Arial"/>
        <charset val="134"/>
      </rPr>
      <t xml:space="preserve">     </t>
    </r>
    <r>
      <rPr>
        <i/>
        <u/>
        <sz val="8"/>
        <rFont val="Arial"/>
        <charset val="134"/>
      </rPr>
      <t>R407C</t>
    </r>
  </si>
  <si>
    <t>CAGE Selection</t>
  </si>
  <si>
    <t xml:space="preserve">3/4                1                   1/2                       1  </t>
  </si>
  <si>
    <t>X22440-B2B</t>
  </si>
  <si>
    <t xml:space="preserve"> 1 1/2               2                     1                       2        </t>
  </si>
  <si>
    <t>X22440-B3B</t>
  </si>
  <si>
    <t xml:space="preserve">2 1/2               3                     2                       3        </t>
  </si>
  <si>
    <t>X22440-B4B</t>
  </si>
  <si>
    <t xml:space="preserve">3 1/2               5                     3                       5       </t>
  </si>
  <si>
    <t>X22440-B5B</t>
  </si>
  <si>
    <t xml:space="preserve">5 1/2            7 1/2                4 1/2                  7 1/2        </t>
  </si>
  <si>
    <t>X22440-B6B</t>
  </si>
  <si>
    <t xml:space="preserve">7 1/2              10                    7                      10        </t>
  </si>
  <si>
    <t>X22440-B7B</t>
  </si>
  <si>
    <t xml:space="preserve">9                  12                   8                       12        </t>
  </si>
  <si>
    <t>X22440-B8B</t>
  </si>
  <si>
    <t xml:space="preserve">11                 14                   9                       14        </t>
  </si>
  <si>
    <t>XC724-B5B</t>
  </si>
  <si>
    <t xml:space="preserve">13                 18                  12                      18        </t>
  </si>
  <si>
    <t>X11873B5B</t>
  </si>
  <si>
    <t xml:space="preserve">16                 22                  14                       22        </t>
  </si>
  <si>
    <t>X9117-B6B</t>
  </si>
  <si>
    <t xml:space="preserve">19                 26                  16                       26        </t>
  </si>
  <si>
    <t>X9117-B7B</t>
  </si>
  <si>
    <t xml:space="preserve">25                 35                  21                       35        </t>
  </si>
  <si>
    <t>X9117-B8B</t>
  </si>
  <si>
    <t xml:space="preserve">31                 45                  27                       45        </t>
  </si>
  <si>
    <t>X9117-B9B</t>
  </si>
  <si>
    <t xml:space="preserve">45                 55                  37                       55        </t>
  </si>
  <si>
    <t>X9166-B10B</t>
  </si>
  <si>
    <t xml:space="preserve">55                 70                  48                       70        </t>
  </si>
  <si>
    <t>X9144-B11B</t>
  </si>
  <si>
    <t xml:space="preserve">68                 85                  60                       85        </t>
  </si>
  <si>
    <t>X9144-B13B</t>
  </si>
  <si>
    <t xml:space="preserve">68                100                 60                      100        </t>
  </si>
  <si>
    <t>X9144-B14B</t>
  </si>
  <si>
    <t>Sight glass (flare type)</t>
  </si>
  <si>
    <t>M&amp;F sigth glass</t>
  </si>
  <si>
    <t>Sigth glass npt 3/4"</t>
  </si>
  <si>
    <t>Sight glass (welding type)</t>
  </si>
  <si>
    <t>CHECK VALVE</t>
  </si>
  <si>
    <t>KOREA Refrigerant Ball Valve
with charge port</t>
  </si>
  <si>
    <t>SAFETY PRESSURE VALVE (27bar,22.9bar reset)(390psi,330psi reset)</t>
  </si>
  <si>
    <t>ANKLE VALVE (BRASS MATERIAL)</t>
  </si>
  <si>
    <t>Panasonic scroll valve</t>
  </si>
  <si>
    <t>3ton</t>
  </si>
  <si>
    <t xml:space="preserve"> 5ton</t>
  </si>
  <si>
    <t>5ton</t>
  </si>
  <si>
    <t>7.5ton</t>
  </si>
  <si>
    <t>9ton</t>
  </si>
  <si>
    <t>11ton</t>
  </si>
  <si>
    <t>FORGED STEEL VALVE C/W CHECK VALVE (gold label)</t>
  </si>
  <si>
    <t>FORGED STEEL VALVE (blue label)</t>
  </si>
  <si>
    <t>A (diameter)</t>
  </si>
  <si>
    <t>SHELL B (lgth)</t>
  </si>
  <si>
    <t>SHELL C (lgth)</t>
  </si>
  <si>
    <t>D</t>
  </si>
  <si>
    <t>E</t>
  </si>
  <si>
    <t>Suction accumulator</t>
  </si>
  <si>
    <t>ACCUMULATOR WITH RECEIVER</t>
  </si>
  <si>
    <t>OIL RECEIVERS</t>
  </si>
  <si>
    <t>FILTER  SHELL BLUES</t>
  </si>
  <si>
    <t>OIL SEPARATOR</t>
  </si>
  <si>
    <t>offer</t>
  </si>
  <si>
    <t>REFRIGERANT HEAT EXCHANGER SUCTION ACCUMULATORS</t>
  </si>
  <si>
    <t>Oil stored type Oil separator for rack system semi- hermertic</t>
  </si>
  <si>
    <t>165mm d</t>
  </si>
  <si>
    <t>765mm h</t>
  </si>
  <si>
    <t>273mm d</t>
  </si>
  <si>
    <t>805mm h</t>
  </si>
  <si>
    <t>325mm d</t>
  </si>
  <si>
    <t>947mm h</t>
  </si>
  <si>
    <t>377mm d</t>
  </si>
  <si>
    <t>991mm h</t>
  </si>
  <si>
    <t>882mm h</t>
  </si>
  <si>
    <t>OIL FILTER</t>
  </si>
  <si>
    <t>bitzer oil filter</t>
  </si>
  <si>
    <t>refcomp oil filter</t>
  </si>
  <si>
    <t>BURN OUT FILTER WELDING</t>
  </si>
  <si>
    <t>External oil separator for screw compressor</t>
  </si>
  <si>
    <t>Oil level regulator</t>
  </si>
  <si>
    <t>Oil level adapter (4fc - 4cc)</t>
  </si>
  <si>
    <t>Oil level adapter (10hp-15hp sanyo)</t>
  </si>
  <si>
    <t>Oil level adapter (Copeland scroll)</t>
  </si>
  <si>
    <t>Oil diferential check valve</t>
  </si>
  <si>
    <t>Cut off valve for oil circuit</t>
  </si>
  <si>
    <t>1/4ods*1/4sae</t>
  </si>
  <si>
    <t>3/8ods*3/8sae</t>
  </si>
  <si>
    <t>1/2ods*1/2sae</t>
  </si>
  <si>
    <t>5/8ods*5/8sae</t>
  </si>
  <si>
    <t>6L / minute</t>
  </si>
  <si>
    <t>10L / minute</t>
  </si>
  <si>
    <t>5/8"</t>
  </si>
  <si>
    <t>7/8"</t>
  </si>
  <si>
    <t xml:space="preserve">Motor protector(for screw compressor,with phase sequence monitoring)                                                   </t>
  </si>
  <si>
    <r>
      <rPr>
        <i/>
        <sz val="8"/>
        <color theme="1"/>
        <rFont val="Arial"/>
        <charset val="134"/>
      </rPr>
      <t xml:space="preserve">Motor protector(for Bitzer screw  compressor,with phase sequence monitoring)                                                           </t>
    </r>
  </si>
  <si>
    <t>Oil pressure differential</t>
  </si>
  <si>
    <t>DISCHARGES MUFFLERS</t>
  </si>
  <si>
    <t>HUB HAND VALVE (FLARE&amp;WELDING)</t>
  </si>
  <si>
    <t>3 way water valve (honeywell type)</t>
  </si>
  <si>
    <t>2 way water valve (Johnson control type)</t>
  </si>
  <si>
    <t>3 way water valve (Johnson control type)</t>
  </si>
  <si>
    <t>230v motor</t>
  </si>
  <si>
    <t xml:space="preserve">2 way water valve </t>
  </si>
  <si>
    <t>3 way water valve 电动三通球阀</t>
  </si>
  <si>
    <t>MANEUROP SERVICE VALVE</t>
  </si>
  <si>
    <t>CONNECTION SERVICE VALVE</t>
  </si>
  <si>
    <t>Split Air-Conditioner Valve</t>
  </si>
  <si>
    <t xml:space="preserve">COPPER DISTRIBUTOR </t>
  </si>
  <si>
    <t>Solder Tube Union
(With Valve core &amp; copper tube)</t>
  </si>
  <si>
    <t>MALE UNION
(With Valve Core)</t>
  </si>
  <si>
    <t>3-way tube Union(With MNPT)</t>
  </si>
  <si>
    <t>Receiver Valve</t>
  </si>
  <si>
    <t>SINGLE GAUGE VALVE ONLY</t>
  </si>
  <si>
    <t>Low Pressure Gauge</t>
  </si>
  <si>
    <t>High Pressure Gauge</t>
  </si>
  <si>
    <t>Testing Manifold (With Sight glass &amp; gauges &amp; charging hose) gauge:R410A  hose:5FT R410A</t>
  </si>
  <si>
    <t>Charging Hoses for R-12</t>
  </si>
  <si>
    <t>CONVERSION ADAPTOR</t>
  </si>
  <si>
    <t>Long Nut</t>
  </si>
  <si>
    <t>Short Nut</t>
  </si>
  <si>
    <t>Cap Nut</t>
  </si>
  <si>
    <t>CAP TUBE</t>
  </si>
  <si>
    <t>Forged Brass Nut</t>
  </si>
  <si>
    <t>Union</t>
  </si>
  <si>
    <t>Steel Service Valves</t>
  </si>
  <si>
    <t>Ventilators port</t>
  </si>
  <si>
    <t>Reversible Cam-Lift Hinge (With Spring)(Per Pair)</t>
  </si>
  <si>
    <t>Reversible Cam-Lift Hinge (Without Spring)(Per Pair)</t>
  </si>
  <si>
    <t>Reversilbe Cam-Lift Hinge with spring (per pair)</t>
  </si>
  <si>
    <t>Reversilbe Cam-Lift Hinge w/o spring (per pair)</t>
  </si>
  <si>
    <t>Safety Latches &amp; Inside Release Handles</t>
  </si>
  <si>
    <t>AH-1178 HANDLE</t>
  </si>
  <si>
    <t>HS-1178A HANDLE</t>
  </si>
  <si>
    <t>HS-1178S HANDLE</t>
  </si>
  <si>
    <t>AH-1460 Reach-in Door Hinge (Per Pair) 9"</t>
  </si>
  <si>
    <t>Reach-in Door Hinge (Per Pair) 9"</t>
  </si>
  <si>
    <t>AH-1179 HANDLE</t>
  </si>
  <si>
    <t>HS-1179 HANDLE</t>
  </si>
  <si>
    <t>AH-1450 Reach-in Door Hinge (Per Pair) 12"</t>
  </si>
  <si>
    <t>AH-1470 Reach-in Door Hinge (Per Pair) 12"</t>
  </si>
  <si>
    <t>AH-1470 Reach-in Door Hinge(Per Pair)</t>
  </si>
  <si>
    <t>Edgemount Cam-lift Hinge</t>
  </si>
  <si>
    <t>Edgemount Hinges</t>
  </si>
  <si>
    <t>Italy handle set</t>
  </si>
  <si>
    <t>Reversible reach in cam lift hinges</t>
  </si>
  <si>
    <t>Hinge S/Steel</t>
  </si>
  <si>
    <t>Reversible Camlift Hinge (Without Spring)</t>
  </si>
  <si>
    <t>Reversible Hinge (Without Spring, Non-Camlift)</t>
  </si>
  <si>
    <t>Hydraulic Door Closer</t>
  </si>
  <si>
    <t>Sliding door safety lock</t>
  </si>
  <si>
    <t>frezzer hinges (135mm)</t>
  </si>
  <si>
    <t>frezzer hinges (145mm)</t>
  </si>
  <si>
    <t>frezzer hinges (170mm)</t>
  </si>
  <si>
    <t>frezzer hinges (146mm)</t>
  </si>
  <si>
    <t>frezzer hinges (165mm)</t>
  </si>
  <si>
    <t>FASTENER</t>
  </si>
  <si>
    <t>Supplemental Hardware</t>
  </si>
  <si>
    <t>Edgemount Hinges (Per Pair)</t>
  </si>
  <si>
    <t>Leaf Hinge (Per Pair)</t>
  </si>
  <si>
    <t>Lever &amp; Roller Latches</t>
  </si>
  <si>
    <t>Edgemount Mechanical Latches</t>
  </si>
  <si>
    <t>Steel Fin Straightener</t>
  </si>
  <si>
    <t>Fin Straightener</t>
  </si>
  <si>
    <t>Spring-Type Tube Benders</t>
  </si>
  <si>
    <t>Inner spring bender</t>
  </si>
  <si>
    <t>4-in-one Tube Benders</t>
  </si>
  <si>
    <t>3-in-1 Tube Bender</t>
  </si>
  <si>
    <t>Tube Bender</t>
  </si>
  <si>
    <t>CHINA TUBE BENDER</t>
  </si>
  <si>
    <t>Swaging Punches Kit</t>
  </si>
  <si>
    <t>AH-94 3-in-1 Swaging Punch 1/2" -7/8"</t>
  </si>
  <si>
    <t>AH-95 All-in-one Swaging Punch 1/4" - 5/8"</t>
  </si>
  <si>
    <t>AH-96 All-in-one Swaging Punch 1/4" - 3/4"</t>
  </si>
  <si>
    <t>45° Flaring &amp; Cutting Kit</t>
  </si>
  <si>
    <t>45°Flaring &amp; Swaging Kit</t>
  </si>
  <si>
    <t xml:space="preserve">flaring tool  </t>
  </si>
  <si>
    <t xml:space="preserve">Tube expanding </t>
  </si>
  <si>
    <t>Expander head</t>
  </si>
  <si>
    <t>CORDLESS ECCENTRIC CONE FLARING TOOL</t>
  </si>
  <si>
    <t>ECCENTRIC CONE FLARING TOOL</t>
  </si>
  <si>
    <t>cutter wheel</t>
  </si>
  <si>
    <t xml:space="preserve">Tube Cutter </t>
  </si>
  <si>
    <t xml:space="preserve">Pinch-off Plier </t>
  </si>
  <si>
    <t xml:space="preserve">Ratchet Wrench </t>
  </si>
  <si>
    <t xml:space="preserve">Inner-Outer Reamer </t>
  </si>
  <si>
    <t>Capillary Tube Cutter</t>
  </si>
  <si>
    <t>Deburrer</t>
  </si>
  <si>
    <t>Pick up tools</t>
  </si>
  <si>
    <t>Ratractable mirror</t>
  </si>
  <si>
    <t>Swivel Double Nut Kit</t>
  </si>
  <si>
    <r>
      <rPr>
        <i/>
        <sz val="8"/>
        <rFont val="Arial"/>
        <charset val="134"/>
      </rPr>
      <t>REFRIGERATION GAUGE(</t>
    </r>
    <r>
      <rPr>
        <i/>
        <sz val="8"/>
        <rFont val="細明體"/>
        <charset val="136"/>
      </rPr>
      <t>轴向</t>
    </r>
    <r>
      <rPr>
        <i/>
        <sz val="8"/>
        <rFont val="Arial"/>
        <charset val="134"/>
      </rPr>
      <t>)</t>
    </r>
  </si>
  <si>
    <t>Shell And Coil Condensers</t>
  </si>
  <si>
    <t>MODEL</t>
  </si>
  <si>
    <t>NAME</t>
  </si>
  <si>
    <t>SIZE</t>
  </si>
  <si>
    <t>Weight product (g)</t>
  </si>
  <si>
    <t>Product picture</t>
  </si>
  <si>
    <t>COPPER SOCKET</t>
  </si>
  <si>
    <t>COPPER REDUCER   C X C  异径直接 承插口</t>
  </si>
  <si>
    <t>90º  SHORT BEND  ELBOW   C X C  90º 短径双扩 (SHORT ELBOW)</t>
  </si>
  <si>
    <t>90º  LONG BEND  ELBOW  C X C   90º 长径双扩 (LONG BEND ELBOW)</t>
  </si>
  <si>
    <t>45º ELBOW  C X C  45º 双扩</t>
  </si>
  <si>
    <t>P-TRAP  C X C 沉水管</t>
  </si>
  <si>
    <t>RETURN U-BEND  C X C  180 U型 (U-BEND)</t>
  </si>
  <si>
    <t>COPPER TEE  C X C X C   三通</t>
  </si>
  <si>
    <t xml:space="preserve">COPPER REDUCER TEE </t>
  </si>
  <si>
    <t>TUBE STRAPE  2 HOLE</t>
  </si>
  <si>
    <t>COPPER END CAP</t>
  </si>
  <si>
    <t>Copper strainer</t>
  </si>
  <si>
    <t>Y TEE</t>
  </si>
  <si>
    <t>MALE ADAPTER          C X M          外螺纹接头</t>
  </si>
  <si>
    <t>KOREA COPPER SOCKET</t>
  </si>
  <si>
    <t>KOREA 90º COPPER ELBOW</t>
  </si>
  <si>
    <t>KOREA 45º COPPER ELBOW</t>
  </si>
  <si>
    <t xml:space="preserve">KOREA COPPER REDUCER </t>
  </si>
  <si>
    <t>KOREA COPPER TEE</t>
  </si>
  <si>
    <t>Specification</t>
  </si>
  <si>
    <t xml:space="preserve">0.45mm * 1.2m width include transport klang valley above 1000sqft below have additional charges rm100 </t>
  </si>
  <si>
    <t>1.2m width SLAB</t>
  </si>
  <si>
    <t>0.5mm S/S304 *0.45mm colourbond *1.2m width</t>
  </si>
  <si>
    <t>both side 0.5mm S/S304  * 1.2m width</t>
  </si>
  <si>
    <t>both side 0.7mm S/S304  * 1.2m width</t>
  </si>
  <si>
    <t>1.5mm alum checker plate *0.45mm colourbond *1.2m width</t>
  </si>
  <si>
    <t>per sq ft</t>
  </si>
  <si>
    <t>traditional door</t>
  </si>
  <si>
    <t>Swing door c/w handle,hinges (S/STEEL DOOR ADD RM350)</t>
  </si>
  <si>
    <t>~</t>
  </si>
  <si>
    <t>Sliding door cw railing,heater and accessories (left &amp; right add 125mm)(up add 30mm)</t>
  </si>
  <si>
    <t>半圆带边密封条</t>
  </si>
  <si>
    <t>CJ CODE</t>
  </si>
  <si>
    <t>CJK1337</t>
  </si>
  <si>
    <t>ALUMINIUM PLATE</t>
  </si>
  <si>
    <t>CJK1349</t>
  </si>
  <si>
    <t>ALUMINIUM COIL</t>
  </si>
  <si>
    <t>HANGING PROFILE</t>
  </si>
  <si>
    <t>CJK1338</t>
  </si>
  <si>
    <t>1.5" HEATER ANGLE</t>
  </si>
  <si>
    <t>CJK 1339</t>
  </si>
  <si>
    <t>FLAT BAR</t>
  </si>
  <si>
    <t>CJK1350</t>
  </si>
  <si>
    <t>CABIN DOOT INTERNAL FRAME</t>
  </si>
  <si>
    <t>CJK1347</t>
  </si>
  <si>
    <t>SLIDING DOOR RAIL (TOP) -1</t>
  </si>
  <si>
    <t>CJK1348</t>
  </si>
  <si>
    <t>SLIDING DOOR RAIL (TOP) -2</t>
  </si>
  <si>
    <t>CJK1356</t>
  </si>
  <si>
    <t>SLIDING DOOR U-CHANNEL 75MM</t>
  </si>
  <si>
    <t>CJK1357</t>
  </si>
  <si>
    <t>SLIDING DOOR U-CHANNEL 100MM</t>
  </si>
  <si>
    <t>CJK1358</t>
  </si>
  <si>
    <t>SLIDING DOOR U-CHANNEL 120MM</t>
  </si>
  <si>
    <t>CJK1369</t>
  </si>
  <si>
    <t>SLIDING DOOR FRAME -1</t>
  </si>
  <si>
    <t>CJK1370</t>
  </si>
  <si>
    <t>SLIDING DOOR FRAME -2</t>
  </si>
  <si>
    <t>CJK1368</t>
  </si>
  <si>
    <t>SLIDING DOOR FRAME -3</t>
  </si>
  <si>
    <t>on hold</t>
  </si>
  <si>
    <t>SWING DOOR</t>
  </si>
  <si>
    <t>hup soon</t>
  </si>
  <si>
    <t>DIAGRAM</t>
  </si>
  <si>
    <t>RM</t>
  </si>
  <si>
    <t>PP060</t>
  </si>
  <si>
    <t>EQUAL ANGLE - EA 6039</t>
  </si>
  <si>
    <t>38.10mm x 38.10mm x 1.5mm x 6.1m</t>
  </si>
  <si>
    <t>PP066</t>
  </si>
  <si>
    <t>EQUAL ANGLE - EA 6045</t>
  </si>
  <si>
    <t>50.80mm x 50.80mm x 2mm</t>
  </si>
  <si>
    <t>UNEQUAL ANGLE - UEA 7037</t>
  </si>
  <si>
    <t>38.10mm x 76.20mm x 1.5mm</t>
  </si>
  <si>
    <t>PP075</t>
  </si>
  <si>
    <t>38.10mm x 76.20mm x 2mm</t>
  </si>
  <si>
    <t>PP077</t>
  </si>
  <si>
    <t>TEE BAR - TE 002</t>
  </si>
  <si>
    <t>12.70MM X 38.10MM X 1.90MM X 6.1M</t>
  </si>
  <si>
    <t>PP084</t>
  </si>
  <si>
    <t>U-CHANNEL - SA 2066</t>
  </si>
  <si>
    <t>19mm x 79mm x 1.5mm</t>
  </si>
  <si>
    <t>PP087</t>
  </si>
  <si>
    <t>U-CHANNEL - SA 1687</t>
  </si>
  <si>
    <t>25mm x 108mm x 3mm</t>
  </si>
  <si>
    <t>PP088</t>
  </si>
  <si>
    <t>U-CHANNEL - 10400</t>
  </si>
  <si>
    <t>25.40mm x 54.80mm x 2mm</t>
  </si>
  <si>
    <t>TY-GY9188(quickool)</t>
  </si>
  <si>
    <t>1.0+_0.1</t>
  </si>
  <si>
    <t>TY-GY9188A(quickool)</t>
  </si>
  <si>
    <t>TY-GY9190(quickool)</t>
  </si>
  <si>
    <t>1.35+_0.1</t>
  </si>
  <si>
    <t>U-CHANNEL - SA 1964</t>
  </si>
  <si>
    <t>35mm x 56.6mm x 1.8mm</t>
  </si>
  <si>
    <t>U-CHANNEL - UC 8036</t>
  </si>
  <si>
    <t>38mm x 82mm x 2mm</t>
  </si>
  <si>
    <t>COVING - 10691 (6.1M)</t>
  </si>
  <si>
    <t>COVING BASED - 10981 (6.1M)</t>
  </si>
  <si>
    <t>CONER POST - 10611 (6.1M)</t>
  </si>
  <si>
    <t>1 WAY STEP COVING (LEFT)</t>
  </si>
  <si>
    <t>Colour : MF, NA &amp; PCW23 (White)</t>
  </si>
  <si>
    <t>1 WAY STEP COVING (RIGHT)</t>
  </si>
  <si>
    <t>2 WAY STEP COVING</t>
  </si>
  <si>
    <t>3 WAY STEP COVING (70MM)</t>
  </si>
  <si>
    <t>PP098</t>
  </si>
  <si>
    <t>1.5" HEATER ANGLE - SA 2558 X 6.1M</t>
  </si>
  <si>
    <t>PP100</t>
  </si>
  <si>
    <t>FLAT BAR PROFILE - SA 2559 X 6.1M</t>
  </si>
  <si>
    <t>PP101</t>
  </si>
  <si>
    <t>2" HEATER ANGLE - SA 2571 X 6.1M</t>
  </si>
  <si>
    <t>PP102</t>
  </si>
  <si>
    <t>FLAT BAR PROFILE - SA 2572 X 6.1M</t>
  </si>
  <si>
    <t>DOOR GASKET ANGLE PROFILE - SA 2428 X 6.1M</t>
  </si>
  <si>
    <t>DOOR GASKET U CAPPING - SA 2429 X 6.1M</t>
  </si>
  <si>
    <t>PP109</t>
  </si>
  <si>
    <t>GASKET FOR SA 2428 - G1618 X 100M (Black)</t>
  </si>
  <si>
    <t>1 roll (100meter)</t>
  </si>
  <si>
    <t>PP110</t>
  </si>
  <si>
    <t>GASKET FOR SA 2428 - 1618 X 100M (grey)</t>
  </si>
  <si>
    <t>PP111</t>
  </si>
  <si>
    <t>GASKET - G1213 X 31M (GREY)</t>
  </si>
  <si>
    <t>PP112</t>
  </si>
  <si>
    <t>GASKET - G2090 X 153M (BLACK) (CUT TO SIZE)</t>
  </si>
  <si>
    <t>PP113</t>
  </si>
  <si>
    <t>GASKET A 22047 (BLACK)</t>
  </si>
  <si>
    <t>30 METER X 31MM X 1 ROLL</t>
  </si>
  <si>
    <t>PP114</t>
  </si>
  <si>
    <t>2" DOOR JAMB - SA 1542 X 6.1M</t>
  </si>
  <si>
    <t>2"</t>
  </si>
  <si>
    <t>PP115</t>
  </si>
  <si>
    <t>GASKET FOR SA 1542 - 2701 X 150M (GREY)</t>
  </si>
  <si>
    <t>3" DOOR JAMB - SA 1628 X 6.1M</t>
  </si>
  <si>
    <t>3"</t>
  </si>
  <si>
    <t>GASKET FOR SA 1628 - 2702 X 50M (GREY)</t>
  </si>
  <si>
    <t>PP118</t>
  </si>
  <si>
    <t>GASKET - G7203 X 31M (BLACK)</t>
  </si>
  <si>
    <t xml:space="preserve">DOOR FLOOR (T GASKET) - SA 1772 X 6.1M </t>
  </si>
  <si>
    <t>GASKET FOR SA 1772 - 1149 X 153M (GREY)</t>
  </si>
  <si>
    <t>PP121</t>
  </si>
  <si>
    <t>U CHANNEL - SA 1156A X 6.1M</t>
  </si>
  <si>
    <t>12.70mm x 38mm x 3mm</t>
  </si>
  <si>
    <t>PP122</t>
  </si>
  <si>
    <t>DOUBLE DOOR U CAP - SA 1294 X 6.1M</t>
  </si>
  <si>
    <t>SWING DOOR DOUBLE LEAF (GASKET) - SA 2054A X 6.1M</t>
  </si>
  <si>
    <t>FLOOR GUIDE CHANNEL - 10794 X 6.1M</t>
  </si>
  <si>
    <t>PP125</t>
  </si>
  <si>
    <t>HANGING PROFILE 5.5" - 12952 X 6.1M</t>
  </si>
  <si>
    <t>PP126</t>
  </si>
  <si>
    <t>HANGING PROFILE 6" - 10790 X 6.1M</t>
  </si>
  <si>
    <t>[FLAT BAR] COUPLE WITH 12952/10790 - FB 1038 X 6.1M (MF)</t>
  </si>
  <si>
    <t>PP128</t>
  </si>
  <si>
    <t>TEE HANGING PROFILE - SA 1426 X 6.1M</t>
  </si>
  <si>
    <t>50.8mm*109.6mm</t>
  </si>
  <si>
    <t>HANGING PROFILE - 11270 X 6.1M</t>
  </si>
  <si>
    <t>[FLAT BAR] COUPLE WITH 11270 - FB 1028 X 6.1M (MF)</t>
  </si>
  <si>
    <t>1.5" WINDOW FRAME - 11073 X 6.1M</t>
  </si>
  <si>
    <t>PP137</t>
  </si>
  <si>
    <t>2" WINDOW FRAME - SA 1272 X 6.1M</t>
  </si>
  <si>
    <t>3" WINDOW FRAME - SA 2392 X 6.1M</t>
  </si>
  <si>
    <t>3" WINDOW FRAME - 13190 X 6.1M</t>
  </si>
  <si>
    <t>PP140</t>
  </si>
  <si>
    <t>4" WINDOW FRAME - 14339 X 6.1M</t>
  </si>
  <si>
    <t>4"</t>
  </si>
  <si>
    <t>1.5" ROUND WINDOW FRAME - 15161 X 6.1M</t>
  </si>
  <si>
    <t>2" ROUND WINDOW FRAME - 15162 X 6.1M</t>
  </si>
  <si>
    <t>3" ROUND WINDOW FRAME - 15163 X 6.1M</t>
  </si>
  <si>
    <t>PP144</t>
  </si>
  <si>
    <t>1.5" DOOR WINDOW FRAME PROFILE - SA 1198 X 6.1M</t>
  </si>
  <si>
    <t>1.5"</t>
  </si>
  <si>
    <t>PP145</t>
  </si>
  <si>
    <t>14478 X 6.4M</t>
  </si>
  <si>
    <t>PP146</t>
  </si>
  <si>
    <t>14478 X 6.0M</t>
  </si>
  <si>
    <t>PP147</t>
  </si>
  <si>
    <t>TRIMMING - PT 12616 X 6.1M</t>
  </si>
  <si>
    <t>PP148</t>
  </si>
  <si>
    <t>GASKET - T (BLACK)           CODE: RL-015</t>
  </si>
  <si>
    <t>30M/ROLL</t>
  </si>
  <si>
    <t>PP149</t>
  </si>
  <si>
    <t>GASKET RH 3001 (BLACK)</t>
  </si>
  <si>
    <t>PP150</t>
  </si>
  <si>
    <t>BALAU PLANED 1X2</t>
  </si>
  <si>
    <t>38/8'</t>
  </si>
  <si>
    <t>PP151</t>
  </si>
  <si>
    <t>BALAU PLANED 1X3</t>
  </si>
  <si>
    <t>3' - 4'</t>
  </si>
  <si>
    <t>PP152</t>
  </si>
  <si>
    <t>6' - 7'</t>
  </si>
  <si>
    <t>PP153</t>
  </si>
  <si>
    <t>BALAU PLANED 3/4X4</t>
  </si>
  <si>
    <t>PP154</t>
  </si>
  <si>
    <t>BALAU PLANED 3/4X5</t>
  </si>
  <si>
    <t>PP155</t>
  </si>
  <si>
    <t>BALAU PLANED 3/4X6</t>
  </si>
  <si>
    <t>30/10'</t>
  </si>
  <si>
    <t>Serial number</t>
  </si>
  <si>
    <t>Model</t>
  </si>
  <si>
    <t>remarks</t>
  </si>
  <si>
    <t>Freezer sliding door handle</t>
  </si>
  <si>
    <t>Sliding door hanger and sling wheel</t>
  </si>
  <si>
    <t>Heavy sliding door upper</t>
  </si>
  <si>
    <t>Sliding door outside door opener</t>
  </si>
  <si>
    <t>Sliding inside door opener</t>
  </si>
  <si>
    <t>HS-22</t>
  </si>
  <si>
    <t>HS-633-1</t>
  </si>
  <si>
    <t>Silding door safety out of danger</t>
  </si>
  <si>
    <t>608-1</t>
  </si>
  <si>
    <t>608-2</t>
  </si>
  <si>
    <t>Sliding door limit</t>
  </si>
  <si>
    <t xml:space="preserve">Sliding door block </t>
  </si>
  <si>
    <t>Sliding door rail light rail</t>
  </si>
  <si>
    <t>Sliding door rail heavy rail</t>
  </si>
  <si>
    <t>612-1</t>
  </si>
  <si>
    <t>Medium sliding door rail side rail</t>
  </si>
  <si>
    <t>Medium door cold bridge and aluminium net door frame</t>
  </si>
  <si>
    <t>Medium sliding door aluminium rail</t>
  </si>
  <si>
    <t>Medium sliding door after crashproof limit</t>
  </si>
  <si>
    <t>Medium sliding door rail cover</t>
  </si>
  <si>
    <t>Medium side guide big</t>
  </si>
  <si>
    <t>MS-620 Medium sliding door upper guide wheel and hanger</t>
  </si>
  <si>
    <t>MS-621 Medium sliding door inside handle to open the door</t>
  </si>
  <si>
    <t xml:space="preserve">Medium lift piece of rail </t>
  </si>
  <si>
    <t>622-1</t>
  </si>
  <si>
    <t>622-2</t>
  </si>
  <si>
    <t>Heavy back rise</t>
  </si>
  <si>
    <t>Heavy ssteel upper guide wheel</t>
  </si>
  <si>
    <t>Medium sliding door upper guide wheel</t>
  </si>
  <si>
    <t>Sliding door upper guide wheel</t>
  </si>
  <si>
    <t>Electric door lock</t>
  </si>
  <si>
    <t>Heater wire 220V</t>
  </si>
  <si>
    <t>Sliding door double lock</t>
  </si>
  <si>
    <t>Double sliding door outside door opener</t>
  </si>
  <si>
    <t>Sliding door over sling</t>
  </si>
  <si>
    <t>Mushroom head carriage 100mm</t>
  </si>
  <si>
    <t>Mushroom head carriage 150mm</t>
  </si>
  <si>
    <t>Light door upper guide wheel</t>
  </si>
  <si>
    <t>Medium door assembly of upper wheel carrier</t>
  </si>
  <si>
    <t>Medium sliding doors  lower guide wheel</t>
  </si>
  <si>
    <t>Medium door assembly  side pressure fittings</t>
  </si>
  <si>
    <t>639-1big</t>
  </si>
  <si>
    <t>Medium under wall track cover</t>
  </si>
  <si>
    <t>New sliding door outside door opener</t>
  </si>
  <si>
    <t>New sliding door outside door opener hs-634-1</t>
  </si>
  <si>
    <t>HS-634-1</t>
  </si>
  <si>
    <t xml:space="preserve">New sliding door outside door opener </t>
  </si>
  <si>
    <t>Double</t>
  </si>
  <si>
    <t>Sliding</t>
  </si>
  <si>
    <t>Door</t>
  </si>
  <si>
    <t>Outside</t>
  </si>
  <si>
    <t>opener</t>
  </si>
  <si>
    <t>100mm-</t>
  </si>
  <si>
    <t>150mmdoor</t>
  </si>
  <si>
    <t>plank</t>
  </si>
  <si>
    <t>Sealing</t>
  </si>
  <si>
    <t>strips</t>
  </si>
  <si>
    <t>Door frame connection fittings</t>
  </si>
  <si>
    <t>Aluminum</t>
  </si>
  <si>
    <t>Hole</t>
  </si>
  <si>
    <t>frame</t>
  </si>
  <si>
    <t>Lower track wheel</t>
  </si>
  <si>
    <t>Light</t>
  </si>
  <si>
    <t>Fittings</t>
  </si>
  <si>
    <t>assembly</t>
  </si>
  <si>
    <t>Heavy</t>
  </si>
  <si>
    <t>accessories</t>
  </si>
  <si>
    <t>Medium-sized door</t>
  </si>
  <si>
    <t>Sliding door accessories</t>
  </si>
  <si>
    <t>Free door</t>
  </si>
  <si>
    <t>Eectric motor to move the door and Control box assembly of the electric door</t>
  </si>
  <si>
    <t>Explosion-proof hinge</t>
  </si>
  <si>
    <t>HS-82</t>
  </si>
  <si>
    <t>HS-82-1</t>
  </si>
  <si>
    <t>New container door lock</t>
  </si>
  <si>
    <t>HS-212 w/o s/s tube</t>
  </si>
  <si>
    <t>Container hinge</t>
  </si>
  <si>
    <t>HS-10</t>
  </si>
  <si>
    <t>Dimension</t>
  </si>
  <si>
    <t>System</t>
  </si>
  <si>
    <t>Piping system -18c ~ 0c</t>
  </si>
  <si>
    <t>Chiller 0 ~ 5c blower system</t>
  </si>
  <si>
    <t>Frezzer 0c ~ -15c blower system</t>
  </si>
  <si>
    <t>Frezzer -10c ~ -25c blower system</t>
  </si>
  <si>
    <t>Frezzer -25c ~ -10c blower system</t>
  </si>
  <si>
    <t>Spec.</t>
  </si>
  <si>
    <t>quickool</t>
  </si>
  <si>
    <t>wefoam</t>
  </si>
  <si>
    <t>counter cabinet</t>
  </si>
  <si>
    <t>upright cabinet</t>
  </si>
  <si>
    <t>chiller cabinet</t>
  </si>
  <si>
    <t>2door</t>
  </si>
  <si>
    <t>4door&amp;6door</t>
  </si>
  <si>
    <t>1.5m counter</t>
  </si>
  <si>
    <t>1.8m counter</t>
  </si>
  <si>
    <t>2.1m counter</t>
  </si>
  <si>
    <t>2door&amp;3door glass door</t>
  </si>
  <si>
    <t>2door&amp;3door glass door freezer</t>
  </si>
  <si>
    <t>post height 2m (left/right)</t>
  </si>
  <si>
    <t>723mm*1800mm(28.5"*71")</t>
  </si>
  <si>
    <t>1.4kg</t>
  </si>
  <si>
    <t>3door</t>
  </si>
  <si>
    <t>1.95kg</t>
  </si>
  <si>
    <t>1door</t>
  </si>
  <si>
    <t>0.5kg</t>
  </si>
  <si>
    <t>0.7kg</t>
  </si>
  <si>
    <t>1door-1pc,2door-1pcs,3door-2pcs</t>
  </si>
  <si>
    <t>2,3 glass door</t>
  </si>
  <si>
    <t>4d,6d upright</t>
  </si>
  <si>
    <t>1.2m counter</t>
  </si>
  <si>
    <t>all counter</t>
  </si>
  <si>
    <t>1.2m counter chiller</t>
  </si>
  <si>
    <t>1.3m counter chiller</t>
  </si>
  <si>
    <t>1.4m counter chiller</t>
  </si>
  <si>
    <t>1.5m counter chiller</t>
  </si>
  <si>
    <t>1.6m counter chiller</t>
  </si>
  <si>
    <t>1.7m counter chiller</t>
  </si>
  <si>
    <t>1.8m counter chiller</t>
  </si>
  <si>
    <t>1.9m counter chiller</t>
  </si>
  <si>
    <t>1.10m counter chiller</t>
  </si>
  <si>
    <t>1.11m counter chiller</t>
  </si>
  <si>
    <t>1.12m counter chiller</t>
  </si>
  <si>
    <t>1.13m counter chiller</t>
  </si>
  <si>
    <t>1.14m counter chiller</t>
  </si>
  <si>
    <t>1.15m counter chiller</t>
  </si>
  <si>
    <t>1.16m counter chiller</t>
  </si>
  <si>
    <t>1.17m counter chiller</t>
  </si>
  <si>
    <t>1.18m counter chiller</t>
  </si>
  <si>
    <t>1.19m counter chiller</t>
  </si>
  <si>
    <t>1.20m counter chiller</t>
  </si>
  <si>
    <t>1.21m counter chiller</t>
  </si>
  <si>
    <t>WELLER AIR-COND PARTS ENTERPRISE SDN BHD (613386-K)</t>
  </si>
  <si>
    <t>Item code</t>
  </si>
  <si>
    <t>DESC.</t>
  </si>
  <si>
    <r>
      <rPr>
        <i/>
        <sz val="8"/>
        <color theme="1"/>
        <rFont val="Arial"/>
        <charset val="134"/>
      </rPr>
      <t xml:space="preserve">Weight </t>
    </r>
    <r>
      <rPr>
        <i/>
        <sz val="8"/>
        <color theme="1"/>
        <rFont val="SimSun"/>
        <charset val="134"/>
      </rPr>
      <t>（</t>
    </r>
    <r>
      <rPr>
        <i/>
        <sz val="8"/>
        <color theme="1"/>
        <rFont val="Arial"/>
        <charset val="134"/>
      </rPr>
      <t>kg</t>
    </r>
    <r>
      <rPr>
        <i/>
        <sz val="8"/>
        <color theme="1"/>
        <rFont val="SimSun"/>
        <charset val="134"/>
      </rPr>
      <t>）</t>
    </r>
  </si>
  <si>
    <t>RAC001</t>
  </si>
  <si>
    <r>
      <rPr>
        <i/>
        <sz val="8"/>
        <color theme="1"/>
        <rFont val="Arial"/>
        <charset val="134"/>
      </rPr>
      <t xml:space="preserve">upright Post
</t>
    </r>
    <r>
      <rPr>
        <i/>
        <sz val="8"/>
        <color theme="1"/>
        <rFont val="SimSun"/>
        <charset val="134"/>
      </rPr>
      <t>立柱</t>
    </r>
    <r>
      <rPr>
        <i/>
        <sz val="8"/>
        <color theme="1"/>
        <rFont val="Arial"/>
        <charset val="134"/>
      </rPr>
      <t xml:space="preserve">
</t>
    </r>
  </si>
  <si>
    <t>11000*900*100*70*2.0</t>
  </si>
  <si>
    <t>RAC002</t>
  </si>
  <si>
    <t>Foot plate</t>
  </si>
  <si>
    <t>120*120</t>
  </si>
  <si>
    <t>RAC003</t>
  </si>
  <si>
    <r>
      <rPr>
        <i/>
        <sz val="8"/>
        <rFont val="宋体"/>
        <charset val="134"/>
      </rPr>
      <t>横</t>
    </r>
    <r>
      <rPr>
        <i/>
        <sz val="8"/>
        <rFont val="Arial"/>
        <charset val="134"/>
      </rPr>
      <t xml:space="preserve"> </t>
    </r>
    <r>
      <rPr>
        <i/>
        <sz val="8"/>
        <rFont val="宋体"/>
        <charset val="134"/>
      </rPr>
      <t>支</t>
    </r>
    <r>
      <rPr>
        <i/>
        <sz val="8"/>
        <rFont val="Arial"/>
        <charset val="134"/>
      </rPr>
      <t xml:space="preserve">
Bracing</t>
    </r>
  </si>
  <si>
    <r>
      <rPr>
        <i/>
        <sz val="8"/>
        <rFont val="Arial"/>
        <charset val="134"/>
      </rPr>
      <t>40*25*1.5 C</t>
    </r>
    <r>
      <rPr>
        <i/>
        <sz val="8"/>
        <rFont val="宋体"/>
        <charset val="134"/>
      </rPr>
      <t>型</t>
    </r>
    <r>
      <rPr>
        <i/>
        <sz val="8"/>
        <rFont val="Arial"/>
        <charset val="134"/>
      </rPr>
      <t>*828</t>
    </r>
  </si>
  <si>
    <t>RAC004</t>
  </si>
  <si>
    <r>
      <rPr>
        <i/>
        <sz val="8"/>
        <rFont val="宋体"/>
        <charset val="134"/>
      </rPr>
      <t>斜</t>
    </r>
    <r>
      <rPr>
        <i/>
        <sz val="8"/>
        <rFont val="Arial"/>
        <charset val="134"/>
      </rPr>
      <t xml:space="preserve"> </t>
    </r>
    <r>
      <rPr>
        <i/>
        <sz val="8"/>
        <rFont val="宋体"/>
        <charset val="134"/>
      </rPr>
      <t>支</t>
    </r>
    <r>
      <rPr>
        <i/>
        <sz val="8"/>
        <rFont val="Arial"/>
        <charset val="134"/>
      </rPr>
      <t xml:space="preserve">
Bracing</t>
    </r>
  </si>
  <si>
    <r>
      <rPr>
        <i/>
        <sz val="8"/>
        <rFont val="Arial"/>
        <charset val="134"/>
      </rPr>
      <t>40*25*1.5 C</t>
    </r>
    <r>
      <rPr>
        <i/>
        <sz val="8"/>
        <rFont val="宋体"/>
        <charset val="134"/>
      </rPr>
      <t>型</t>
    </r>
    <r>
      <rPr>
        <i/>
        <sz val="8"/>
        <rFont val="Arial"/>
        <charset val="134"/>
      </rPr>
      <t>*1030</t>
    </r>
  </si>
  <si>
    <t>RAC005</t>
  </si>
  <si>
    <t xml:space="preserve">Upright Post
Set
</t>
  </si>
  <si>
    <t>612.6mm(230mm)</t>
  </si>
  <si>
    <t>RAC006</t>
  </si>
  <si>
    <r>
      <rPr>
        <i/>
        <sz val="8"/>
        <color theme="1"/>
        <rFont val="Arial"/>
        <charset val="134"/>
      </rPr>
      <t xml:space="preserve">Beam
</t>
    </r>
    <r>
      <rPr>
        <i/>
        <sz val="8"/>
        <color theme="1"/>
        <rFont val="SimSun"/>
        <charset val="134"/>
      </rPr>
      <t>横梁</t>
    </r>
  </si>
  <si>
    <t>2700*120*45*1.5</t>
  </si>
  <si>
    <t>RAC007</t>
  </si>
  <si>
    <t>2460*100*45*1.5</t>
  </si>
  <si>
    <t>RAC008</t>
  </si>
  <si>
    <r>
      <rPr>
        <i/>
        <sz val="8"/>
        <color theme="1"/>
        <rFont val="Arial"/>
        <charset val="134"/>
      </rPr>
      <t xml:space="preserve">row spacer
</t>
    </r>
    <r>
      <rPr>
        <i/>
        <sz val="8"/>
        <color theme="1"/>
        <rFont val="SimSun"/>
        <charset val="134"/>
      </rPr>
      <t>连接杆</t>
    </r>
  </si>
  <si>
    <t>250*60*40</t>
  </si>
  <si>
    <t>2m height install 1pcs</t>
  </si>
  <si>
    <t>RAC009</t>
  </si>
  <si>
    <r>
      <rPr>
        <i/>
        <sz val="8"/>
        <color theme="1"/>
        <rFont val="Arial"/>
        <charset val="134"/>
      </rPr>
      <t>Post guard
U</t>
    </r>
    <r>
      <rPr>
        <i/>
        <sz val="8"/>
        <color theme="1"/>
        <rFont val="SimSun"/>
        <charset val="134"/>
      </rPr>
      <t>型防撞柱</t>
    </r>
  </si>
  <si>
    <t>H300</t>
  </si>
  <si>
    <t>RAC010</t>
  </si>
  <si>
    <r>
      <rPr>
        <i/>
        <sz val="8"/>
        <color theme="1"/>
        <rFont val="Arial"/>
        <charset val="134"/>
      </rPr>
      <t xml:space="preserve">Pallet support
</t>
    </r>
    <r>
      <rPr>
        <i/>
        <sz val="8"/>
        <color theme="1"/>
        <rFont val="SimSun"/>
        <charset val="134"/>
      </rPr>
      <t>支撑梁</t>
    </r>
  </si>
  <si>
    <t>900*60*40</t>
  </si>
  <si>
    <t>4pcs per rack</t>
  </si>
  <si>
    <t>RAC011</t>
  </si>
  <si>
    <r>
      <rPr>
        <i/>
        <sz val="8"/>
        <color theme="1"/>
        <rFont val="Arial"/>
        <charset val="134"/>
      </rPr>
      <t xml:space="preserve">Crash barrier
</t>
    </r>
    <r>
      <rPr>
        <i/>
        <sz val="8"/>
        <color theme="1"/>
        <rFont val="SimSun"/>
        <charset val="134"/>
      </rPr>
      <t>防撞栏</t>
    </r>
  </si>
  <si>
    <t>L2050*H500</t>
  </si>
  <si>
    <t>RAC012</t>
  </si>
  <si>
    <t>L900*H500</t>
  </si>
  <si>
    <t>2ton above-rm800/ton ,install wood slab -rm500/ton</t>
  </si>
  <si>
    <t>below 2ton -rm1200-rm1500/ton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</si>
</sst>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176" formatCode="_(* #,##0.00_);_(* \(#,##0.00\);_(* &quot;-&quot;??_);_(@_)"/>
    <numFmt numFmtId="177" formatCode="_(&quot;$&quot;* #,##0.00_);_(&quot;$&quot;* \(#,##0.00\);_(&quot;$&quot;* &quot;-&quot;??_);_(@_)"/>
    <numFmt numFmtId="178" formatCode="_ * #,##0_ ;_ * \-#,##0_ ;_ * &quot;-&quot;_ ;_ @_ "/>
    <numFmt numFmtId="179" formatCode="_(&quot;$&quot;* #,##0_);_(&quot;$&quot;* \(#,##0\);_(&quot;$&quot;* &quot;-&quot;_);_(@_)"/>
    <numFmt numFmtId="180" formatCode="_ * #,##0.00_ ;_ * \-#,##0.00_ ;_ * &quot;-&quot;??_ ;_ @_ "/>
    <numFmt numFmtId="181" formatCode="_ * #,##0_ ;_ * \-#,##0_ ;_ * &quot;-&quot;??_ ;_ @_ "/>
    <numFmt numFmtId="182" formatCode="#,##0.0"/>
    <numFmt numFmtId="183" formatCode="0.0"/>
    <numFmt numFmtId="184" formatCode="0.000"/>
    <numFmt numFmtId="185" formatCode="_-&quot;$&quot;* #,##0.00_-;\-&quot;$&quot;* #,##0.00_-;_-&quot;$&quot;* &quot;-&quot;??_-;_-@_-"/>
    <numFmt numFmtId="186" formatCode="#,##0_ "/>
    <numFmt numFmtId="187" formatCode="_(* #,##0_);_(* \(#,##0\);_(* &quot;-&quot;??_);_(@_)"/>
    <numFmt numFmtId="188" formatCode="0_ "/>
    <numFmt numFmtId="189" formatCode="&quot;$&quot;#,##0.00"/>
    <numFmt numFmtId="190" formatCode="#\ ?/?"/>
    <numFmt numFmtId="191" formatCode="_-* #,##0.00_-;\-* #,##0.00_-;_-* &quot;-&quot;??_-;_-@_-"/>
    <numFmt numFmtId="192" formatCode="0.0000"/>
    <numFmt numFmtId="193" formatCode="&quot;¥&quot;#,##0.00_);[Red]\(&quot;¥&quot;#,##0.00\)"/>
  </numFmts>
  <fonts count="116">
    <font>
      <sz val="11"/>
      <color theme="1"/>
      <name val="Calibri"/>
      <charset val="134"/>
      <scheme val="minor"/>
    </font>
    <font>
      <i/>
      <sz val="8"/>
      <name val="Arial"/>
      <charset val="134"/>
    </font>
    <font>
      <i/>
      <sz val="8"/>
      <color theme="1"/>
      <name val="Arial"/>
      <charset val="134"/>
    </font>
    <font>
      <i/>
      <sz val="8"/>
      <color rgb="FFFF0000"/>
      <name val="Arial"/>
      <charset val="134"/>
    </font>
    <font>
      <b/>
      <i/>
      <u/>
      <sz val="8"/>
      <name val="Arial"/>
      <charset val="134"/>
    </font>
    <font>
      <i/>
      <sz val="9"/>
      <color theme="1"/>
      <name val="Arial"/>
      <charset val="134"/>
    </font>
    <font>
      <i/>
      <sz val="9"/>
      <name val="Arial"/>
      <charset val="134"/>
    </font>
    <font>
      <i/>
      <sz val="9"/>
      <color rgb="FF0000FF"/>
      <name val="Arial"/>
      <charset val="134"/>
    </font>
    <font>
      <i/>
      <sz val="8"/>
      <color rgb="FF0000FF"/>
      <name val="Arial"/>
      <charset val="134"/>
    </font>
    <font>
      <i/>
      <sz val="8"/>
      <color rgb="FF000000"/>
      <name val="Arial"/>
      <charset val="134"/>
    </font>
    <font>
      <i/>
      <sz val="10"/>
      <color theme="1"/>
      <name val="Arial"/>
      <charset val="134"/>
    </font>
    <font>
      <i/>
      <sz val="9"/>
      <color rgb="FF002060"/>
      <name val="Arial"/>
      <charset val="134"/>
    </font>
    <font>
      <i/>
      <sz val="9"/>
      <color rgb="FF0070C0"/>
      <name val="Arial"/>
      <charset val="134"/>
    </font>
    <font>
      <i/>
      <sz val="8"/>
      <color rgb="FF0070C0"/>
      <name val="Arial"/>
      <charset val="134"/>
    </font>
    <font>
      <i/>
      <sz val="10"/>
      <color rgb="FF0070C0"/>
      <name val="Arial"/>
      <charset val="134"/>
    </font>
    <font>
      <i/>
      <sz val="8"/>
      <color theme="8" tint="-0.249977111117893"/>
      <name val="Arial"/>
      <charset val="134"/>
    </font>
    <font>
      <i/>
      <sz val="9"/>
      <color rgb="FFFF0000"/>
      <name val="Arial"/>
      <charset val="134"/>
    </font>
    <font>
      <i/>
      <sz val="10"/>
      <color rgb="FFFF0000"/>
      <name val="Arial"/>
      <charset val="134"/>
    </font>
    <font>
      <i/>
      <sz val="10"/>
      <color rgb="FF0000FF"/>
      <name val="Arial"/>
      <charset val="134"/>
    </font>
    <font>
      <i/>
      <sz val="9"/>
      <color theme="8" tint="-0.499984740745262"/>
      <name val="Arial"/>
      <charset val="134"/>
    </font>
    <font>
      <i/>
      <sz val="8"/>
      <color theme="8" tint="-0.499984740745262"/>
      <name val="Arial"/>
      <charset val="134"/>
    </font>
    <font>
      <i/>
      <sz val="10"/>
      <name val="Arial"/>
      <charset val="134"/>
    </font>
    <font>
      <sz val="9"/>
      <color theme="1"/>
      <name val="Arial"/>
      <charset val="134"/>
    </font>
    <font>
      <i/>
      <sz val="9"/>
      <name val="SimSun"/>
      <charset val="134"/>
    </font>
    <font>
      <b/>
      <i/>
      <sz val="9"/>
      <color theme="1"/>
      <name val="Arial"/>
      <charset val="134"/>
    </font>
    <font>
      <b/>
      <i/>
      <sz val="8"/>
      <color rgb="FF000000"/>
      <name val="Arial"/>
      <charset val="134"/>
    </font>
    <font>
      <i/>
      <sz val="8"/>
      <color rgb="FF00B0F0"/>
      <name val="Arial"/>
      <charset val="134"/>
    </font>
    <font>
      <i/>
      <strike/>
      <sz val="8"/>
      <color rgb="FF000000"/>
      <name val="Arial"/>
      <charset val="134"/>
    </font>
    <font>
      <sz val="8"/>
      <color theme="1"/>
      <name val="Arial"/>
      <charset val="134"/>
    </font>
    <font>
      <i/>
      <sz val="11"/>
      <color rgb="FFFF0000"/>
      <name val="Calibri"/>
      <charset val="134"/>
    </font>
    <font>
      <i/>
      <sz val="12"/>
      <name val="Arial"/>
      <charset val="134"/>
    </font>
    <font>
      <i/>
      <sz val="12"/>
      <color rgb="FF000000"/>
      <name val="Arial"/>
      <charset val="134"/>
    </font>
    <font>
      <sz val="8"/>
      <name val="Arial"/>
      <charset val="134"/>
    </font>
    <font>
      <i/>
      <sz val="12"/>
      <color rgb="FFFF0000"/>
      <name val="Arial"/>
      <charset val="134"/>
    </font>
    <font>
      <sz val="12"/>
      <name val="Arial"/>
      <charset val="134"/>
    </font>
    <font>
      <i/>
      <sz val="9"/>
      <color theme="1"/>
      <name val="Calibri"/>
      <charset val="134"/>
      <scheme val="minor"/>
    </font>
    <font>
      <i/>
      <sz val="9"/>
      <name val="Calibri"/>
      <charset val="134"/>
      <scheme val="minor"/>
    </font>
    <font>
      <sz val="9"/>
      <color theme="1"/>
      <name val="Calibri"/>
      <charset val="134"/>
      <scheme val="minor"/>
    </font>
    <font>
      <sz val="9"/>
      <name val="Calibri"/>
      <charset val="134"/>
      <scheme val="minor"/>
    </font>
    <font>
      <b/>
      <i/>
      <sz val="9"/>
      <name val="Arial"/>
      <charset val="134"/>
    </font>
    <font>
      <b/>
      <i/>
      <sz val="8"/>
      <name val="Arial"/>
      <charset val="134"/>
    </font>
    <font>
      <b/>
      <i/>
      <sz val="8"/>
      <color theme="1"/>
      <name val="Arial"/>
      <charset val="134"/>
    </font>
    <font>
      <sz val="9"/>
      <name val="Arial"/>
      <charset val="134"/>
    </font>
    <font>
      <i/>
      <sz val="8"/>
      <color indexed="8"/>
      <name val="Arial"/>
      <charset val="134"/>
    </font>
    <font>
      <i/>
      <sz val="9"/>
      <color rgb="FFAB8D8D"/>
      <name val="Arial"/>
      <charset val="134"/>
    </font>
    <font>
      <i/>
      <sz val="9"/>
      <color rgb="FF000000"/>
      <name val="Arial"/>
      <charset val="134"/>
    </font>
    <font>
      <sz val="8"/>
      <name val="Calibri"/>
      <charset val="134"/>
      <scheme val="minor"/>
    </font>
    <font>
      <sz val="8"/>
      <color theme="1"/>
      <name val="Calibri"/>
      <charset val="134"/>
      <scheme val="minor"/>
    </font>
    <font>
      <i/>
      <sz val="8"/>
      <color rgb="FF1A37EA"/>
      <name val="Arial"/>
      <charset val="134"/>
    </font>
    <font>
      <i/>
      <sz val="8"/>
      <color rgb="FF00B050"/>
      <name val="Arial"/>
      <charset val="134"/>
    </font>
    <font>
      <i/>
      <sz val="8"/>
      <color theme="9" tint="-0.249977111117893"/>
      <name val="Arial"/>
      <charset val="134"/>
    </font>
    <font>
      <i/>
      <sz val="8"/>
      <color theme="0"/>
      <name val="Arial"/>
      <charset val="134"/>
    </font>
    <font>
      <i/>
      <sz val="11"/>
      <name val="Calibri"/>
      <charset val="134"/>
      <scheme val="minor"/>
    </font>
    <font>
      <i/>
      <u/>
      <sz val="8"/>
      <name val="Arial"/>
      <charset val="134"/>
    </font>
    <font>
      <sz val="11"/>
      <name val="Calibri"/>
      <charset val="134"/>
      <scheme val="minor"/>
    </font>
    <font>
      <b/>
      <sz val="8"/>
      <color theme="1"/>
      <name val="Times New Roman"/>
      <charset val="134"/>
    </font>
    <font>
      <sz val="9"/>
      <color theme="0"/>
      <name val="Calibri"/>
      <charset val="134"/>
      <scheme val="minor"/>
    </font>
    <font>
      <i/>
      <sz val="9"/>
      <color theme="0"/>
      <name val="Arial"/>
      <charset val="134"/>
    </font>
    <font>
      <i/>
      <sz val="8"/>
      <color indexed="12"/>
      <name val="Arial"/>
      <charset val="134"/>
    </font>
    <font>
      <i/>
      <sz val="8"/>
      <color indexed="10"/>
      <name val="Arial"/>
      <charset val="134"/>
    </font>
    <font>
      <i/>
      <sz val="8"/>
      <color indexed="57"/>
      <name val="Arial"/>
      <charset val="134"/>
    </font>
    <font>
      <i/>
      <sz val="9"/>
      <color indexed="12"/>
      <name val="Arial"/>
      <charset val="134"/>
    </font>
    <font>
      <sz val="9"/>
      <color rgb="FF000000"/>
      <name val="Arial"/>
      <charset val="134"/>
    </font>
    <font>
      <sz val="9"/>
      <color rgb="FFFF0000"/>
      <name val="Calibri"/>
      <charset val="134"/>
      <scheme val="minor"/>
    </font>
    <font>
      <i/>
      <sz val="8"/>
      <color theme="1"/>
      <name val="Calibri"/>
      <charset val="134"/>
      <scheme val="minor"/>
    </font>
    <font>
      <sz val="11"/>
      <color theme="0"/>
      <name val="Calibri"/>
      <charset val="134"/>
      <scheme val="minor"/>
    </font>
    <font>
      <b/>
      <sz val="9"/>
      <color theme="0"/>
      <name val="Calibri"/>
      <charset val="134"/>
      <scheme val="minor"/>
    </font>
    <font>
      <b/>
      <sz val="9"/>
      <color rgb="FFFF0000"/>
      <name val="Calibri"/>
      <charset val="134"/>
      <scheme val="minor"/>
    </font>
    <font>
      <i/>
      <sz val="9"/>
      <color theme="0"/>
      <name val="Calibri"/>
      <charset val="134"/>
      <scheme val="minor"/>
    </font>
    <font>
      <b/>
      <sz val="9"/>
      <color theme="5"/>
      <name val="Calibri"/>
      <charset val="134"/>
      <scheme val="minor"/>
    </font>
    <font>
      <b/>
      <sz val="9"/>
      <color rgb="FF00B050"/>
      <name val="Calibri"/>
      <charset val="134"/>
      <scheme val="minor"/>
    </font>
    <font>
      <b/>
      <sz val="9"/>
      <name val="Calibri"/>
      <charset val="134"/>
      <scheme val="minor"/>
    </font>
    <font>
      <sz val="8"/>
      <color theme="0"/>
      <name val="Arial"/>
      <charset val="134"/>
    </font>
    <font>
      <sz val="8"/>
      <color rgb="FF222222"/>
      <name val="Arial"/>
      <charset val="134"/>
    </font>
    <font>
      <sz val="9"/>
      <color rgb="FF0000FF"/>
      <name val="Calibri"/>
      <charset val="134"/>
      <scheme val="minor"/>
    </font>
    <font>
      <sz val="12"/>
      <color theme="1"/>
      <name val="Calibri"/>
      <charset val="134"/>
      <scheme val="minor"/>
    </font>
    <font>
      <i/>
      <sz val="9"/>
      <color indexed="8"/>
      <name val="Arial"/>
      <charset val="134"/>
    </font>
    <font>
      <i/>
      <sz val="8"/>
      <color rgb="FF4F4F4F"/>
      <name val="Arial"/>
      <charset val="134"/>
    </font>
    <font>
      <i/>
      <sz val="8"/>
      <color rgb="FF333333"/>
      <name val="Arial"/>
      <charset val="134"/>
    </font>
    <font>
      <i/>
      <sz val="8"/>
      <color theme="9" tint="-0.25"/>
      <name val="Arial"/>
      <charset val="134"/>
    </font>
    <font>
      <i/>
      <sz val="8"/>
      <color theme="4" tint="0.4"/>
      <name val="Arial"/>
      <charset val="134"/>
    </font>
    <font>
      <sz val="8"/>
      <color theme="0"/>
      <name val="Calibri"/>
      <charset val="134"/>
      <scheme val="minor"/>
    </font>
    <font>
      <b/>
      <i/>
      <sz val="8"/>
      <name val="宋体"/>
      <charset val="134"/>
    </font>
    <font>
      <i/>
      <sz val="8"/>
      <color indexed="14"/>
      <name val="Arial"/>
      <charset val="134"/>
    </font>
    <font>
      <sz val="9"/>
      <name val="宋体"/>
      <charset val="134"/>
    </font>
    <font>
      <sz val="8"/>
      <color theme="3"/>
      <name val="Arial"/>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2"/>
      <name val="宋体"/>
      <charset val="134"/>
    </font>
    <font>
      <sz val="11"/>
      <color rgb="FF9C6500"/>
      <name val="Calibri"/>
      <charset val="134"/>
      <scheme val="minor"/>
    </font>
    <font>
      <sz val="10"/>
      <color indexed="8"/>
      <name val="Arial"/>
      <charset val="134"/>
    </font>
    <font>
      <sz val="10"/>
      <name val="Arial"/>
      <charset val="134"/>
    </font>
    <font>
      <sz val="12"/>
      <color theme="1"/>
      <name val="Calibri"/>
      <charset val="136"/>
      <scheme val="minor"/>
    </font>
    <font>
      <sz val="11"/>
      <name val="돋움"/>
      <charset val="129"/>
    </font>
    <font>
      <sz val="11"/>
      <color indexed="8"/>
      <name val="Calibri"/>
      <charset val="134"/>
    </font>
    <font>
      <i/>
      <sz val="8"/>
      <color theme="1"/>
      <name val="SimSun"/>
      <charset val="134"/>
    </font>
    <font>
      <i/>
      <sz val="8"/>
      <name val="宋体"/>
      <charset val="134"/>
    </font>
    <font>
      <i/>
      <sz val="8"/>
      <name val="SimSun"/>
      <charset val="134"/>
    </font>
    <font>
      <i/>
      <sz val="8"/>
      <name val="細明體"/>
      <charset val="136"/>
    </font>
  </fonts>
  <fills count="50">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FFFF"/>
        <bgColor rgb="FFFFFF00"/>
      </patternFill>
    </fill>
    <fill>
      <patternFill patternType="solid">
        <fgColor rgb="FF99FF99"/>
        <bgColor indexed="64"/>
      </patternFill>
    </fill>
    <fill>
      <patternFill patternType="solid">
        <fgColor rgb="FFCCFFCC"/>
        <bgColor indexed="64"/>
      </patternFill>
    </fill>
    <fill>
      <patternFill patternType="solid">
        <fgColor rgb="FFCBEBF5"/>
        <bgColor indexed="64"/>
      </patternFill>
    </fill>
    <fill>
      <patternFill patternType="solid">
        <fgColor rgb="FFEFF9FC"/>
        <bgColor indexed="64"/>
      </patternFill>
    </fill>
    <fill>
      <patternFill patternType="solid">
        <fgColor rgb="FFF5F5F5"/>
        <bgColor indexed="64"/>
      </patternFill>
    </fill>
    <fill>
      <patternFill patternType="solid">
        <fgColor indexed="9"/>
        <bgColor indexed="64"/>
      </patternFill>
    </fill>
    <fill>
      <patternFill patternType="solid">
        <fgColor theme="0"/>
        <bgColor indexed="64"/>
      </patternFill>
    </fill>
    <fill>
      <patternFill patternType="solid">
        <fgColor theme="8" tint="0.799981688894314"/>
        <bgColor indexed="64"/>
      </patternFill>
    </fill>
    <fill>
      <patternFill patternType="solid">
        <fgColor rgb="FFFFC000"/>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00B0F0"/>
        <bgColor indexed="64"/>
      </patternFill>
    </fill>
    <fill>
      <patternFill patternType="solid">
        <fgColor rgb="FF92D050"/>
        <bgColor indexed="64"/>
      </patternFill>
    </fill>
    <fill>
      <patternFill patternType="solid">
        <fgColor theme="4" tint="0.599993896298105"/>
        <bgColor indexed="64"/>
      </patternFill>
    </fill>
    <fill>
      <patternFill patternType="solid">
        <fgColor rgb="FFFFFF99"/>
        <bgColor indexed="64"/>
      </patternFill>
    </fill>
    <fill>
      <patternFill patternType="solid">
        <fgColor theme="8" tint="0.599993896298105"/>
        <bgColor indexed="64"/>
      </patternFill>
    </fill>
    <fill>
      <patternFill patternType="solid">
        <fgColor indexed="13"/>
        <bgColor indexed="64"/>
      </patternFill>
    </fill>
    <fill>
      <patternFill patternType="solid">
        <fgColor rgb="FFD6E3B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8"/>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xf numFmtId="176" fontId="0" fillId="0" borderId="0" applyFont="0" applyFill="0" applyBorder="0" applyAlignment="0" applyProtection="0"/>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86"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0" fillId="24" borderId="16" applyNumberFormat="0" applyFont="0" applyAlignment="0" applyProtection="0">
      <alignment vertical="center"/>
    </xf>
    <xf numFmtId="0" fontId="88"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1" fillId="0" borderId="17" applyNumberFormat="0" applyFill="0" applyAlignment="0" applyProtection="0">
      <alignment vertical="center"/>
    </xf>
    <xf numFmtId="0" fontId="92" fillId="0" borderId="17" applyNumberFormat="0" applyFill="0" applyAlignment="0" applyProtection="0">
      <alignment vertical="center"/>
    </xf>
    <xf numFmtId="0" fontId="93" fillId="0" borderId="18" applyNumberFormat="0" applyFill="0" applyAlignment="0" applyProtection="0">
      <alignment vertical="center"/>
    </xf>
    <xf numFmtId="0" fontId="93" fillId="0" borderId="0" applyNumberFormat="0" applyFill="0" applyBorder="0" applyAlignment="0" applyProtection="0">
      <alignment vertical="center"/>
    </xf>
    <xf numFmtId="0" fontId="94" fillId="25" borderId="19" applyNumberFormat="0" applyAlignment="0" applyProtection="0">
      <alignment vertical="center"/>
    </xf>
    <xf numFmtId="0" fontId="95" fillId="26" borderId="20" applyNumberFormat="0" applyAlignment="0" applyProtection="0">
      <alignment vertical="center"/>
    </xf>
    <xf numFmtId="0" fontId="96" fillId="26" borderId="19" applyNumberFormat="0" applyAlignment="0" applyProtection="0">
      <alignment vertical="center"/>
    </xf>
    <xf numFmtId="0" fontId="97" fillId="27" borderId="21" applyNumberFormat="0" applyAlignment="0" applyProtection="0">
      <alignment vertical="center"/>
    </xf>
    <xf numFmtId="0" fontId="98" fillId="0" borderId="22" applyNumberFormat="0" applyFill="0" applyAlignment="0" applyProtection="0">
      <alignment vertical="center"/>
    </xf>
    <xf numFmtId="0" fontId="99" fillId="0" borderId="23" applyNumberFormat="0" applyFill="0" applyAlignment="0" applyProtection="0">
      <alignment vertical="center"/>
    </xf>
    <xf numFmtId="0" fontId="100" fillId="28" borderId="0" applyNumberFormat="0" applyBorder="0" applyAlignment="0" applyProtection="0">
      <alignment vertical="center"/>
    </xf>
    <xf numFmtId="0" fontId="101" fillId="29" borderId="0" applyNumberFormat="0" applyBorder="0" applyAlignment="0" applyProtection="0">
      <alignment vertical="center"/>
    </xf>
    <xf numFmtId="0" fontId="102" fillId="30" borderId="0" applyNumberFormat="0" applyBorder="0" applyAlignment="0" applyProtection="0">
      <alignment vertical="center"/>
    </xf>
    <xf numFmtId="0" fontId="103" fillId="31" borderId="0" applyNumberFormat="0" applyBorder="0" applyAlignment="0" applyProtection="0">
      <alignment vertical="center"/>
    </xf>
    <xf numFmtId="0" fontId="104" fillId="32" borderId="0" applyNumberFormat="0" applyBorder="0" applyAlignment="0" applyProtection="0">
      <alignment vertical="center"/>
    </xf>
    <xf numFmtId="0" fontId="104" fillId="19" borderId="0" applyNumberFormat="0" applyBorder="0" applyAlignment="0" applyProtection="0">
      <alignment vertical="center"/>
    </xf>
    <xf numFmtId="0" fontId="103" fillId="33" borderId="0" applyNumberFormat="0" applyBorder="0" applyAlignment="0" applyProtection="0">
      <alignment vertical="center"/>
    </xf>
    <xf numFmtId="0" fontId="103" fillId="34" borderId="0" applyNumberFormat="0" applyBorder="0" applyAlignment="0" applyProtection="0">
      <alignment vertical="center"/>
    </xf>
    <xf numFmtId="0" fontId="104" fillId="35" borderId="0" applyNumberFormat="0" applyBorder="0" applyAlignment="0" applyProtection="0">
      <alignment vertical="center"/>
    </xf>
    <xf numFmtId="0" fontId="104" fillId="36" borderId="0" applyNumberFormat="0" applyBorder="0" applyAlignment="0" applyProtection="0">
      <alignment vertical="center"/>
    </xf>
    <xf numFmtId="0" fontId="103" fillId="37" borderId="0" applyNumberFormat="0" applyBorder="0" applyAlignment="0" applyProtection="0">
      <alignment vertical="center"/>
    </xf>
    <xf numFmtId="0" fontId="103" fillId="38" borderId="0" applyNumberFormat="0" applyBorder="0" applyAlignment="0" applyProtection="0">
      <alignment vertical="center"/>
    </xf>
    <xf numFmtId="0" fontId="104" fillId="16" borderId="0" applyNumberFormat="0" applyBorder="0" applyAlignment="0" applyProtection="0">
      <alignment vertical="center"/>
    </xf>
    <xf numFmtId="0" fontId="104" fillId="15" borderId="0" applyNumberFormat="0" applyBorder="0" applyAlignment="0" applyProtection="0">
      <alignment vertical="center"/>
    </xf>
    <xf numFmtId="0" fontId="103" fillId="39" borderId="0" applyNumberFormat="0" applyBorder="0" applyAlignment="0" applyProtection="0">
      <alignment vertical="center"/>
    </xf>
    <xf numFmtId="0" fontId="103" fillId="40" borderId="0" applyNumberFormat="0" applyBorder="0" applyAlignment="0" applyProtection="0">
      <alignment vertical="center"/>
    </xf>
    <xf numFmtId="0" fontId="104" fillId="41" borderId="0" applyNumberFormat="0" applyBorder="0" applyAlignment="0" applyProtection="0">
      <alignment vertical="center"/>
    </xf>
    <xf numFmtId="0" fontId="104" fillId="42" borderId="0" applyNumberFormat="0" applyBorder="0" applyAlignment="0" applyProtection="0">
      <alignment vertical="center"/>
    </xf>
    <xf numFmtId="0" fontId="103" fillId="43" borderId="0" applyNumberFormat="0" applyBorder="0" applyAlignment="0" applyProtection="0">
      <alignment vertical="center"/>
    </xf>
    <xf numFmtId="0" fontId="103" fillId="44" borderId="0" applyNumberFormat="0" applyBorder="0" applyAlignment="0" applyProtection="0">
      <alignment vertical="center"/>
    </xf>
    <xf numFmtId="0" fontId="104" fillId="12" borderId="0" applyNumberFormat="0" applyBorder="0" applyAlignment="0" applyProtection="0">
      <alignment vertical="center"/>
    </xf>
    <xf numFmtId="0" fontId="104" fillId="21" borderId="0" applyNumberFormat="0" applyBorder="0" applyAlignment="0" applyProtection="0">
      <alignment vertical="center"/>
    </xf>
    <xf numFmtId="0" fontId="103" fillId="45" borderId="0" applyNumberFormat="0" applyBorder="0" applyAlignment="0" applyProtection="0">
      <alignment vertical="center"/>
    </xf>
    <xf numFmtId="0" fontId="103" fillId="46" borderId="0" applyNumberFormat="0" applyBorder="0" applyAlignment="0" applyProtection="0">
      <alignment vertical="center"/>
    </xf>
    <xf numFmtId="0" fontId="104" fillId="14" borderId="0" applyNumberFormat="0" applyBorder="0" applyAlignment="0" applyProtection="0">
      <alignment vertical="center"/>
    </xf>
    <xf numFmtId="0" fontId="104" fillId="47" borderId="0" applyNumberFormat="0" applyBorder="0" applyAlignment="0" applyProtection="0">
      <alignment vertical="center"/>
    </xf>
    <xf numFmtId="0" fontId="103" fillId="48" borderId="0" applyNumberFormat="0" applyBorder="0" applyAlignment="0" applyProtection="0">
      <alignment vertical="center"/>
    </xf>
    <xf numFmtId="0" fontId="105" fillId="0" borderId="0" applyNumberFormat="0" applyFont="0" applyFill="0" applyBorder="0" applyProtection="0">
      <alignment horizontal="left" vertical="center" indent="2"/>
    </xf>
    <xf numFmtId="180" fontId="0" fillId="0" borderId="0" applyFont="0" applyFill="0" applyBorder="0" applyAlignment="0" applyProtection="0"/>
    <xf numFmtId="0" fontId="106" fillId="30" borderId="0" applyNumberFormat="0" applyBorder="0" applyAlignment="0" applyProtection="0"/>
    <xf numFmtId="0" fontId="107" fillId="0" borderId="0"/>
    <xf numFmtId="0" fontId="105" fillId="0" borderId="0">
      <alignment vertical="center"/>
    </xf>
    <xf numFmtId="0" fontId="108" fillId="0" borderId="0"/>
    <xf numFmtId="0" fontId="108" fillId="0" borderId="0"/>
    <xf numFmtId="0" fontId="109" fillId="0" borderId="0">
      <alignment vertical="center"/>
    </xf>
    <xf numFmtId="0" fontId="110" fillId="0" borderId="0"/>
    <xf numFmtId="0" fontId="108" fillId="49" borderId="0"/>
    <xf numFmtId="181" fontId="111" fillId="0" borderId="0">
      <alignment vertical="center"/>
    </xf>
    <xf numFmtId="0" fontId="105" fillId="0" borderId="0"/>
    <xf numFmtId="0" fontId="105" fillId="0" borderId="0"/>
    <xf numFmtId="0" fontId="0" fillId="0" borderId="0">
      <alignment vertical="center"/>
    </xf>
    <xf numFmtId="0" fontId="84" fillId="0" borderId="0">
      <alignment vertical="center"/>
    </xf>
    <xf numFmtId="0" fontId="105" fillId="0" borderId="0">
      <protection locked="0"/>
    </xf>
  </cellStyleXfs>
  <cellXfs count="1050">
    <xf numFmtId="0" fontId="0" fillId="0" borderId="0" xfId="0"/>
    <xf numFmtId="0" fontId="1" fillId="0" borderId="0" xfId="0" applyFont="1" applyFill="1" applyAlignment="1">
      <alignment vertical="center"/>
    </xf>
    <xf numFmtId="0" fontId="1" fillId="0" borderId="0" xfId="0" applyFont="1" applyAlignment="1">
      <alignment vertical="center"/>
    </xf>
    <xf numFmtId="0" fontId="1" fillId="0" borderId="0" xfId="0" applyFont="1" applyFill="1" applyAlignment="1"/>
    <xf numFmtId="0" fontId="1"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60" applyFont="1" applyFill="1" applyBorder="1" applyAlignment="1" applyProtection="1">
      <alignment horizontal="center" vertical="center"/>
    </xf>
    <xf numFmtId="0" fontId="3" fillId="2" borderId="1" xfId="0" applyFont="1" applyFill="1" applyBorder="1" applyAlignment="1">
      <alignment horizontal="center" vertical="center"/>
    </xf>
    <xf numFmtId="0" fontId="1" fillId="0" borderId="0" xfId="0" applyFont="1" applyFill="1" applyAlignment="1">
      <alignment vertical="center" wrapText="1"/>
    </xf>
    <xf numFmtId="0" fontId="2" fillId="0" borderId="0" xfId="0" applyFont="1" applyFill="1" applyBorder="1"/>
    <xf numFmtId="0" fontId="2" fillId="0" borderId="0" xfId="0" applyFont="1" applyFill="1"/>
    <xf numFmtId="0" fontId="2" fillId="0" borderId="0" xfId="0" applyFont="1" applyAlignment="1">
      <alignment horizontal="left"/>
    </xf>
    <xf numFmtId="0" fontId="2" fillId="0" borderId="0" xfId="0" applyFont="1"/>
    <xf numFmtId="0" fontId="2" fillId="0" borderId="0" xfId="0" applyFont="1" applyAlignment="1">
      <alignment horizontal="center"/>
    </xf>
    <xf numFmtId="0" fontId="1" fillId="0" borderId="0" xfId="0" applyFont="1" applyAlignment="1">
      <alignment horizontal="left"/>
    </xf>
    <xf numFmtId="0" fontId="4" fillId="0" borderId="0" xfId="55" applyFont="1"/>
    <xf numFmtId="0" fontId="2" fillId="0" borderId="1" xfId="0" applyFont="1" applyBorder="1" applyAlignment="1">
      <alignment horizontal="left"/>
    </xf>
    <xf numFmtId="0" fontId="2" fillId="0" borderId="1" xfId="0" applyFont="1" applyBorder="1"/>
    <xf numFmtId="0" fontId="5" fillId="0" borderId="1" xfId="0" applyFont="1" applyBorder="1"/>
    <xf numFmtId="0" fontId="6" fillId="0" borderId="1" xfId="0" applyFont="1" applyBorder="1" applyAlignment="1">
      <alignment horizontal="center"/>
    </xf>
    <xf numFmtId="3" fontId="2" fillId="0" borderId="1" xfId="0" applyNumberFormat="1" applyFont="1" applyBorder="1" applyAlignment="1">
      <alignment horizontal="center"/>
    </xf>
    <xf numFmtId="1" fontId="2" fillId="0" borderId="1" xfId="0" applyNumberFormat="1" applyFont="1" applyBorder="1" applyAlignment="1">
      <alignment horizontal="left"/>
    </xf>
    <xf numFmtId="0" fontId="2" fillId="0" borderId="1" xfId="0" applyFont="1" applyBorder="1" applyAlignment="1">
      <alignment horizontal="center"/>
    </xf>
    <xf numFmtId="0" fontId="7" fillId="0" borderId="1" xfId="0" applyFont="1" applyBorder="1" applyAlignment="1">
      <alignment horizontal="center"/>
    </xf>
    <xf numFmtId="0" fontId="1" fillId="0" borderId="1" xfId="0" applyFont="1" applyBorder="1"/>
    <xf numFmtId="0" fontId="1" fillId="0" borderId="3" xfId="0" applyFont="1" applyFill="1" applyBorder="1" applyAlignment="1">
      <alignment horizontal="center" vertical="center" wrapText="1"/>
    </xf>
    <xf numFmtId="3" fontId="2" fillId="0" borderId="1" xfId="0" applyNumberFormat="1" applyFont="1" applyBorder="1" applyAlignment="1">
      <alignment horizontal="left"/>
    </xf>
    <xf numFmtId="1" fontId="2" fillId="0" borderId="1" xfId="0" applyNumberFormat="1" applyFont="1" applyBorder="1" applyAlignment="1">
      <alignment horizontal="center"/>
    </xf>
    <xf numFmtId="0" fontId="1" fillId="0" borderId="4" xfId="0" applyFont="1" applyFill="1" applyBorder="1" applyAlignment="1">
      <alignment horizontal="center" vertical="center" wrapText="1"/>
    </xf>
    <xf numFmtId="0" fontId="8" fillId="0" borderId="1" xfId="0" applyFont="1" applyBorder="1"/>
    <xf numFmtId="0" fontId="1"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1" xfId="0" applyFont="1" applyFill="1" applyBorder="1"/>
    <xf numFmtId="0" fontId="2" fillId="0" borderId="0" xfId="0" applyFont="1" applyFill="1" applyBorder="1" applyAlignment="1">
      <alignment horizontal="center"/>
    </xf>
    <xf numFmtId="3" fontId="2" fillId="0" borderId="0" xfId="0" applyNumberFormat="1" applyFont="1" applyFill="1" applyBorder="1" applyAlignment="1">
      <alignment horizontal="center"/>
    </xf>
    <xf numFmtId="3" fontId="2" fillId="0" borderId="0" xfId="0" applyNumberFormat="1" applyFont="1" applyBorder="1" applyAlignment="1">
      <alignment horizontal="center"/>
    </xf>
    <xf numFmtId="3" fontId="2" fillId="0" borderId="0" xfId="0" applyNumberFormat="1" applyFont="1" applyAlignment="1">
      <alignment horizontal="center"/>
    </xf>
    <xf numFmtId="0" fontId="2" fillId="0" borderId="0" xfId="0" applyFont="1" applyBorder="1" applyAlignment="1">
      <alignment horizontal="left"/>
    </xf>
    <xf numFmtId="0" fontId="1" fillId="0" borderId="0" xfId="0" applyFont="1" applyBorder="1"/>
    <xf numFmtId="0" fontId="9"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182" fontId="1" fillId="0" borderId="1" xfId="0" applyNumberFormat="1" applyFont="1" applyFill="1" applyBorder="1" applyAlignment="1">
      <alignment horizontal="center" vertical="center"/>
    </xf>
    <xf numFmtId="183" fontId="9" fillId="0" borderId="2" xfId="0" applyNumberFormat="1" applyFont="1" applyFill="1" applyBorder="1" applyAlignment="1">
      <alignment horizontal="center" vertical="center"/>
    </xf>
    <xf numFmtId="0" fontId="2" fillId="0" borderId="0" xfId="0" applyFont="1" applyBorder="1"/>
    <xf numFmtId="0" fontId="9" fillId="0" borderId="1" xfId="0" applyFont="1" applyFill="1" applyBorder="1" applyAlignment="1">
      <alignment vertical="center"/>
    </xf>
    <xf numFmtId="0" fontId="3" fillId="3" borderId="1" xfId="0" applyFont="1" applyFill="1" applyBorder="1" applyAlignment="1">
      <alignment horizontal="left" vertical="center" wrapText="1"/>
    </xf>
    <xf numFmtId="0" fontId="9" fillId="3" borderId="1" xfId="0" applyFont="1" applyFill="1" applyBorder="1" applyAlignment="1">
      <alignment horizontal="left" vertical="center"/>
    </xf>
    <xf numFmtId="0" fontId="9" fillId="0" borderId="1" xfId="0" applyFont="1" applyFill="1" applyBorder="1" applyAlignment="1">
      <alignment horizontal="left" vertical="center"/>
    </xf>
    <xf numFmtId="183" fontId="9" fillId="0" borderId="1" xfId="0" applyNumberFormat="1" applyFont="1" applyFill="1" applyBorder="1" applyAlignment="1">
      <alignment horizontal="center" vertical="center"/>
    </xf>
    <xf numFmtId="183" fontId="9" fillId="0" borderId="1" xfId="0" applyNumberFormat="1" applyFont="1" applyFill="1" applyBorder="1" applyAlignment="1">
      <alignment vertical="center"/>
    </xf>
    <xf numFmtId="0" fontId="1" fillId="0" borderId="1" xfId="0" applyFont="1" applyFill="1" applyBorder="1" applyAlignment="1">
      <alignment horizontal="left" vertical="center"/>
    </xf>
    <xf numFmtId="0" fontId="9" fillId="0" borderId="1" xfId="0" applyFont="1" applyFill="1" applyBorder="1" applyAlignment="1">
      <alignment horizontal="center" vertical="center"/>
    </xf>
    <xf numFmtId="0" fontId="9" fillId="0" borderId="1" xfId="0" applyFont="1" applyFill="1" applyBorder="1" applyAlignment="1">
      <alignment horizontal="distributed" vertical="center"/>
    </xf>
    <xf numFmtId="182" fontId="1" fillId="2" borderId="1" xfId="0" applyNumberFormat="1"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8"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3" xfId="0" applyFont="1" applyFill="1" applyBorder="1" applyAlignment="1">
      <alignment vertical="center" wrapText="1"/>
    </xf>
    <xf numFmtId="0" fontId="9" fillId="0" borderId="3" xfId="0" applyFont="1" applyFill="1" applyBorder="1" applyAlignment="1">
      <alignment horizontal="left" vertical="center"/>
    </xf>
    <xf numFmtId="0" fontId="9" fillId="0" borderId="3" xfId="0" applyFont="1" applyFill="1" applyBorder="1" applyAlignment="1">
      <alignment vertical="center"/>
    </xf>
    <xf numFmtId="0" fontId="3" fillId="4" borderId="1" xfId="0" applyFont="1" applyFill="1" applyBorder="1" applyAlignment="1">
      <alignment horizontal="center" vertical="center"/>
    </xf>
    <xf numFmtId="1" fontId="3" fillId="4" borderId="1" xfId="0" applyNumberFormat="1" applyFont="1" applyFill="1" applyBorder="1" applyAlignment="1">
      <alignment horizontal="center" vertical="center"/>
    </xf>
    <xf numFmtId="1" fontId="3" fillId="4" borderId="3"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183" fontId="3" fillId="0" borderId="1" xfId="0" applyNumberFormat="1" applyFont="1" applyFill="1" applyBorder="1" applyAlignment="1">
      <alignment horizontal="center" vertical="center"/>
    </xf>
    <xf numFmtId="1" fontId="1" fillId="4" borderId="3" xfId="0" applyNumberFormat="1" applyFont="1" applyFill="1" applyBorder="1" applyAlignment="1">
      <alignment horizontal="center" vertical="center"/>
    </xf>
    <xf numFmtId="2" fontId="7" fillId="0" borderId="0" xfId="0" applyNumberFormat="1" applyFont="1" applyBorder="1"/>
    <xf numFmtId="184" fontId="3" fillId="4" borderId="3"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2" fillId="0" borderId="1" xfId="0" applyFont="1" applyFill="1" applyBorder="1" applyAlignment="1"/>
    <xf numFmtId="0" fontId="2" fillId="0" borderId="1" xfId="0" applyFont="1" applyFill="1" applyBorder="1" applyAlignment="1">
      <alignment horizontal="center"/>
    </xf>
    <xf numFmtId="182" fontId="9" fillId="0" borderId="1" xfId="0" applyNumberFormat="1" applyFont="1" applyFill="1" applyBorder="1" applyAlignment="1">
      <alignment vertical="center"/>
    </xf>
    <xf numFmtId="182" fontId="9" fillId="0" borderId="1" xfId="0" applyNumberFormat="1" applyFont="1" applyFill="1" applyBorder="1"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6" fillId="0" borderId="0" xfId="0" applyFont="1" applyAlignment="1">
      <alignment horizontal="left" vertical="center"/>
    </xf>
    <xf numFmtId="0" fontId="6" fillId="0" borderId="0" xfId="55" applyFont="1" applyAlignment="1">
      <alignment horizontal="left" vertical="center"/>
    </xf>
    <xf numFmtId="0" fontId="6" fillId="0" borderId="0" xfId="0" applyFont="1" applyFill="1" applyAlignment="1">
      <alignment horizontal="left" vertical="center"/>
    </xf>
    <xf numFmtId="0" fontId="6" fillId="2" borderId="0" xfId="0" applyFont="1" applyFill="1" applyAlignment="1">
      <alignment horizontal="left" vertical="center"/>
    </xf>
    <xf numFmtId="0" fontId="5" fillId="2" borderId="0" xfId="0" applyFont="1" applyFill="1" applyAlignment="1">
      <alignment horizontal="left" vertical="center"/>
    </xf>
    <xf numFmtId="0" fontId="2" fillId="0" borderId="0" xfId="0" applyFont="1" applyAlignment="1">
      <alignment horizontal="left" vertical="center"/>
    </xf>
    <xf numFmtId="0" fontId="5" fillId="0" borderId="0" xfId="0" applyFont="1" applyFill="1" applyAlignment="1">
      <alignment horizontal="left" vertical="center"/>
    </xf>
    <xf numFmtId="0" fontId="5" fillId="0" borderId="1" xfId="0" applyFont="1" applyBorder="1" applyAlignment="1">
      <alignment horizontal="left" vertical="center"/>
    </xf>
    <xf numFmtId="0" fontId="2" fillId="0" borderId="1" xfId="0" applyFont="1" applyBorder="1" applyAlignment="1">
      <alignment vertical="center"/>
    </xf>
    <xf numFmtId="182" fontId="10" fillId="0" borderId="1" xfId="0" applyNumberFormat="1" applyFont="1" applyBorder="1" applyAlignment="1">
      <alignment horizontal="center" vertical="center"/>
    </xf>
    <xf numFmtId="0" fontId="2" fillId="0" borderId="0" xfId="0" applyFont="1" applyBorder="1" applyAlignment="1">
      <alignment horizontal="center" vertical="center"/>
    </xf>
    <xf numFmtId="0" fontId="5" fillId="0" borderId="0" xfId="0" applyFont="1" applyBorder="1" applyAlignment="1">
      <alignment vertical="center"/>
    </xf>
    <xf numFmtId="0" fontId="11" fillId="0" borderId="1" xfId="0" applyFont="1" applyBorder="1" applyAlignment="1">
      <alignment horizontal="left" vertical="center"/>
    </xf>
    <xf numFmtId="0" fontId="2" fillId="0" borderId="1" xfId="0" applyFont="1" applyBorder="1" applyAlignment="1">
      <alignment horizontal="center" vertical="center" wrapText="1"/>
    </xf>
    <xf numFmtId="183" fontId="2" fillId="0" borderId="0" xfId="0" applyNumberFormat="1" applyFont="1" applyBorder="1" applyAlignment="1">
      <alignment horizontal="center" vertical="center"/>
    </xf>
    <xf numFmtId="0" fontId="12" fillId="0" borderId="1" xfId="0" applyFont="1" applyBorder="1" applyAlignment="1">
      <alignment horizontal="left" vertical="center"/>
    </xf>
    <xf numFmtId="0" fontId="13" fillId="0" borderId="3" xfId="0" applyFont="1" applyBorder="1" applyAlignment="1">
      <alignment horizontal="center" vertical="center" wrapText="1"/>
    </xf>
    <xf numFmtId="0" fontId="13" fillId="0" borderId="1" xfId="0" applyFont="1" applyBorder="1" applyAlignment="1">
      <alignment horizontal="center" vertical="center" wrapText="1"/>
    </xf>
    <xf numFmtId="182" fontId="14" fillId="0" borderId="1" xfId="0" applyNumberFormat="1" applyFont="1" applyBorder="1" applyAlignment="1">
      <alignment horizontal="center" vertical="center"/>
    </xf>
    <xf numFmtId="183" fontId="15" fillId="0" borderId="0" xfId="0" applyNumberFormat="1" applyFont="1" applyBorder="1" applyAlignment="1">
      <alignment horizontal="center" vertical="center"/>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6" fillId="0" borderId="1" xfId="0" applyFont="1" applyBorder="1" applyAlignment="1">
      <alignment horizontal="left" vertical="center"/>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182" fontId="17" fillId="0" borderId="1" xfId="0" applyNumberFormat="1" applyFont="1" applyBorder="1" applyAlignment="1">
      <alignment horizontal="center" vertical="center"/>
    </xf>
    <xf numFmtId="183" fontId="3" fillId="0" borderId="0" xfId="0" applyNumberFormat="1" applyFont="1" applyBorder="1" applyAlignment="1">
      <alignment horizontal="center" vertical="center"/>
    </xf>
    <xf numFmtId="0" fontId="3" fillId="0" borderId="4" xfId="0" applyFont="1" applyBorder="1" applyAlignment="1">
      <alignment horizontal="center" vertical="center" wrapText="1"/>
    </xf>
    <xf numFmtId="3" fontId="16" fillId="0" borderId="0" xfId="0" applyNumberFormat="1" applyFont="1" applyAlignment="1">
      <alignment horizontal="center" vertical="center"/>
    </xf>
    <xf numFmtId="0" fontId="3" fillId="0" borderId="5" xfId="0" applyFont="1" applyBorder="1" applyAlignment="1">
      <alignment horizontal="center" vertical="center" wrapText="1"/>
    </xf>
    <xf numFmtId="0" fontId="0" fillId="0" borderId="0" xfId="0" applyAlignment="1">
      <alignment vertical="center"/>
    </xf>
    <xf numFmtId="0" fontId="7" fillId="0" borderId="1" xfId="0" applyFont="1" applyBorder="1" applyAlignment="1">
      <alignment horizontal="left" vertical="center"/>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182" fontId="18" fillId="0" borderId="1" xfId="0" applyNumberFormat="1" applyFont="1" applyBorder="1" applyAlignment="1">
      <alignment horizontal="center" vertical="center"/>
    </xf>
    <xf numFmtId="183" fontId="8" fillId="0" borderId="0" xfId="0" applyNumberFormat="1" applyFont="1" applyBorder="1" applyAlignment="1">
      <alignment horizontal="center" vertic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19" fillId="0" borderId="1" xfId="0" applyFont="1" applyBorder="1" applyAlignment="1">
      <alignment horizontal="left" vertical="center"/>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182" fontId="7" fillId="0" borderId="1" xfId="0" applyNumberFormat="1" applyFont="1" applyBorder="1" applyAlignment="1">
      <alignment horizontal="center" vertical="center"/>
    </xf>
    <xf numFmtId="0" fontId="7" fillId="2" borderId="1" xfId="0" applyFont="1" applyFill="1" applyBorder="1" applyAlignment="1">
      <alignment horizontal="left" vertical="center"/>
    </xf>
    <xf numFmtId="0" fontId="7" fillId="0" borderId="1" xfId="0" applyFont="1" applyBorder="1" applyAlignment="1">
      <alignment horizontal="left" vertical="center" wrapText="1"/>
    </xf>
    <xf numFmtId="0" fontId="8" fillId="0" borderId="1" xfId="0" applyFont="1" applyFill="1" applyBorder="1" applyAlignment="1">
      <alignment vertical="center"/>
    </xf>
    <xf numFmtId="0" fontId="6" fillId="0" borderId="1" xfId="0" applyFont="1" applyBorder="1" applyAlignment="1">
      <alignment horizontal="left" vertical="center" wrapText="1"/>
    </xf>
    <xf numFmtId="0" fontId="5" fillId="0" borderId="1" xfId="0" applyFont="1" applyBorder="1" applyAlignment="1">
      <alignment vertical="center"/>
    </xf>
    <xf numFmtId="182" fontId="7" fillId="0" borderId="1" xfId="0" applyNumberFormat="1" applyFont="1" applyBorder="1" applyAlignment="1">
      <alignment horizontal="center" vertical="center" wrapText="1"/>
    </xf>
    <xf numFmtId="0" fontId="7" fillId="0" borderId="0" xfId="0" applyFont="1" applyBorder="1" applyAlignment="1">
      <alignment horizontal="left" vertical="center"/>
    </xf>
    <xf numFmtId="0" fontId="7" fillId="0" borderId="0" xfId="0" applyFont="1" applyFill="1" applyBorder="1" applyAlignment="1">
      <alignment horizontal="left" vertical="center"/>
    </xf>
    <xf numFmtId="0" fontId="6" fillId="0" borderId="0" xfId="0" applyFont="1" applyFill="1" applyBorder="1" applyAlignment="1">
      <alignment horizontal="left" vertical="center" wrapText="1"/>
    </xf>
    <xf numFmtId="0" fontId="5" fillId="0" borderId="0" xfId="0" applyFont="1" applyFill="1" applyBorder="1" applyAlignment="1">
      <alignment vertical="center"/>
    </xf>
    <xf numFmtId="182" fontId="6" fillId="0" borderId="0" xfId="0" applyNumberFormat="1" applyFont="1" applyFill="1" applyBorder="1" applyAlignment="1">
      <alignment horizontal="center" vertical="center"/>
    </xf>
    <xf numFmtId="183" fontId="2" fillId="0" borderId="0" xfId="0" applyNumberFormat="1" applyFont="1" applyFill="1" applyBorder="1" applyAlignment="1">
      <alignment horizontal="center" vertical="center"/>
    </xf>
    <xf numFmtId="182" fontId="7" fillId="0" borderId="1" xfId="0" applyNumberFormat="1" applyFont="1" applyBorder="1" applyAlignment="1">
      <alignment horizontal="left"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3" fontId="16" fillId="0" borderId="1" xfId="0" applyNumberFormat="1" applyFont="1" applyBorder="1" applyAlignment="1">
      <alignment horizontal="center" vertical="center"/>
    </xf>
    <xf numFmtId="182" fontId="6" fillId="0" borderId="1" xfId="0" applyNumberFormat="1"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3" fillId="0" borderId="3" xfId="0" applyFont="1" applyFill="1" applyBorder="1" applyAlignment="1">
      <alignment horizontal="center" vertical="center" wrapText="1"/>
    </xf>
    <xf numFmtId="3" fontId="21" fillId="0" borderId="1" xfId="0" applyNumberFormat="1" applyFont="1" applyBorder="1" applyAlignment="1">
      <alignment horizontal="center" vertical="center"/>
    </xf>
    <xf numFmtId="0" fontId="5" fillId="0" borderId="0" xfId="0" applyFont="1" applyAlignment="1">
      <alignment horizontal="center" vertical="center"/>
    </xf>
    <xf numFmtId="0" fontId="2" fillId="0" borderId="2" xfId="0" applyFont="1" applyBorder="1" applyAlignment="1">
      <alignment horizontal="center"/>
    </xf>
    <xf numFmtId="0" fontId="3" fillId="0" borderId="4" xfId="0" applyFont="1" applyFill="1" applyBorder="1" applyAlignment="1">
      <alignment horizontal="center" vertical="center" wrapText="1"/>
    </xf>
    <xf numFmtId="3" fontId="6" fillId="0" borderId="1" xfId="0" applyNumberFormat="1" applyFont="1" applyBorder="1" applyAlignment="1">
      <alignment horizontal="center" vertical="center"/>
    </xf>
    <xf numFmtId="0" fontId="3" fillId="0" borderId="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6" fillId="0" borderId="1" xfId="0" applyFont="1" applyBorder="1" applyAlignment="1">
      <alignment horizontal="lef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3" xfId="0" applyFont="1" applyFill="1" applyBorder="1" applyAlignment="1">
      <alignment horizontal="center" vertical="center"/>
    </xf>
    <xf numFmtId="0" fontId="23" fillId="0" borderId="1" xfId="0" applyFont="1" applyBorder="1" applyAlignment="1">
      <alignment horizontal="left" vertical="center" wrapText="1"/>
    </xf>
    <xf numFmtId="183" fontId="2" fillId="0" borderId="1" xfId="0" applyNumberFormat="1" applyFont="1" applyBorder="1" applyAlignment="1">
      <alignment horizontal="center" vertical="center"/>
    </xf>
    <xf numFmtId="183" fontId="2" fillId="0" borderId="3" xfId="0" applyNumberFormat="1" applyFont="1" applyBorder="1" applyAlignment="1">
      <alignment horizontal="center" vertical="center"/>
    </xf>
    <xf numFmtId="183" fontId="2" fillId="0" borderId="5" xfId="0" applyNumberFormat="1" applyFont="1" applyBorder="1" applyAlignment="1">
      <alignment horizontal="center" vertical="center"/>
    </xf>
    <xf numFmtId="183" fontId="2" fillId="0" borderId="1" xfId="0" applyNumberFormat="1" applyFont="1" applyBorder="1" applyAlignment="1">
      <alignment vertical="center"/>
    </xf>
    <xf numFmtId="2" fontId="2" fillId="0" borderId="1" xfId="0" applyNumberFormat="1" applyFont="1" applyBorder="1" applyAlignment="1">
      <alignment vertical="center"/>
    </xf>
    <xf numFmtId="2" fontId="2" fillId="0" borderId="1" xfId="0" applyNumberFormat="1" applyFont="1" applyBorder="1" applyAlignment="1">
      <alignment horizontal="center" vertical="center"/>
    </xf>
    <xf numFmtId="0" fontId="24" fillId="0" borderId="0" xfId="0" applyFont="1" applyAlignment="1">
      <alignment horizontal="center" vertical="center"/>
    </xf>
    <xf numFmtId="0" fontId="2" fillId="0" borderId="3" xfId="0" applyFont="1" applyBorder="1" applyAlignment="1">
      <alignment vertical="center"/>
    </xf>
    <xf numFmtId="0" fontId="5"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9" fillId="0" borderId="0" xfId="0" applyFont="1" applyFill="1" applyAlignment="1">
      <alignment vertical="center"/>
    </xf>
    <xf numFmtId="0" fontId="9" fillId="0" borderId="0" xfId="0" applyFont="1" applyFill="1" applyAlignment="1">
      <alignment horizontal="center" vertical="center"/>
    </xf>
    <xf numFmtId="0" fontId="3" fillId="0" borderId="0" xfId="0" applyFont="1" applyFill="1" applyAlignment="1">
      <alignment horizontal="center" vertical="center"/>
    </xf>
    <xf numFmtId="0" fontId="25" fillId="0" borderId="1" xfId="0" applyFont="1" applyFill="1" applyBorder="1" applyAlignment="1">
      <alignment vertical="center"/>
    </xf>
    <xf numFmtId="0" fontId="25" fillId="0" borderId="1" xfId="0" applyFont="1" applyFill="1" applyBorder="1" applyAlignment="1">
      <alignment horizontal="center" vertical="center"/>
    </xf>
    <xf numFmtId="0" fontId="25" fillId="0" borderId="2" xfId="0" applyFont="1" applyFill="1" applyBorder="1" applyAlignment="1">
      <alignment vertical="center"/>
    </xf>
    <xf numFmtId="0" fontId="25" fillId="0" borderId="2" xfId="0" applyFont="1" applyFill="1" applyBorder="1" applyAlignment="1">
      <alignment horizontal="center" vertical="center"/>
    </xf>
    <xf numFmtId="3" fontId="25" fillId="3" borderId="2" xfId="0" applyNumberFormat="1"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left" vertical="center"/>
    </xf>
    <xf numFmtId="0" fontId="9" fillId="0" borderId="7" xfId="0" applyFont="1" applyFill="1" applyBorder="1" applyAlignment="1">
      <alignment horizontal="center" vertical="center"/>
    </xf>
    <xf numFmtId="3" fontId="9" fillId="3" borderId="2" xfId="0" applyNumberFormat="1" applyFont="1" applyFill="1" applyBorder="1" applyAlignment="1">
      <alignment horizontal="center" vertical="center"/>
    </xf>
    <xf numFmtId="0" fontId="9" fillId="0" borderId="8" xfId="0" applyFont="1" applyFill="1" applyBorder="1" applyAlignment="1">
      <alignment horizontal="center" vertical="center"/>
    </xf>
    <xf numFmtId="0" fontId="9" fillId="0" borderId="0" xfId="0" applyFont="1" applyFill="1" applyAlignment="1">
      <alignment horizontal="left" vertical="center"/>
    </xf>
    <xf numFmtId="0" fontId="9" fillId="0" borderId="9" xfId="0" applyFont="1" applyFill="1" applyBorder="1" applyAlignment="1">
      <alignment horizontal="center" vertical="center"/>
    </xf>
    <xf numFmtId="0" fontId="9" fillId="0" borderId="10" xfId="0" applyFont="1" applyFill="1" applyBorder="1" applyAlignment="1">
      <alignment horizontal="left" vertical="center"/>
    </xf>
    <xf numFmtId="0" fontId="9" fillId="0" borderId="10" xfId="0" applyFont="1" applyFill="1" applyBorder="1" applyAlignment="1">
      <alignment horizontal="center" vertical="center"/>
    </xf>
    <xf numFmtId="0" fontId="9" fillId="0" borderId="9" xfId="0" applyFont="1" applyFill="1" applyBorder="1" applyAlignment="1">
      <alignment vertical="center"/>
    </xf>
    <xf numFmtId="0" fontId="9" fillId="0" borderId="11"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8" xfId="0" applyFont="1" applyFill="1" applyBorder="1" applyAlignment="1">
      <alignment vertical="center"/>
    </xf>
    <xf numFmtId="0" fontId="9" fillId="0" borderId="10" xfId="0" applyFont="1" applyFill="1" applyBorder="1" applyAlignment="1">
      <alignment horizontal="left" vertical="center" wrapText="1"/>
    </xf>
    <xf numFmtId="0" fontId="1" fillId="0" borderId="9" xfId="0" applyFont="1" applyFill="1" applyBorder="1" applyAlignment="1">
      <alignment vertical="center"/>
    </xf>
    <xf numFmtId="0" fontId="1" fillId="0" borderId="5" xfId="0" applyFont="1" applyFill="1" applyBorder="1" applyAlignment="1">
      <alignment horizontal="center" vertical="center"/>
    </xf>
    <xf numFmtId="0" fontId="1" fillId="0" borderId="10" xfId="0" applyFont="1" applyFill="1" applyBorder="1" applyAlignment="1">
      <alignment horizontal="left" vertical="center" wrapText="1"/>
    </xf>
    <xf numFmtId="0" fontId="26" fillId="0" borderId="9" xfId="0" applyFont="1" applyFill="1" applyBorder="1" applyAlignment="1">
      <alignment horizontal="center" vertical="center"/>
    </xf>
    <xf numFmtId="3" fontId="1" fillId="3" borderId="2" xfId="0" applyNumberFormat="1" applyFont="1" applyFill="1" applyBorder="1" applyAlignment="1">
      <alignment horizontal="center" vertical="center"/>
    </xf>
    <xf numFmtId="0" fontId="1" fillId="0" borderId="10" xfId="0" applyFont="1" applyFill="1" applyBorder="1" applyAlignment="1">
      <alignment vertical="center"/>
    </xf>
    <xf numFmtId="0" fontId="1" fillId="0" borderId="10" xfId="0" applyFont="1" applyFill="1" applyBorder="1" applyAlignment="1">
      <alignment horizontal="left" vertical="center"/>
    </xf>
    <xf numFmtId="0" fontId="1" fillId="0" borderId="4" xfId="0" applyFont="1" applyFill="1" applyBorder="1" applyAlignment="1">
      <alignment horizontal="center" vertical="center"/>
    </xf>
    <xf numFmtId="0" fontId="1" fillId="0" borderId="0" xfId="0" applyFont="1" applyFill="1" applyBorder="1" applyAlignment="1">
      <alignment horizontal="left" vertical="center"/>
    </xf>
    <xf numFmtId="0" fontId="26" fillId="0" borderId="8" xfId="0" applyFont="1" applyFill="1" applyBorder="1" applyAlignment="1">
      <alignment horizontal="center" vertical="center"/>
    </xf>
    <xf numFmtId="0" fontId="3" fillId="0" borderId="1" xfId="0" applyFont="1" applyFill="1" applyBorder="1" applyAlignment="1">
      <alignment horizontal="center" vertical="center"/>
    </xf>
    <xf numFmtId="0" fontId="9" fillId="0" borderId="10" xfId="0" applyFont="1" applyFill="1" applyBorder="1" applyAlignment="1">
      <alignment vertical="center"/>
    </xf>
    <xf numFmtId="0" fontId="27" fillId="0" borderId="1" xfId="0" applyFont="1" applyFill="1" applyBorder="1" applyAlignment="1">
      <alignment vertical="center"/>
    </xf>
    <xf numFmtId="0" fontId="27" fillId="0" borderId="2" xfId="0" applyFont="1" applyFill="1" applyBorder="1" applyAlignment="1">
      <alignment vertical="center"/>
    </xf>
    <xf numFmtId="0" fontId="27" fillId="0" borderId="2" xfId="0" applyFont="1" applyFill="1" applyBorder="1" applyAlignment="1">
      <alignment horizontal="center" vertical="center"/>
    </xf>
    <xf numFmtId="3" fontId="27" fillId="3" borderId="2" xfId="0" applyNumberFormat="1" applyFont="1" applyFill="1" applyBorder="1" applyAlignment="1">
      <alignment horizontal="center" vertical="center"/>
    </xf>
    <xf numFmtId="0" fontId="27" fillId="0" borderId="5" xfId="0" applyFont="1" applyFill="1" applyBorder="1" applyAlignment="1">
      <alignment vertical="center"/>
    </xf>
    <xf numFmtId="0" fontId="27" fillId="0" borderId="5" xfId="0" applyFont="1" applyFill="1" applyBorder="1" applyAlignment="1">
      <alignment horizontal="center" vertical="center"/>
    </xf>
    <xf numFmtId="0" fontId="27" fillId="0" borderId="9" xfId="0" applyFont="1" applyFill="1" applyBorder="1" applyAlignment="1">
      <alignment vertical="center"/>
    </xf>
    <xf numFmtId="0" fontId="27" fillId="0" borderId="9" xfId="0" applyFont="1" applyFill="1" applyBorder="1" applyAlignment="1">
      <alignment horizontal="center" vertical="center"/>
    </xf>
    <xf numFmtId="0" fontId="27" fillId="0" borderId="0" xfId="0" applyFont="1" applyFill="1" applyAlignment="1">
      <alignment vertical="center"/>
    </xf>
    <xf numFmtId="0" fontId="27" fillId="0" borderId="0" xfId="0" applyFont="1" applyFill="1" applyAlignment="1">
      <alignment horizontal="center" vertical="center"/>
    </xf>
    <xf numFmtId="0" fontId="9" fillId="0" borderId="0" xfId="0" applyFont="1" applyFill="1" applyAlignment="1"/>
    <xf numFmtId="0" fontId="9" fillId="0" borderId="0" xfId="0" applyFont="1" applyFill="1" applyAlignment="1">
      <alignment horizontal="center"/>
    </xf>
    <xf numFmtId="0" fontId="9" fillId="0" borderId="1" xfId="0" applyFont="1" applyFill="1" applyBorder="1" applyAlignment="1">
      <alignment horizontal="center"/>
    </xf>
    <xf numFmtId="0" fontId="3" fillId="0" borderId="1" xfId="0" applyFont="1" applyFill="1" applyBorder="1" applyAlignment="1">
      <alignment vertical="center"/>
    </xf>
    <xf numFmtId="0" fontId="3" fillId="0" borderId="1" xfId="0" applyFont="1" applyFill="1" applyBorder="1" applyAlignment="1">
      <alignment horizontal="left" vertical="center"/>
    </xf>
    <xf numFmtId="0" fontId="9" fillId="0" borderId="1" xfId="0" applyFont="1" applyFill="1" applyBorder="1" applyAlignment="1">
      <alignment horizontal="center" vertical="center" wrapText="1"/>
    </xf>
    <xf numFmtId="0" fontId="3" fillId="2" borderId="1" xfId="0" applyFont="1" applyFill="1" applyBorder="1" applyAlignment="1">
      <alignment vertical="center"/>
    </xf>
    <xf numFmtId="0" fontId="8" fillId="0" borderId="1" xfId="0" applyFont="1" applyFill="1" applyBorder="1" applyAlignment="1">
      <alignment vertical="center" wrapText="1"/>
    </xf>
    <xf numFmtId="0" fontId="28" fillId="0" borderId="1" xfId="0" applyFont="1" applyFill="1" applyBorder="1" applyAlignment="1">
      <alignment horizontal="left" vertical="center" wrapText="1"/>
    </xf>
    <xf numFmtId="183" fontId="1" fillId="0" borderId="1" xfId="0" applyNumberFormat="1" applyFont="1" applyFill="1" applyBorder="1" applyAlignment="1">
      <alignment horizontal="center" vertical="center"/>
    </xf>
    <xf numFmtId="0" fontId="9" fillId="0" borderId="3" xfId="0" applyFont="1" applyFill="1" applyBorder="1" applyAlignment="1">
      <alignment horizontal="center"/>
    </xf>
    <xf numFmtId="0" fontId="9" fillId="0" borderId="5" xfId="0" applyFont="1" applyFill="1" applyBorder="1" applyAlignment="1">
      <alignment horizontal="center"/>
    </xf>
    <xf numFmtId="0" fontId="3" fillId="0" borderId="1" xfId="0" applyFont="1" applyFill="1" applyBorder="1" applyAlignment="1">
      <alignment horizontal="left" vertical="center" wrapText="1"/>
    </xf>
    <xf numFmtId="0" fontId="1" fillId="2" borderId="1" xfId="0" applyFont="1" applyFill="1" applyBorder="1" applyAlignment="1">
      <alignment vertical="center"/>
    </xf>
    <xf numFmtId="0" fontId="29"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9" fillId="0" borderId="1" xfId="0" applyFont="1" applyFill="1" applyBorder="1" applyAlignment="1">
      <alignment horizontal="left"/>
    </xf>
    <xf numFmtId="0" fontId="9" fillId="0" borderId="0" xfId="0" applyFont="1" applyFill="1" applyAlignment="1">
      <alignment horizontal="left"/>
    </xf>
    <xf numFmtId="0" fontId="13" fillId="0" borderId="3"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30" fillId="0" borderId="1" xfId="0" applyFont="1" applyFill="1" applyBorder="1" applyAlignment="1">
      <alignment vertical="center" wrapText="1"/>
    </xf>
    <xf numFmtId="0" fontId="30"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2" fillId="0" borderId="1" xfId="0" applyFont="1" applyFill="1" applyBorder="1" applyAlignment="1">
      <alignment vertical="center" wrapText="1"/>
    </xf>
    <xf numFmtId="3" fontId="32" fillId="0" borderId="1" xfId="0" applyNumberFormat="1" applyFont="1" applyFill="1" applyBorder="1" applyAlignment="1">
      <alignment horizontal="center" vertical="center" wrapText="1"/>
    </xf>
    <xf numFmtId="0" fontId="33" fillId="0" borderId="1" xfId="0" applyFont="1" applyFill="1" applyBorder="1" applyAlignment="1">
      <alignment horizontal="justify" vertical="center" wrapText="1"/>
    </xf>
    <xf numFmtId="0" fontId="30" fillId="0" borderId="1" xfId="0" applyFont="1" applyFill="1" applyBorder="1" applyAlignment="1">
      <alignment horizontal="justify" vertical="center" wrapText="1"/>
    </xf>
    <xf numFmtId="0" fontId="33" fillId="3" borderId="1" xfId="0" applyFont="1" applyFill="1" applyBorder="1" applyAlignment="1">
      <alignment horizontal="justify" vertical="center" wrapText="1"/>
    </xf>
    <xf numFmtId="0" fontId="30" fillId="3" borderId="1" xfId="0" applyFont="1" applyFill="1" applyBorder="1" applyAlignment="1">
      <alignment horizontal="justify" vertical="center" wrapText="1"/>
    </xf>
    <xf numFmtId="0" fontId="30" fillId="0" borderId="1" xfId="0" applyFont="1" applyFill="1" applyBorder="1" applyAlignment="1">
      <alignment horizontal="center" vertical="center"/>
    </xf>
    <xf numFmtId="0" fontId="30" fillId="2" borderId="1" xfId="0" applyFont="1" applyFill="1" applyBorder="1" applyAlignment="1">
      <alignment horizontal="justify" vertical="center" wrapText="1"/>
    </xf>
    <xf numFmtId="0" fontId="32" fillId="0" borderId="1" xfId="0" applyFont="1" applyFill="1" applyBorder="1" applyAlignment="1">
      <alignment horizontal="justify" vertical="center" wrapText="1"/>
    </xf>
    <xf numFmtId="0" fontId="31" fillId="0" borderId="1" xfId="0" applyFont="1" applyFill="1" applyBorder="1" applyAlignment="1">
      <alignment vertical="top" wrapText="1"/>
    </xf>
    <xf numFmtId="0" fontId="31" fillId="0" borderId="0" xfId="0" applyFont="1" applyFill="1" applyAlignment="1">
      <alignment horizontal="center"/>
    </xf>
    <xf numFmtId="0" fontId="31" fillId="0" borderId="1" xfId="0" applyFont="1" applyFill="1" applyBorder="1" applyAlignment="1">
      <alignment horizontal="center" vertical="top" wrapText="1"/>
    </xf>
    <xf numFmtId="0" fontId="34" fillId="0" borderId="1" xfId="0" applyFont="1" applyFill="1" applyBorder="1" applyAlignment="1">
      <alignment horizontal="justify" vertical="center" wrapText="1"/>
    </xf>
    <xf numFmtId="0" fontId="34"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5" fillId="0" borderId="0" xfId="0" applyFont="1" applyAlignment="1">
      <alignment vertical="center"/>
    </xf>
    <xf numFmtId="0" fontId="35" fillId="0" borderId="0" xfId="0" applyFont="1"/>
    <xf numFmtId="0" fontId="36" fillId="0" borderId="0" xfId="0" applyFont="1"/>
    <xf numFmtId="0" fontId="36" fillId="0" borderId="0" xfId="0" applyFont="1" applyAlignment="1">
      <alignment horizontal="center"/>
    </xf>
    <xf numFmtId="4" fontId="35" fillId="0" borderId="0" xfId="0" applyNumberFormat="1" applyFont="1"/>
    <xf numFmtId="0" fontId="6" fillId="0" borderId="0" xfId="0" applyFont="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4" fontId="7" fillId="5" borderId="1" xfId="0" applyNumberFormat="1" applyFont="1" applyFill="1" applyBorder="1" applyAlignment="1">
      <alignment horizontal="center" vertical="center" wrapText="1"/>
    </xf>
    <xf numFmtId="0" fontId="6" fillId="0" borderId="1" xfId="0" applyFont="1" applyBorder="1" applyAlignment="1">
      <alignment horizontal="left"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5"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0" xfId="0" applyFont="1"/>
    <xf numFmtId="0" fontId="37" fillId="0" borderId="0" xfId="0" applyFont="1"/>
    <xf numFmtId="0" fontId="38" fillId="0" borderId="0" xfId="0" applyFont="1"/>
    <xf numFmtId="0" fontId="5"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39" fillId="0" borderId="1" xfId="0" applyFont="1" applyBorder="1" applyAlignment="1">
      <alignment horizontal="center" vertical="center"/>
    </xf>
    <xf numFmtId="0" fontId="16" fillId="0" borderId="1" xfId="0" applyFont="1" applyBorder="1" applyAlignment="1">
      <alignment vertical="center"/>
    </xf>
    <xf numFmtId="0" fontId="1" fillId="0" borderId="2" xfId="0" applyFont="1" applyBorder="1" applyAlignment="1">
      <alignment horizontal="center" vertical="center" wrapText="1"/>
    </xf>
    <xf numFmtId="183" fontId="7" fillId="0" borderId="1" xfId="0" applyNumberFormat="1" applyFont="1" applyBorder="1" applyAlignment="1">
      <alignment horizontal="center" vertical="center"/>
    </xf>
    <xf numFmtId="185" fontId="6" fillId="0" borderId="1" xfId="0" applyNumberFormat="1" applyFont="1" applyBorder="1" applyAlignment="1">
      <alignment horizontal="center" vertical="center"/>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185" fontId="6" fillId="0" borderId="3" xfId="0" applyNumberFormat="1" applyFont="1" applyBorder="1" applyAlignment="1">
      <alignment horizontal="center" vertical="center"/>
    </xf>
    <xf numFmtId="185" fontId="6" fillId="0" borderId="4" xfId="0" applyNumberFormat="1" applyFont="1" applyBorder="1" applyAlignment="1">
      <alignment horizontal="center" vertical="center"/>
    </xf>
    <xf numFmtId="185" fontId="6" fillId="0" borderId="5" xfId="0" applyNumberFormat="1" applyFont="1" applyBorder="1" applyAlignment="1">
      <alignment horizontal="center" vertical="center"/>
    </xf>
    <xf numFmtId="0" fontId="1"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6" xfId="0" applyFont="1" applyBorder="1" applyAlignment="1">
      <alignment vertical="center" wrapText="1"/>
    </xf>
    <xf numFmtId="0" fontId="3" fillId="0" borderId="2" xfId="0" applyFont="1" applyBorder="1" applyAlignment="1">
      <alignment horizontal="center" vertical="center" wrapText="1"/>
    </xf>
    <xf numFmtId="185" fontId="6" fillId="0" borderId="3" xfId="0" applyNumberFormat="1" applyFont="1" applyBorder="1" applyAlignment="1">
      <alignment vertical="center"/>
    </xf>
    <xf numFmtId="185" fontId="6" fillId="0" borderId="1" xfId="0" applyNumberFormat="1" applyFont="1" applyBorder="1" applyAlignment="1">
      <alignmen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vertical="center" wrapText="1"/>
    </xf>
    <xf numFmtId="0" fontId="3" fillId="0" borderId="1" xfId="0" applyFont="1" applyBorder="1" applyAlignment="1">
      <alignment vertical="center" wrapText="1"/>
    </xf>
    <xf numFmtId="0" fontId="1" fillId="0" borderId="6"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2" xfId="0" applyFont="1" applyBorder="1" applyAlignment="1">
      <alignment horizontal="left" vertical="center"/>
    </xf>
    <xf numFmtId="0" fontId="1" fillId="0" borderId="1" xfId="0" applyFont="1" applyBorder="1" applyAlignment="1">
      <alignment horizontal="left" vertical="center"/>
    </xf>
    <xf numFmtId="49" fontId="1" fillId="0" borderId="1"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37" fillId="0" borderId="1" xfId="0" applyFont="1" applyBorder="1"/>
    <xf numFmtId="0" fontId="6" fillId="0" borderId="0" xfId="0" applyFont="1" applyAlignment="1">
      <alignment vertical="center"/>
    </xf>
    <xf numFmtId="0" fontId="6" fillId="0" borderId="0" xfId="0" applyFont="1" applyAlignment="1">
      <alignment horizontal="left"/>
    </xf>
    <xf numFmtId="182" fontId="6" fillId="0" borderId="0" xfId="0" applyNumberFormat="1" applyFont="1"/>
    <xf numFmtId="0" fontId="6" fillId="0" borderId="3" xfId="0" applyFont="1" applyBorder="1" applyAlignment="1">
      <alignment horizontal="left" vertical="center"/>
    </xf>
    <xf numFmtId="0" fontId="6" fillId="5" borderId="3" xfId="0" applyFont="1" applyFill="1" applyBorder="1" applyAlignment="1">
      <alignment horizontal="center" vertical="center" wrapText="1"/>
    </xf>
    <xf numFmtId="0" fontId="39" fillId="0" borderId="3" xfId="0" applyFont="1" applyBorder="1" applyAlignment="1">
      <alignment horizontal="center" vertical="center"/>
    </xf>
    <xf numFmtId="0" fontId="6" fillId="7"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40" fillId="0" borderId="3" xfId="0" applyFont="1" applyBorder="1" applyAlignment="1">
      <alignment horizontal="center" vertical="center" wrapText="1"/>
    </xf>
    <xf numFmtId="182" fontId="7" fillId="0" borderId="3" xfId="0" applyNumberFormat="1" applyFont="1" applyBorder="1" applyAlignment="1">
      <alignment horizontal="center" vertical="center" wrapText="1"/>
    </xf>
    <xf numFmtId="0" fontId="6" fillId="8" borderId="1" xfId="0" applyFont="1" applyFill="1" applyBorder="1" applyAlignment="1">
      <alignment horizontal="center" vertical="center" wrapText="1"/>
    </xf>
    <xf numFmtId="0" fontId="6" fillId="9" borderId="1" xfId="0" applyFont="1" applyFill="1" applyBorder="1" applyAlignment="1">
      <alignment horizontal="center" wrapText="1"/>
    </xf>
    <xf numFmtId="0" fontId="40" fillId="0" borderId="4" xfId="0" applyFont="1" applyBorder="1" applyAlignment="1">
      <alignment horizontal="center" vertical="center" wrapText="1"/>
    </xf>
    <xf numFmtId="0" fontId="39" fillId="0" borderId="4" xfId="0" applyFont="1" applyBorder="1" applyAlignment="1">
      <alignment horizontal="center" vertical="center"/>
    </xf>
    <xf numFmtId="0" fontId="6" fillId="8" borderId="1" xfId="0" applyFont="1" applyFill="1" applyBorder="1" applyAlignment="1">
      <alignment horizontal="center" wrapText="1"/>
    </xf>
    <xf numFmtId="0" fontId="6" fillId="9" borderId="1"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40" fillId="0" borderId="5" xfId="0" applyFont="1" applyBorder="1" applyAlignment="1">
      <alignment horizontal="center" vertical="center" wrapText="1"/>
    </xf>
    <xf numFmtId="0" fontId="39" fillId="0" borderId="5" xfId="0" applyFont="1" applyBorder="1" applyAlignment="1">
      <alignment horizontal="center" vertical="center"/>
    </xf>
    <xf numFmtId="0" fontId="6" fillId="8" borderId="13" xfId="0" applyFont="1" applyFill="1" applyBorder="1" applyAlignment="1">
      <alignment horizontal="center" vertical="center" wrapText="1"/>
    </xf>
    <xf numFmtId="0" fontId="6" fillId="0" borderId="1" xfId="0" applyFont="1" applyBorder="1"/>
    <xf numFmtId="0" fontId="6" fillId="8" borderId="13" xfId="0" applyFont="1" applyFill="1" applyBorder="1" applyAlignment="1">
      <alignment horizontal="center" wrapText="1"/>
    </xf>
    <xf numFmtId="0" fontId="41" fillId="0" borderId="3" xfId="0" applyFont="1" applyBorder="1" applyAlignment="1">
      <alignment horizontal="center" vertical="center" wrapText="1"/>
    </xf>
    <xf numFmtId="0" fontId="6" fillId="0" borderId="3" xfId="0" applyFont="1" applyBorder="1" applyAlignment="1">
      <alignment horizontal="center"/>
    </xf>
    <xf numFmtId="0" fontId="42" fillId="8" borderId="13" xfId="0" applyFont="1" applyFill="1" applyBorder="1" applyAlignment="1">
      <alignment horizontal="center" wrapText="1"/>
    </xf>
    <xf numFmtId="0" fontId="42" fillId="8" borderId="1" xfId="0" applyFont="1" applyFill="1" applyBorder="1" applyAlignment="1">
      <alignment wrapText="1"/>
    </xf>
    <xf numFmtId="0" fontId="41" fillId="0" borderId="4" xfId="0" applyFont="1" applyBorder="1" applyAlignment="1">
      <alignment horizontal="center" vertical="center" wrapText="1"/>
    </xf>
    <xf numFmtId="0" fontId="6" fillId="0" borderId="4" xfId="0" applyFont="1" applyBorder="1" applyAlignment="1">
      <alignment horizontal="center"/>
    </xf>
    <xf numFmtId="0" fontId="41" fillId="0" borderId="5" xfId="0" applyFont="1" applyBorder="1" applyAlignment="1">
      <alignment horizontal="center" vertical="center" wrapText="1"/>
    </xf>
    <xf numFmtId="0" fontId="6" fillId="0" borderId="5" xfId="0" applyFont="1" applyBorder="1" applyAlignment="1">
      <alignment horizont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3" xfId="62" applyFont="1" applyBorder="1" applyAlignment="1">
      <alignment horizontal="center" vertical="center" wrapText="1"/>
    </xf>
    <xf numFmtId="0" fontId="2" fillId="0" borderId="5" xfId="62" applyFont="1" applyBorder="1" applyAlignment="1">
      <alignment horizontal="center" vertical="center" wrapText="1"/>
    </xf>
    <xf numFmtId="0" fontId="2" fillId="0" borderId="1" xfId="62" applyFont="1" applyBorder="1" applyAlignment="1">
      <alignment horizontal="left" vertical="center" wrapText="1"/>
    </xf>
    <xf numFmtId="0" fontId="2" fillId="0" borderId="3" xfId="62" applyFont="1" applyBorder="1" applyAlignment="1">
      <alignment vertical="center" wrapText="1"/>
    </xf>
    <xf numFmtId="0" fontId="6" fillId="0" borderId="3" xfId="0" applyFont="1" applyBorder="1" applyAlignment="1">
      <alignment horizontal="left" vertical="center" wrapText="1"/>
    </xf>
    <xf numFmtId="0" fontId="6" fillId="0" borderId="3" xfId="0" applyFont="1" applyBorder="1" applyAlignment="1"/>
    <xf numFmtId="0" fontId="43" fillId="0" borderId="3" xfId="61" applyFont="1" applyBorder="1" applyAlignment="1">
      <alignment horizontal="center" vertical="center" wrapText="1"/>
    </xf>
    <xf numFmtId="0" fontId="43" fillId="0" borderId="4" xfId="61" applyFont="1" applyBorder="1" applyAlignment="1">
      <alignment horizontal="center" vertical="center" wrapText="1"/>
    </xf>
    <xf numFmtId="0" fontId="43" fillId="0" borderId="5" xfId="61" applyFont="1" applyBorder="1" applyAlignment="1">
      <alignment horizontal="center" vertical="center" wrapText="1"/>
    </xf>
    <xf numFmtId="0" fontId="6" fillId="0" borderId="13" xfId="0" applyFont="1" applyBorder="1"/>
    <xf numFmtId="0" fontId="5" fillId="0" borderId="2" xfId="0" applyFont="1" applyBorder="1" applyAlignment="1">
      <alignment horizontal="left" vertical="center" wrapText="1"/>
    </xf>
    <xf numFmtId="0" fontId="6" fillId="0" borderId="3" xfId="57" applyFont="1" applyBorder="1" applyAlignment="1">
      <alignment horizontal="left" vertical="center" wrapText="1"/>
    </xf>
    <xf numFmtId="0" fontId="6" fillId="0" borderId="3" xfId="57" applyFont="1" applyBorder="1" applyAlignment="1">
      <alignment horizontal="center" vertical="center" wrapText="1"/>
    </xf>
    <xf numFmtId="0" fontId="6" fillId="0" borderId="7" xfId="0" applyFont="1" applyBorder="1" applyAlignment="1">
      <alignment horizontal="center" vertical="center"/>
    </xf>
    <xf numFmtId="0" fontId="5" fillId="6" borderId="3" xfId="0" applyFont="1" applyFill="1" applyBorder="1" applyAlignment="1">
      <alignment horizontal="center" vertical="center" wrapText="1"/>
    </xf>
    <xf numFmtId="0" fontId="44" fillId="0" borderId="0" xfId="0" applyFont="1"/>
    <xf numFmtId="0" fontId="5" fillId="0" borderId="0" xfId="0" applyFont="1"/>
    <xf numFmtId="0" fontId="37" fillId="0" borderId="0" xfId="0" applyFont="1" applyAlignment="1">
      <alignment vertical="center"/>
    </xf>
    <xf numFmtId="0" fontId="16" fillId="0" borderId="2" xfId="0" applyFont="1" applyBorder="1" applyAlignment="1">
      <alignment horizontal="left" vertical="center" wrapText="1"/>
    </xf>
    <xf numFmtId="0" fontId="7" fillId="0" borderId="3" xfId="57" applyFont="1" applyBorder="1" applyAlignment="1">
      <alignment horizontal="left" vertical="center" wrapText="1"/>
    </xf>
    <xf numFmtId="0" fontId="6" fillId="0" borderId="6" xfId="57" applyFont="1" applyBorder="1" applyAlignment="1">
      <alignment horizontal="center" vertical="center" wrapText="1"/>
    </xf>
    <xf numFmtId="0" fontId="6" fillId="0" borderId="1" xfId="57" applyFont="1" applyBorder="1" applyAlignment="1">
      <alignment horizontal="center" vertical="center" wrapText="1"/>
    </xf>
    <xf numFmtId="0" fontId="37" fillId="0" borderId="1" xfId="0" applyFont="1" applyBorder="1" applyAlignment="1">
      <alignment horizontal="center"/>
    </xf>
    <xf numFmtId="9" fontId="2" fillId="0" borderId="0" xfId="0" applyNumberFormat="1" applyFont="1" applyAlignment="1">
      <alignment horizontal="left"/>
    </xf>
    <xf numFmtId="0" fontId="6" fillId="0" borderId="8" xfId="57" applyFont="1" applyBorder="1" applyAlignment="1">
      <alignment horizontal="center" vertical="center" wrapText="1"/>
    </xf>
    <xf numFmtId="0" fontId="37" fillId="0" borderId="3" xfId="0" applyFont="1" applyBorder="1" applyAlignment="1">
      <alignment horizontal="center"/>
    </xf>
    <xf numFmtId="0" fontId="37" fillId="0" borderId="4" xfId="0" applyFont="1" applyBorder="1" applyAlignment="1">
      <alignment horizontal="center"/>
    </xf>
    <xf numFmtId="0" fontId="6" fillId="0" borderId="9" xfId="57" applyFont="1" applyBorder="1" applyAlignment="1">
      <alignment horizontal="center" vertical="center" wrapText="1"/>
    </xf>
    <xf numFmtId="0" fontId="37" fillId="0" borderId="5" xfId="0" applyFont="1" applyBorder="1" applyAlignment="1">
      <alignment horizontal="center"/>
    </xf>
    <xf numFmtId="0" fontId="6" fillId="0" borderId="2" xfId="0" applyFont="1" applyBorder="1" applyAlignment="1">
      <alignment horizontal="center" vertical="center" wrapText="1"/>
    </xf>
    <xf numFmtId="0" fontId="37" fillId="0" borderId="1" xfId="0" applyFont="1" applyBorder="1" applyAlignment="1">
      <alignment vertical="center"/>
    </xf>
    <xf numFmtId="16" fontId="6" fillId="0" borderId="1" xfId="57" applyNumberFormat="1" applyFont="1" applyBorder="1" applyAlignment="1">
      <alignment horizontal="center" vertical="center" wrapText="1"/>
    </xf>
    <xf numFmtId="0" fontId="6" fillId="0" borderId="4" xfId="57" applyFont="1" applyBorder="1" applyAlignment="1">
      <alignment horizontal="center" vertical="center" wrapText="1"/>
    </xf>
    <xf numFmtId="0" fontId="45" fillId="0" borderId="6" xfId="0" applyFont="1" applyFill="1" applyBorder="1" applyAlignment="1">
      <alignment horizontal="center" vertical="center" wrapText="1"/>
    </xf>
    <xf numFmtId="0" fontId="45" fillId="0" borderId="8" xfId="0" applyFont="1" applyFill="1" applyBorder="1" applyAlignment="1">
      <alignment horizontal="center" vertical="center" wrapText="1"/>
    </xf>
    <xf numFmtId="0" fontId="2" fillId="0" borderId="2" xfId="0" applyFont="1" applyBorder="1" applyAlignment="1">
      <alignment horizontal="center" vertical="center"/>
    </xf>
    <xf numFmtId="0" fontId="0" fillId="0" borderId="1" xfId="0" applyBorder="1"/>
    <xf numFmtId="0" fontId="0" fillId="0" borderId="1" xfId="0" applyBorder="1" applyAlignment="1">
      <alignment vertical="center"/>
    </xf>
    <xf numFmtId="0" fontId="37" fillId="0" borderId="3" xfId="0" applyFont="1" applyBorder="1"/>
    <xf numFmtId="0" fontId="7" fillId="0" borderId="1" xfId="57" applyFont="1" applyBorder="1" applyAlignment="1">
      <alignment horizontal="left" vertical="center" wrapText="1"/>
    </xf>
    <xf numFmtId="0" fontId="46" fillId="0" borderId="0" xfId="0" applyFont="1" applyAlignment="1">
      <alignment vertical="center"/>
    </xf>
    <xf numFmtId="0" fontId="47" fillId="0" borderId="0" xfId="0" applyFont="1" applyAlignment="1">
      <alignment vertical="center"/>
    </xf>
    <xf numFmtId="3" fontId="47" fillId="0" borderId="0" xfId="0" applyNumberFormat="1" applyFont="1" applyAlignment="1">
      <alignment vertical="center"/>
    </xf>
    <xf numFmtId="0" fontId="1" fillId="0" borderId="1" xfId="0" applyFont="1" applyBorder="1" applyAlignment="1">
      <alignment horizontal="left" vertical="center" wrapText="1"/>
    </xf>
    <xf numFmtId="3" fontId="2" fillId="6" borderId="1" xfId="0" applyNumberFormat="1" applyFont="1" applyFill="1" applyBorder="1" applyAlignment="1">
      <alignment horizontal="center" vertical="center" wrapText="1"/>
    </xf>
    <xf numFmtId="3" fontId="8" fillId="0" borderId="1" xfId="0" applyNumberFormat="1" applyFont="1" applyBorder="1" applyAlignment="1">
      <alignment horizontal="center" vertical="center" wrapText="1"/>
    </xf>
    <xf numFmtId="0" fontId="1" fillId="0" borderId="5" xfId="0" applyFont="1" applyBorder="1" applyAlignment="1">
      <alignment horizontal="center" vertical="center"/>
    </xf>
    <xf numFmtId="0" fontId="3" fillId="0" borderId="1" xfId="0" applyFont="1" applyBorder="1" applyAlignment="1">
      <alignment vertical="center"/>
    </xf>
    <xf numFmtId="0" fontId="48" fillId="0" borderId="1" xfId="0" applyFont="1" applyBorder="1" applyAlignment="1">
      <alignment vertical="center"/>
    </xf>
    <xf numFmtId="0" fontId="3" fillId="0" borderId="0" xfId="0" applyFont="1" applyAlignment="1">
      <alignment vertical="center"/>
    </xf>
    <xf numFmtId="0" fontId="2" fillId="0" borderId="1" xfId="0" applyFont="1" applyBorder="1" applyAlignment="1">
      <alignment vertical="center" wrapText="1"/>
    </xf>
    <xf numFmtId="0" fontId="47" fillId="0" borderId="1" xfId="0" applyFont="1" applyBorder="1" applyAlignment="1">
      <alignment horizontal="center" vertical="center"/>
    </xf>
    <xf numFmtId="0" fontId="47" fillId="0" borderId="1" xfId="0" applyFont="1" applyBorder="1" applyAlignment="1">
      <alignment vertical="center"/>
    </xf>
    <xf numFmtId="0" fontId="49" fillId="0" borderId="3" xfId="0" applyFont="1" applyBorder="1" applyAlignment="1">
      <alignment horizontal="center" vertical="center" wrapText="1"/>
    </xf>
    <xf numFmtId="0" fontId="49" fillId="0" borderId="1" xfId="0" applyFont="1" applyBorder="1" applyAlignment="1">
      <alignment horizontal="center" vertical="center" wrapText="1"/>
    </xf>
    <xf numFmtId="0" fontId="49" fillId="0" borderId="5" xfId="0" applyFont="1" applyBorder="1" applyAlignment="1">
      <alignment horizontal="center" vertical="center" wrapText="1"/>
    </xf>
    <xf numFmtId="0" fontId="50" fillId="0" borderId="3" xfId="0" applyFont="1" applyBorder="1" applyAlignment="1">
      <alignment horizontal="center" vertical="center" wrapText="1"/>
    </xf>
    <xf numFmtId="0" fontId="50" fillId="0" borderId="1" xfId="0" applyFont="1" applyBorder="1" applyAlignment="1">
      <alignment horizontal="center" vertical="center" wrapText="1"/>
    </xf>
    <xf numFmtId="0" fontId="50" fillId="0" borderId="4" xfId="0" applyFont="1" applyBorder="1" applyAlignment="1">
      <alignment horizontal="center" vertical="center" wrapText="1"/>
    </xf>
    <xf numFmtId="0" fontId="49" fillId="0" borderId="4" xfId="0" applyFont="1" applyBorder="1" applyAlignment="1">
      <alignment horizontal="center" vertical="center" wrapText="1"/>
    </xf>
    <xf numFmtId="0" fontId="50" fillId="0" borderId="5" xfId="0" applyFont="1" applyBorder="1" applyAlignment="1">
      <alignment horizontal="center" vertical="center" wrapText="1"/>
    </xf>
    <xf numFmtId="0" fontId="47" fillId="0" borderId="3" xfId="0" applyFont="1" applyBorder="1" applyAlignment="1">
      <alignment horizontal="center" vertical="center"/>
    </xf>
    <xf numFmtId="0" fontId="47" fillId="0" borderId="5" xfId="0" applyFont="1" applyBorder="1" applyAlignment="1">
      <alignment horizontal="center" vertical="center"/>
    </xf>
    <xf numFmtId="0" fontId="47" fillId="0" borderId="4" xfId="0" applyFont="1" applyBorder="1" applyAlignment="1">
      <alignment horizontal="center" vertical="center"/>
    </xf>
    <xf numFmtId="182" fontId="8" fillId="0" borderId="1" xfId="0" applyNumberFormat="1" applyFont="1" applyBorder="1" applyAlignment="1">
      <alignment horizontal="center" vertical="center" wrapText="1"/>
    </xf>
    <xf numFmtId="182" fontId="51" fillId="0" borderId="1" xfId="0" applyNumberFormat="1" applyFont="1" applyBorder="1" applyAlignment="1">
      <alignment horizontal="center" vertical="center" wrapText="1"/>
    </xf>
    <xf numFmtId="0" fontId="2" fillId="0" borderId="5" xfId="0" applyFont="1" applyBorder="1" applyAlignment="1">
      <alignment vertical="center" wrapText="1"/>
    </xf>
    <xf numFmtId="0" fontId="43" fillId="0" borderId="5" xfId="0" applyFont="1" applyBorder="1" applyAlignment="1">
      <alignment horizontal="center" vertical="center" wrapText="1"/>
    </xf>
    <xf numFmtId="0" fontId="43" fillId="0" borderId="1" xfId="0" applyFont="1" applyBorder="1" applyAlignment="1">
      <alignment horizontal="center" vertical="center" wrapText="1"/>
    </xf>
    <xf numFmtId="0" fontId="1" fillId="0" borderId="0" xfId="0" applyFont="1" applyAlignment="1">
      <alignment horizontal="left" vertical="center"/>
    </xf>
    <xf numFmtId="0" fontId="43" fillId="0" borderId="0" xfId="0" applyFont="1" applyAlignment="1">
      <alignment horizontal="center" vertical="center" wrapText="1"/>
    </xf>
    <xf numFmtId="3" fontId="8" fillId="0" borderId="0" xfId="0" applyNumberFormat="1" applyFont="1" applyAlignment="1">
      <alignment horizontal="center" vertical="center" wrapText="1"/>
    </xf>
    <xf numFmtId="0" fontId="52" fillId="0" borderId="0" xfId="0" applyFont="1" applyAlignment="1">
      <alignment vertical="center"/>
    </xf>
    <xf numFmtId="0" fontId="1" fillId="0" borderId="9" xfId="0" applyFont="1" applyBorder="1" applyAlignment="1">
      <alignment horizontal="left"/>
    </xf>
    <xf numFmtId="49" fontId="53" fillId="0" borderId="5" xfId="0" applyNumberFormat="1" applyFont="1" applyBorder="1"/>
    <xf numFmtId="49" fontId="53" fillId="0" borderId="0" xfId="0" applyNumberFormat="1" applyFont="1"/>
    <xf numFmtId="0" fontId="1" fillId="0" borderId="2" xfId="0" applyFont="1" applyBorder="1"/>
    <xf numFmtId="49" fontId="1" fillId="0" borderId="1" xfId="0" applyNumberFormat="1" applyFont="1" applyBorder="1"/>
    <xf numFmtId="49" fontId="1" fillId="0" borderId="0" xfId="0" applyNumberFormat="1" applyFont="1"/>
    <xf numFmtId="0" fontId="1" fillId="0" borderId="2" xfId="0" applyFont="1" applyBorder="1" applyAlignment="1">
      <alignment horizontal="left"/>
    </xf>
    <xf numFmtId="0" fontId="43" fillId="0" borderId="1" xfId="0" applyFont="1" applyBorder="1" applyAlignment="1">
      <alignment wrapText="1"/>
    </xf>
    <xf numFmtId="0" fontId="43" fillId="0" borderId="0" xfId="0" applyFont="1" applyAlignment="1">
      <alignment wrapText="1"/>
    </xf>
    <xf numFmtId="0" fontId="1" fillId="0" borderId="0" xfId="0" applyFont="1"/>
    <xf numFmtId="0" fontId="1" fillId="0" borderId="6" xfId="0" applyFont="1" applyBorder="1" applyAlignment="1">
      <alignment horizontal="left"/>
    </xf>
    <xf numFmtId="0" fontId="1" fillId="0" borderId="3" xfId="0" applyFont="1" applyBorder="1"/>
    <xf numFmtId="0" fontId="54" fillId="0" borderId="0" xfId="0" applyFont="1" applyAlignment="1">
      <alignment vertical="center"/>
    </xf>
    <xf numFmtId="0" fontId="1" fillId="0" borderId="3" xfId="0" applyFont="1" applyBorder="1" applyAlignment="1">
      <alignment horizontal="center"/>
    </xf>
    <xf numFmtId="0" fontId="32" fillId="0" borderId="1" xfId="0" applyFont="1" applyBorder="1"/>
    <xf numFmtId="0" fontId="28" fillId="0" borderId="14" xfId="0" applyFont="1" applyBorder="1"/>
    <xf numFmtId="0" fontId="1" fillId="0" borderId="5" xfId="0" applyFont="1" applyBorder="1" applyAlignment="1">
      <alignment horizontal="center"/>
    </xf>
    <xf numFmtId="0" fontId="32" fillId="0" borderId="0" xfId="0" applyFont="1" applyAlignment="1">
      <alignment horizontal="center"/>
    </xf>
    <xf numFmtId="0" fontId="28" fillId="0" borderId="5" xfId="0" applyFont="1" applyBorder="1" applyAlignment="1">
      <alignment horizontal="center"/>
    </xf>
    <xf numFmtId="0" fontId="1" fillId="0" borderId="1" xfId="0" applyFont="1" applyBorder="1" applyAlignment="1">
      <alignment horizontal="center"/>
    </xf>
    <xf numFmtId="0" fontId="32" fillId="2" borderId="1" xfId="0" applyFont="1" applyFill="1" applyBorder="1" applyAlignment="1">
      <alignment horizontal="center"/>
    </xf>
    <xf numFmtId="0" fontId="28" fillId="2" borderId="1" xfId="0" applyFont="1" applyFill="1" applyBorder="1" applyAlignment="1">
      <alignment horizontal="center"/>
    </xf>
    <xf numFmtId="0" fontId="1" fillId="0" borderId="4" xfId="0" applyFont="1" applyBorder="1" applyAlignment="1">
      <alignment horizontal="center"/>
    </xf>
    <xf numFmtId="0" fontId="28" fillId="0" borderId="4" xfId="0" applyFont="1" applyBorder="1" applyAlignment="1">
      <alignment horizontal="center"/>
    </xf>
    <xf numFmtId="0" fontId="52" fillId="0" borderId="1" xfId="0" applyFont="1" applyBorder="1" applyAlignment="1">
      <alignment horizontal="center" vertical="center"/>
    </xf>
    <xf numFmtId="0" fontId="54" fillId="0" borderId="1" xfId="0" applyFont="1" applyBorder="1" applyAlignment="1">
      <alignment horizontal="center" vertical="center"/>
    </xf>
    <xf numFmtId="0" fontId="0" fillId="0" borderId="1" xfId="0" applyBorder="1" applyAlignment="1">
      <alignment horizontal="center" vertical="center"/>
    </xf>
    <xf numFmtId="0" fontId="2" fillId="0" borderId="0" xfId="0" applyFont="1" applyAlignment="1">
      <alignment vertical="center"/>
    </xf>
    <xf numFmtId="0" fontId="2" fillId="2" borderId="0" xfId="0" applyFont="1" applyFill="1"/>
    <xf numFmtId="0" fontId="2" fillId="0" borderId="3" xfId="0" applyFont="1" applyBorder="1" applyAlignment="1">
      <alignment horizontal="left" vertical="center" wrapText="1"/>
    </xf>
    <xf numFmtId="0" fontId="1" fillId="0" borderId="3" xfId="0" applyFont="1" applyBorder="1" applyAlignment="1">
      <alignment horizontal="left" vertical="center" wrapText="1"/>
    </xf>
    <xf numFmtId="1" fontId="1" fillId="10" borderId="3" xfId="0" applyNumberFormat="1" applyFont="1" applyFill="1" applyBorder="1" applyAlignment="1">
      <alignment horizontal="center" vertical="center" wrapText="1"/>
    </xf>
    <xf numFmtId="3" fontId="1" fillId="5" borderId="1" xfId="0" applyNumberFormat="1" applyFont="1" applyFill="1" applyBorder="1" applyAlignment="1">
      <alignment horizontal="center" vertical="center" wrapText="1"/>
    </xf>
    <xf numFmtId="0" fontId="1" fillId="11" borderId="3" xfId="0" applyFont="1" applyFill="1" applyBorder="1" applyAlignment="1">
      <alignment vertical="center" wrapText="1"/>
    </xf>
    <xf numFmtId="3" fontId="1" fillId="12" borderId="1" xfId="0" applyNumberFormat="1" applyFont="1" applyFill="1" applyBorder="1" applyAlignment="1">
      <alignment horizontal="center" wrapText="1"/>
    </xf>
    <xf numFmtId="0" fontId="32" fillId="0" borderId="0" xfId="0" applyFont="1" applyAlignment="1">
      <alignment vertical="center" wrapText="1"/>
    </xf>
    <xf numFmtId="0" fontId="8" fillId="0" borderId="1" xfId="0" applyFont="1" applyBorder="1" applyAlignment="1">
      <alignment horizontal="left"/>
    </xf>
    <xf numFmtId="3" fontId="8" fillId="0" borderId="1" xfId="0" applyNumberFormat="1" applyFont="1" applyBorder="1" applyAlignment="1">
      <alignment horizontal="center" vertical="center"/>
    </xf>
    <xf numFmtId="1" fontId="1" fillId="0" borderId="3" xfId="0" applyNumberFormat="1" applyFont="1" applyBorder="1" applyAlignment="1">
      <alignment horizontal="center" vertical="center" wrapText="1"/>
    </xf>
    <xf numFmtId="3" fontId="1" fillId="11" borderId="1" xfId="0" applyNumberFormat="1" applyFont="1" applyFill="1" applyBorder="1" applyAlignment="1">
      <alignment horizontal="center"/>
    </xf>
    <xf numFmtId="3" fontId="3" fillId="0" borderId="5" xfId="0" applyNumberFormat="1" applyFont="1" applyBorder="1" applyAlignment="1">
      <alignment horizontal="center"/>
    </xf>
    <xf numFmtId="3" fontId="1" fillId="0" borderId="1" xfId="0" applyNumberFormat="1" applyFont="1" applyBorder="1" applyAlignment="1">
      <alignment horizontal="center"/>
    </xf>
    <xf numFmtId="1" fontId="1" fillId="0" borderId="4" xfId="0" applyNumberFormat="1" applyFont="1" applyBorder="1" applyAlignment="1">
      <alignment horizontal="center" vertical="center" wrapText="1"/>
    </xf>
    <xf numFmtId="0" fontId="3" fillId="0" borderId="1" xfId="0" applyFont="1" applyBorder="1" applyAlignment="1">
      <alignment horizontal="left" vertical="center"/>
    </xf>
    <xf numFmtId="186" fontId="2" fillId="0" borderId="1" xfId="1" applyNumberFormat="1" applyFont="1" applyBorder="1" applyAlignment="1">
      <alignment horizontal="left" vertical="center"/>
    </xf>
    <xf numFmtId="0" fontId="1" fillId="0" borderId="1" xfId="0" applyFont="1" applyBorder="1" applyAlignment="1">
      <alignment horizontal="center" wrapText="1"/>
    </xf>
    <xf numFmtId="0" fontId="2" fillId="0" borderId="1" xfId="0" applyFont="1" applyBorder="1" applyAlignment="1">
      <alignment horizontal="left" vertical="center"/>
    </xf>
    <xf numFmtId="3" fontId="3" fillId="0" borderId="0" xfId="0" applyNumberFormat="1" applyFont="1" applyAlignment="1">
      <alignment horizontal="center"/>
    </xf>
    <xf numFmtId="187" fontId="2" fillId="0" borderId="0" xfId="1" applyNumberFormat="1" applyFont="1"/>
    <xf numFmtId="187" fontId="41" fillId="2" borderId="0" xfId="1" applyNumberFormat="1" applyFont="1" applyFill="1"/>
    <xf numFmtId="1" fontId="1" fillId="0" borderId="5" xfId="0" applyNumberFormat="1" applyFont="1" applyBorder="1" applyAlignment="1">
      <alignment horizontal="center" vertical="center" wrapText="1"/>
    </xf>
    <xf numFmtId="0" fontId="55" fillId="0" borderId="0" xfId="0" applyFont="1" applyAlignment="1">
      <alignment horizontal="center" vertical="center"/>
    </xf>
    <xf numFmtId="186" fontId="55" fillId="0" borderId="0" xfId="0" applyNumberFormat="1" applyFont="1" applyAlignment="1">
      <alignment horizontal="center" vertical="center"/>
    </xf>
    <xf numFmtId="1" fontId="2" fillId="0" borderId="0" xfId="0" applyNumberFormat="1" applyFont="1" applyAlignment="1">
      <alignment horizontal="center" vertical="center"/>
    </xf>
    <xf numFmtId="2" fontId="2" fillId="0" borderId="0" xfId="0" applyNumberFormat="1" applyFont="1"/>
    <xf numFmtId="0" fontId="22" fillId="0" borderId="0" xfId="0" applyFont="1"/>
    <xf numFmtId="0" fontId="5" fillId="0" borderId="0" xfId="0" applyFont="1" applyAlignment="1">
      <alignment horizontal="center"/>
    </xf>
    <xf numFmtId="3" fontId="5" fillId="5" borderId="1" xfId="0" applyNumberFormat="1" applyFont="1" applyFill="1" applyBorder="1" applyAlignment="1">
      <alignment horizontal="center" vertical="center" wrapText="1"/>
    </xf>
    <xf numFmtId="3" fontId="6" fillId="10" borderId="1" xfId="0" applyNumberFormat="1" applyFont="1" applyFill="1" applyBorder="1" applyAlignment="1">
      <alignment horizontal="center" vertical="center" wrapText="1"/>
    </xf>
    <xf numFmtId="1" fontId="6" fillId="10" borderId="3" xfId="0" applyNumberFormat="1" applyFont="1" applyFill="1" applyBorder="1" applyAlignment="1">
      <alignment vertical="center" wrapText="1"/>
    </xf>
    <xf numFmtId="3" fontId="6" fillId="0" borderId="3" xfId="0" applyNumberFormat="1" applyFont="1" applyBorder="1" applyAlignment="1">
      <alignment horizontal="center" vertical="center" wrapText="1"/>
    </xf>
    <xf numFmtId="3" fontId="6" fillId="13" borderId="1" xfId="0" applyNumberFormat="1" applyFont="1" applyFill="1" applyBorder="1" applyAlignment="1">
      <alignment horizontal="center" vertical="center" wrapText="1"/>
    </xf>
    <xf numFmtId="0" fontId="56" fillId="0" borderId="0" xfId="0" applyFont="1" applyAlignment="1">
      <alignment vertical="center"/>
    </xf>
    <xf numFmtId="0" fontId="57" fillId="0" borderId="0" xfId="0" applyFont="1" applyAlignment="1">
      <alignment vertical="center"/>
    </xf>
    <xf numFmtId="0" fontId="6" fillId="0" borderId="1" xfId="0" applyFont="1" applyBorder="1" applyAlignment="1">
      <alignment horizontal="left"/>
    </xf>
    <xf numFmtId="0" fontId="1" fillId="14" borderId="3" xfId="0" applyFont="1" applyFill="1" applyBorder="1" applyAlignment="1">
      <alignment horizontal="center" vertical="center" wrapText="1"/>
    </xf>
    <xf numFmtId="3" fontId="7" fillId="11" borderId="1" xfId="0" applyNumberFormat="1" applyFont="1" applyFill="1" applyBorder="1" applyAlignment="1">
      <alignment horizontal="center" vertical="center" wrapText="1"/>
    </xf>
    <xf numFmtId="1" fontId="1" fillId="0" borderId="3" xfId="0" applyNumberFormat="1" applyFont="1" applyBorder="1" applyAlignment="1">
      <alignment horizontal="center" wrapText="1"/>
    </xf>
    <xf numFmtId="3" fontId="7" fillId="0" borderId="1" xfId="0" applyNumberFormat="1" applyFont="1" applyBorder="1" applyAlignment="1">
      <alignment horizontal="center" vertical="center" wrapText="1"/>
    </xf>
    <xf numFmtId="3" fontId="56" fillId="0" borderId="0" xfId="0" applyNumberFormat="1" applyFont="1" applyAlignment="1">
      <alignment vertical="center"/>
    </xf>
    <xf numFmtId="3" fontId="57" fillId="0" borderId="0" xfId="0" applyNumberFormat="1" applyFont="1" applyAlignment="1">
      <alignment vertical="center"/>
    </xf>
    <xf numFmtId="0" fontId="1" fillId="14" borderId="4" xfId="0" applyFont="1" applyFill="1" applyBorder="1" applyAlignment="1">
      <alignment horizontal="center" vertical="center" wrapText="1"/>
    </xf>
    <xf numFmtId="0" fontId="1" fillId="11" borderId="1" xfId="0" applyFont="1" applyFill="1" applyBorder="1" applyAlignment="1">
      <alignment horizontal="center"/>
    </xf>
    <xf numFmtId="1" fontId="1" fillId="0" borderId="4" xfId="0" applyNumberFormat="1" applyFont="1" applyBorder="1" applyAlignment="1">
      <alignment horizontal="center" wrapText="1"/>
    </xf>
    <xf numFmtId="0" fontId="1" fillId="14" borderId="5" xfId="0" applyFont="1" applyFill="1" applyBorder="1" applyAlignment="1">
      <alignment horizontal="center" vertical="center" wrapText="1"/>
    </xf>
    <xf numFmtId="1" fontId="1" fillId="0" borderId="5" xfId="0" applyNumberFormat="1" applyFont="1" applyBorder="1" applyAlignment="1">
      <alignment horizontal="center" wrapText="1"/>
    </xf>
    <xf numFmtId="0" fontId="16" fillId="0" borderId="1" xfId="0" applyFont="1" applyBorder="1" applyAlignment="1">
      <alignment horizontal="left"/>
    </xf>
    <xf numFmtId="0" fontId="58" fillId="14" borderId="3" xfId="0" applyFont="1" applyFill="1" applyBorder="1" applyAlignment="1">
      <alignment horizontal="center" vertical="center" wrapText="1"/>
    </xf>
    <xf numFmtId="0" fontId="1" fillId="10" borderId="9" xfId="0" applyFont="1" applyFill="1" applyBorder="1" applyAlignment="1">
      <alignment horizontal="center"/>
    </xf>
    <xf numFmtId="0" fontId="58" fillId="14" borderId="4" xfId="0" applyFont="1" applyFill="1" applyBorder="1" applyAlignment="1">
      <alignment horizontal="center" vertical="center" wrapText="1"/>
    </xf>
    <xf numFmtId="0" fontId="1" fillId="10" borderId="2" xfId="0" applyFont="1" applyFill="1" applyBorder="1" applyAlignment="1">
      <alignment horizontal="center"/>
    </xf>
    <xf numFmtId="0" fontId="1" fillId="0" borderId="2" xfId="0" applyFont="1" applyBorder="1" applyAlignment="1">
      <alignment horizontal="center"/>
    </xf>
    <xf numFmtId="0" fontId="58" fillId="14" borderId="5" xfId="0" applyFont="1" applyFill="1" applyBorder="1" applyAlignment="1">
      <alignment horizontal="center" vertical="center" wrapText="1"/>
    </xf>
    <xf numFmtId="0" fontId="59" fillId="14" borderId="3" xfId="0" applyFont="1" applyFill="1" applyBorder="1" applyAlignment="1">
      <alignment horizontal="center" vertical="center" wrapText="1"/>
    </xf>
    <xf numFmtId="0" fontId="59" fillId="14" borderId="4" xfId="0" applyFont="1" applyFill="1" applyBorder="1" applyAlignment="1">
      <alignment horizontal="center" vertical="center" wrapText="1"/>
    </xf>
    <xf numFmtId="0" fontId="1" fillId="10" borderId="8" xfId="0" applyFont="1" applyFill="1" applyBorder="1" applyAlignment="1">
      <alignment horizontal="center"/>
    </xf>
    <xf numFmtId="0" fontId="59" fillId="14" borderId="5" xfId="0" applyFont="1" applyFill="1" applyBorder="1" applyAlignment="1">
      <alignment horizontal="center" vertical="center" wrapText="1"/>
    </xf>
    <xf numFmtId="0" fontId="60" fillId="14" borderId="3" xfId="0" applyFont="1" applyFill="1" applyBorder="1" applyAlignment="1">
      <alignment horizontal="center" vertical="center" wrapText="1"/>
    </xf>
    <xf numFmtId="0" fontId="60" fillId="14" borderId="5" xfId="0" applyFont="1" applyFill="1" applyBorder="1" applyAlignment="1">
      <alignment horizontal="center" vertical="center" wrapText="1"/>
    </xf>
    <xf numFmtId="0" fontId="1" fillId="15" borderId="3" xfId="0" applyFont="1" applyFill="1" applyBorder="1" applyAlignment="1">
      <alignment horizontal="center" vertical="center"/>
    </xf>
    <xf numFmtId="0" fontId="1" fillId="0" borderId="6" xfId="0" applyFont="1" applyBorder="1" applyAlignment="1">
      <alignment horizontal="center"/>
    </xf>
    <xf numFmtId="0" fontId="1" fillId="15" borderId="5" xfId="0" applyFont="1" applyFill="1" applyBorder="1" applyAlignment="1">
      <alignment horizontal="center" vertical="center"/>
    </xf>
    <xf numFmtId="0" fontId="1" fillId="10" borderId="3" xfId="0" applyFont="1" applyFill="1" applyBorder="1" applyAlignment="1">
      <alignment horizontal="center" vertical="center"/>
    </xf>
    <xf numFmtId="0" fontId="1" fillId="15" borderId="3" xfId="0" applyFont="1" applyFill="1" applyBorder="1" applyAlignment="1">
      <alignment horizontal="center" vertical="center" wrapText="1"/>
    </xf>
    <xf numFmtId="0" fontId="1" fillId="15" borderId="5" xfId="0" applyFont="1" applyFill="1" applyBorder="1" applyAlignment="1">
      <alignment horizontal="center" vertical="center" wrapText="1"/>
    </xf>
    <xf numFmtId="0" fontId="1" fillId="15" borderId="1" xfId="0" applyFont="1" applyFill="1" applyBorder="1" applyAlignment="1">
      <alignment horizontal="center" vertical="center" wrapText="1"/>
    </xf>
    <xf numFmtId="0" fontId="1" fillId="15" borderId="4" xfId="0" applyFont="1" applyFill="1" applyBorder="1" applyAlignment="1">
      <alignment horizontal="center" vertical="center" wrapText="1"/>
    </xf>
    <xf numFmtId="0" fontId="3" fillId="15" borderId="3" xfId="0" applyFont="1" applyFill="1" applyBorder="1" applyAlignment="1">
      <alignment horizontal="center" vertical="center" wrapText="1"/>
    </xf>
    <xf numFmtId="0" fontId="3" fillId="15" borderId="5" xfId="0" applyFont="1" applyFill="1" applyBorder="1" applyAlignment="1">
      <alignment horizontal="center" vertical="center" wrapText="1"/>
    </xf>
    <xf numFmtId="0" fontId="3" fillId="15" borderId="4" xfId="0" applyFont="1" applyFill="1" applyBorder="1" applyAlignment="1">
      <alignment horizontal="center" vertical="center" wrapText="1"/>
    </xf>
    <xf numFmtId="3" fontId="5" fillId="0" borderId="0" xfId="0" applyNumberFormat="1" applyFont="1" applyAlignment="1">
      <alignment horizontal="center"/>
    </xf>
    <xf numFmtId="3" fontId="6" fillId="0" borderId="0" xfId="0" applyNumberFormat="1" applyFont="1" applyAlignment="1">
      <alignment horizontal="center"/>
    </xf>
    <xf numFmtId="1" fontId="6" fillId="0" borderId="0" xfId="0" applyNumberFormat="1" applyFont="1" applyAlignment="1">
      <alignment horizontal="center" vertical="center" wrapText="1"/>
    </xf>
    <xf numFmtId="1" fontId="5" fillId="0" borderId="0" xfId="0" applyNumberFormat="1" applyFont="1" applyAlignment="1">
      <alignment horizontal="center"/>
    </xf>
    <xf numFmtId="3" fontId="37" fillId="0" borderId="0" xfId="0" applyNumberFormat="1" applyFont="1" applyAlignment="1">
      <alignment vertical="center"/>
    </xf>
    <xf numFmtId="0" fontId="37" fillId="0" borderId="0" xfId="0" applyFont="1" applyAlignment="1">
      <alignment horizontal="center"/>
    </xf>
    <xf numFmtId="3" fontId="6" fillId="0" borderId="1" xfId="0" applyNumberFormat="1" applyFont="1" applyBorder="1" applyAlignment="1">
      <alignment horizontal="center"/>
    </xf>
    <xf numFmtId="0" fontId="60" fillId="15" borderId="1" xfId="0" applyFont="1" applyFill="1" applyBorder="1" applyAlignment="1">
      <alignment horizontal="center" vertical="center" wrapText="1"/>
    </xf>
    <xf numFmtId="1" fontId="1" fillId="0" borderId="1" xfId="0" applyNumberFormat="1" applyFont="1" applyBorder="1" applyAlignment="1">
      <alignment horizontal="center" vertical="center" wrapText="1"/>
    </xf>
    <xf numFmtId="1" fontId="16" fillId="0" borderId="0" xfId="0" applyNumberFormat="1" applyFont="1"/>
    <xf numFmtId="0" fontId="61" fillId="0" borderId="0" xfId="0" applyFont="1"/>
    <xf numFmtId="0" fontId="16" fillId="0" borderId="0" xfId="0" applyFont="1"/>
    <xf numFmtId="0" fontId="62" fillId="0" borderId="0" xfId="0" applyFont="1"/>
    <xf numFmtId="3" fontId="37" fillId="0" borderId="0" xfId="0" applyNumberFormat="1" applyFont="1" applyAlignment="1">
      <alignment horizontal="center"/>
    </xf>
    <xf numFmtId="0" fontId="63" fillId="0" borderId="0" xfId="0" applyFont="1"/>
    <xf numFmtId="0" fontId="28" fillId="0" borderId="0" xfId="0" applyFont="1"/>
    <xf numFmtId="0" fontId="47" fillId="0" borderId="0" xfId="0" applyFont="1" applyAlignment="1">
      <alignment horizontal="left"/>
    </xf>
    <xf numFmtId="0" fontId="47" fillId="0" borderId="0" xfId="0" applyFont="1"/>
    <xf numFmtId="0" fontId="2" fillId="6" borderId="1" xfId="0" applyFont="1" applyFill="1" applyBorder="1" applyAlignment="1">
      <alignment horizontal="center" vertical="center" wrapText="1"/>
    </xf>
    <xf numFmtId="0" fontId="2" fillId="0" borderId="3" xfId="0" applyFont="1" applyBorder="1" applyAlignment="1">
      <alignment vertical="center" wrapText="1"/>
    </xf>
    <xf numFmtId="0" fontId="1" fillId="0" borderId="3" xfId="0" applyFont="1" applyBorder="1" applyAlignment="1">
      <alignment vertical="center" wrapText="1"/>
    </xf>
    <xf numFmtId="0" fontId="1" fillId="5" borderId="3" xfId="0" applyFont="1" applyFill="1" applyBorder="1" applyAlignment="1">
      <alignment vertical="center" wrapText="1"/>
    </xf>
    <xf numFmtId="0" fontId="2" fillId="0" borderId="1" xfId="0" applyFont="1" applyBorder="1" applyAlignment="1">
      <alignment horizontal="left" vertical="center" wrapText="1"/>
    </xf>
    <xf numFmtId="0" fontId="40" fillId="0" borderId="1" xfId="0" applyFont="1" applyBorder="1" applyAlignment="1">
      <alignment horizontal="center" wrapText="1"/>
    </xf>
    <xf numFmtId="0" fontId="1" fillId="0" borderId="1" xfId="0" applyFont="1" applyBorder="1" applyAlignment="1">
      <alignment wrapText="1"/>
    </xf>
    <xf numFmtId="3" fontId="8" fillId="0" borderId="1" xfId="0" applyNumberFormat="1" applyFont="1" applyBorder="1" applyAlignment="1">
      <alignment horizontal="center"/>
    </xf>
    <xf numFmtId="0" fontId="1" fillId="0" borderId="1" xfId="0" applyFont="1" applyBorder="1" applyAlignment="1">
      <alignment horizontal="left"/>
    </xf>
    <xf numFmtId="0" fontId="1" fillId="0" borderId="1" xfId="0" applyFont="1" applyBorder="1" applyAlignment="1">
      <alignment horizontal="left" wrapText="1"/>
    </xf>
    <xf numFmtId="0" fontId="1" fillId="0" borderId="3" xfId="0" applyFont="1" applyBorder="1" applyAlignment="1">
      <alignment horizontal="center" vertical="top"/>
    </xf>
    <xf numFmtId="0" fontId="1" fillId="0" borderId="4" xfId="0" applyFont="1" applyBorder="1" applyAlignment="1">
      <alignment horizontal="center" vertical="top"/>
    </xf>
    <xf numFmtId="0" fontId="47" fillId="0" borderId="1" xfId="0" applyFont="1" applyBorder="1"/>
    <xf numFmtId="0" fontId="32" fillId="0" borderId="1" xfId="0" applyFont="1" applyBorder="1" applyAlignment="1">
      <alignment vertical="center"/>
    </xf>
    <xf numFmtId="0" fontId="32" fillId="0" borderId="1" xfId="0" applyFont="1" applyBorder="1" applyAlignment="1">
      <alignment horizontal="center" vertical="center"/>
    </xf>
    <xf numFmtId="0" fontId="1" fillId="0" borderId="5" xfId="0" applyFont="1" applyBorder="1" applyAlignment="1">
      <alignment horizontal="center" vertical="top"/>
    </xf>
    <xf numFmtId="0" fontId="32" fillId="0" borderId="1" xfId="0" applyFont="1" applyBorder="1" applyAlignment="1">
      <alignment vertical="center" wrapText="1"/>
    </xf>
    <xf numFmtId="0" fontId="32" fillId="0" borderId="1" xfId="0" applyFont="1" applyBorder="1" applyAlignment="1">
      <alignment horizontal="center" vertic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10" borderId="1" xfId="0" applyFont="1" applyFill="1" applyBorder="1" applyAlignment="1">
      <alignment horizontal="center" vertical="center"/>
    </xf>
    <xf numFmtId="0" fontId="2" fillId="0" borderId="4" xfId="0" applyFont="1" applyBorder="1" applyAlignment="1">
      <alignment horizontal="left" vertical="center" wrapText="1"/>
    </xf>
    <xf numFmtId="0" fontId="1" fillId="10" borderId="1" xfId="0" applyFont="1" applyFill="1" applyBorder="1" applyAlignment="1">
      <alignment horizontal="center" vertical="center" wrapText="1"/>
    </xf>
    <xf numFmtId="0" fontId="2" fillId="0" borderId="2" xfId="0" applyFont="1" applyBorder="1" applyAlignment="1">
      <alignment vertical="center" wrapText="1"/>
    </xf>
    <xf numFmtId="0" fontId="2" fillId="0" borderId="1" xfId="0" applyFont="1" applyBorder="1" applyAlignment="1">
      <alignment horizontal="center" vertical="top" wrapText="1"/>
    </xf>
    <xf numFmtId="0" fontId="2" fillId="0" borderId="13" xfId="0" applyFont="1" applyBorder="1" applyAlignment="1">
      <alignment horizontal="center" vertical="center" wrapText="1"/>
    </xf>
    <xf numFmtId="0" fontId="2" fillId="0" borderId="0" xfId="0" applyFont="1" applyAlignment="1">
      <alignment vertical="center" wrapText="1"/>
    </xf>
    <xf numFmtId="0" fontId="1" fillId="0" borderId="0" xfId="0" applyFont="1" applyAlignment="1">
      <alignment horizontal="center" wrapText="1"/>
    </xf>
    <xf numFmtId="0" fontId="64" fillId="0" borderId="0" xfId="0" applyFont="1"/>
    <xf numFmtId="1" fontId="0" fillId="0" borderId="0" xfId="0" applyNumberFormat="1" applyAlignment="1">
      <alignment vertical="center"/>
    </xf>
    <xf numFmtId="0" fontId="28" fillId="0" borderId="0" xfId="0" applyFont="1" applyAlignment="1">
      <alignment vertical="center"/>
    </xf>
    <xf numFmtId="1" fontId="1" fillId="16" borderId="1" xfId="0" applyNumberFormat="1" applyFont="1" applyFill="1" applyBorder="1" applyAlignment="1">
      <alignment horizontal="center" vertical="center" wrapText="1"/>
    </xf>
    <xf numFmtId="0" fontId="1" fillId="1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32" fillId="0" borderId="0" xfId="0" applyFont="1" applyAlignment="1">
      <alignment vertical="center"/>
    </xf>
    <xf numFmtId="0" fontId="32" fillId="0" borderId="0" xfId="0" applyFont="1" applyAlignment="1">
      <alignment horizontal="center" vertical="center" wrapText="1"/>
    </xf>
    <xf numFmtId="2" fontId="65" fillId="0" borderId="0" xfId="0" applyNumberFormat="1" applyFont="1" applyAlignment="1">
      <alignment vertical="center"/>
    </xf>
    <xf numFmtId="0" fontId="65" fillId="0" borderId="0" xfId="0" applyFont="1" applyAlignment="1">
      <alignment vertical="center"/>
    </xf>
    <xf numFmtId="0" fontId="66" fillId="0" borderId="0" xfId="0" applyFont="1" applyAlignment="1">
      <alignment horizontal="center" vertical="center" wrapText="1"/>
    </xf>
    <xf numFmtId="1" fontId="7" fillId="0" borderId="5" xfId="0" applyNumberFormat="1" applyFont="1" applyBorder="1" applyAlignment="1">
      <alignment horizontal="center" vertical="center"/>
    </xf>
    <xf numFmtId="3" fontId="1" fillId="0" borderId="1" xfId="0" applyNumberFormat="1" applyFont="1" applyBorder="1" applyAlignment="1">
      <alignment horizontal="center" vertical="center"/>
    </xf>
    <xf numFmtId="3" fontId="7" fillId="0" borderId="5" xfId="0" applyNumberFormat="1" applyFont="1" applyBorder="1" applyAlignment="1">
      <alignment horizontal="center" vertical="center"/>
    </xf>
    <xf numFmtId="1" fontId="8" fillId="0" borderId="1" xfId="0" applyNumberFormat="1" applyFont="1" applyBorder="1" applyAlignment="1">
      <alignment horizontal="center" vertical="center" wrapText="1"/>
    </xf>
    <xf numFmtId="0" fontId="2" fillId="0" borderId="0" xfId="0" applyFont="1" applyAlignment="1">
      <alignment horizontal="center" vertical="center"/>
    </xf>
    <xf numFmtId="187" fontId="5" fillId="0" borderId="0" xfId="1" applyNumberFormat="1" applyFont="1" applyBorder="1" applyAlignment="1">
      <alignment vertical="center"/>
    </xf>
    <xf numFmtId="188" fontId="67" fillId="0" borderId="0" xfId="0" applyNumberFormat="1" applyFont="1" applyAlignment="1">
      <alignment horizontal="center" vertical="center"/>
    </xf>
    <xf numFmtId="188" fontId="66" fillId="0" borderId="0" xfId="0" applyNumberFormat="1" applyFont="1" applyAlignment="1">
      <alignment horizontal="center" vertical="center"/>
    </xf>
    <xf numFmtId="1" fontId="57" fillId="0" borderId="0" xfId="0" applyNumberFormat="1" applyFont="1" applyAlignment="1">
      <alignment vertical="center"/>
    </xf>
    <xf numFmtId="3" fontId="66" fillId="0" borderId="0" xfId="0" applyNumberFormat="1" applyFont="1" applyAlignment="1">
      <alignment horizontal="center" vertical="center"/>
    </xf>
    <xf numFmtId="0" fontId="66" fillId="0" borderId="0" xfId="0" applyFont="1" applyAlignment="1">
      <alignment horizontal="center" vertical="center"/>
    </xf>
    <xf numFmtId="188" fontId="36" fillId="0" borderId="0" xfId="0" applyNumberFormat="1" applyFont="1" applyAlignment="1">
      <alignment horizontal="center" vertical="center"/>
    </xf>
    <xf numFmtId="188" fontId="68" fillId="0" borderId="0" xfId="0" applyNumberFormat="1" applyFont="1" applyAlignment="1">
      <alignment horizontal="center" vertical="center"/>
    </xf>
    <xf numFmtId="0" fontId="68" fillId="0" borderId="0" xfId="0" applyFont="1" applyAlignment="1">
      <alignment horizontal="center" vertical="center"/>
    </xf>
    <xf numFmtId="188" fontId="69" fillId="0" borderId="0" xfId="0" applyNumberFormat="1" applyFont="1" applyAlignment="1">
      <alignment horizontal="center" vertical="center"/>
    </xf>
    <xf numFmtId="3" fontId="68" fillId="0" borderId="0" xfId="0" applyNumberFormat="1" applyFont="1" applyAlignment="1">
      <alignment horizontal="center" vertical="center"/>
    </xf>
    <xf numFmtId="188" fontId="70" fillId="0" borderId="0" xfId="0" applyNumberFormat="1" applyFont="1" applyAlignment="1">
      <alignment horizontal="center" vertical="center"/>
    </xf>
    <xf numFmtId="188" fontId="71" fillId="0" borderId="0" xfId="0" applyNumberFormat="1" applyFont="1" applyAlignment="1">
      <alignment horizontal="center" vertical="center"/>
    </xf>
    <xf numFmtId="0" fontId="38" fillId="0" borderId="0" xfId="0" applyFont="1" applyAlignment="1">
      <alignment horizontal="center" vertical="center"/>
    </xf>
    <xf numFmtId="0" fontId="5" fillId="0" borderId="0" xfId="0" applyFont="1" applyAlignment="1">
      <alignment horizontal="center" vertical="center" wrapText="1"/>
    </xf>
    <xf numFmtId="0" fontId="1" fillId="0" borderId="0" xfId="0" applyFont="1" applyAlignment="1">
      <alignment horizontal="center" vertical="center"/>
    </xf>
    <xf numFmtId="1" fontId="6" fillId="0" borderId="0" xfId="0" applyNumberFormat="1" applyFont="1" applyAlignment="1">
      <alignment horizontal="center" vertical="center"/>
    </xf>
    <xf numFmtId="0" fontId="6" fillId="0" borderId="0" xfId="0" applyFont="1" applyAlignment="1">
      <alignment horizontal="center" vertical="center" wrapText="1"/>
    </xf>
    <xf numFmtId="3" fontId="6" fillId="0" borderId="0" xfId="0" applyNumberFormat="1" applyFont="1" applyAlignment="1">
      <alignment horizontal="center" vertical="center"/>
    </xf>
    <xf numFmtId="187" fontId="40" fillId="0" borderId="0" xfId="1" applyNumberFormat="1" applyFont="1" applyFill="1" applyBorder="1" applyAlignment="1">
      <alignment vertical="center"/>
    </xf>
    <xf numFmtId="3" fontId="1" fillId="0" borderId="0" xfId="0" applyNumberFormat="1" applyFont="1" applyAlignment="1">
      <alignment horizontal="center" vertical="center"/>
    </xf>
    <xf numFmtId="189" fontId="6" fillId="0" borderId="0" xfId="0" applyNumberFormat="1" applyFont="1" applyAlignment="1">
      <alignment horizontal="center" vertical="center"/>
    </xf>
    <xf numFmtId="3" fontId="5" fillId="0" borderId="0" xfId="0" applyNumberFormat="1" applyFont="1" applyAlignment="1">
      <alignment horizontal="center" vertical="center"/>
    </xf>
    <xf numFmtId="0" fontId="0" fillId="0" borderId="0" xfId="0" applyAlignment="1">
      <alignment horizontal="center" vertical="center"/>
    </xf>
    <xf numFmtId="1" fontId="28" fillId="0" borderId="0" xfId="0" applyNumberFormat="1" applyFont="1"/>
    <xf numFmtId="2" fontId="28" fillId="0" borderId="0" xfId="0" applyNumberFormat="1" applyFont="1" applyAlignment="1">
      <alignment horizontal="left"/>
    </xf>
    <xf numFmtId="2" fontId="28" fillId="0" borderId="0" xfId="0" applyNumberFormat="1" applyFont="1"/>
    <xf numFmtId="0" fontId="22" fillId="0" borderId="0" xfId="0" applyFont="1" applyAlignment="1">
      <alignment horizontal="center" vertical="center"/>
    </xf>
    <xf numFmtId="0" fontId="72" fillId="0" borderId="0" xfId="0" applyFont="1"/>
    <xf numFmtId="1" fontId="2" fillId="0" borderId="1" xfId="0" applyNumberFormat="1" applyFont="1" applyBorder="1" applyAlignment="1">
      <alignment horizontal="left" vertical="center" wrapText="1"/>
    </xf>
    <xf numFmtId="2" fontId="1" fillId="0" borderId="1" xfId="0" applyNumberFormat="1" applyFont="1" applyBorder="1" applyAlignment="1">
      <alignment horizontal="left" vertical="center" wrapText="1"/>
    </xf>
    <xf numFmtId="2" fontId="1" fillId="0" borderId="1" xfId="0" applyNumberFormat="1" applyFont="1" applyBorder="1" applyAlignment="1">
      <alignment horizontal="center" vertical="center" wrapText="1"/>
    </xf>
    <xf numFmtId="3" fontId="2" fillId="17" borderId="1" xfId="0" applyNumberFormat="1" applyFont="1" applyFill="1" applyBorder="1" applyAlignment="1">
      <alignment vertical="center" wrapText="1"/>
    </xf>
    <xf numFmtId="3" fontId="6" fillId="2" borderId="1" xfId="0" applyNumberFormat="1" applyFont="1" applyFill="1" applyBorder="1" applyAlignment="1">
      <alignment vertical="center" wrapText="1"/>
    </xf>
    <xf numFmtId="3" fontId="6" fillId="13" borderId="1" xfId="0" applyNumberFormat="1" applyFont="1" applyFill="1" applyBorder="1" applyAlignment="1">
      <alignment vertical="center" wrapText="1"/>
    </xf>
    <xf numFmtId="3" fontId="5" fillId="14" borderId="1"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5" fillId="18" borderId="1" xfId="0" applyFont="1" applyFill="1" applyBorder="1" applyAlignment="1">
      <alignment vertical="center" wrapText="1"/>
    </xf>
    <xf numFmtId="0" fontId="51" fillId="0" borderId="0" xfId="0" applyFont="1"/>
    <xf numFmtId="1" fontId="3" fillId="0" borderId="1" xfId="0" applyNumberFormat="1" applyFont="1" applyBorder="1" applyAlignment="1">
      <alignment horizontal="left" vertical="center" wrapText="1"/>
    </xf>
    <xf numFmtId="2" fontId="8" fillId="0" borderId="1" xfId="0" applyNumberFormat="1" applyFont="1" applyBorder="1" applyAlignment="1">
      <alignment horizontal="left" vertical="center" wrapText="1"/>
    </xf>
    <xf numFmtId="0" fontId="8" fillId="0" borderId="5" xfId="0" applyFont="1" applyBorder="1" applyAlignment="1">
      <alignment horizontal="left" vertical="center" wrapText="1"/>
    </xf>
    <xf numFmtId="3" fontId="2" fillId="0" borderId="1" xfId="0" applyNumberFormat="1" applyFont="1" applyBorder="1" applyAlignment="1">
      <alignment vertical="center" wrapText="1"/>
    </xf>
    <xf numFmtId="3" fontId="5"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3" fontId="72" fillId="0" borderId="0" xfId="0" applyNumberFormat="1" applyFont="1" applyAlignment="1">
      <alignment horizontal="center" vertical="center"/>
    </xf>
    <xf numFmtId="3" fontId="51" fillId="0" borderId="0" xfId="0" applyNumberFormat="1" applyFont="1" applyAlignment="1">
      <alignment vertical="center"/>
    </xf>
    <xf numFmtId="3" fontId="2" fillId="2" borderId="1" xfId="0" applyNumberFormat="1" applyFont="1" applyFill="1" applyBorder="1" applyAlignment="1">
      <alignment vertical="center" wrapText="1"/>
    </xf>
    <xf numFmtId="0" fontId="51" fillId="0" borderId="0" xfId="0" applyFont="1" applyAlignment="1">
      <alignment vertical="center"/>
    </xf>
    <xf numFmtId="3" fontId="2" fillId="0" borderId="13" xfId="0" applyNumberFormat="1" applyFont="1" applyBorder="1" applyAlignment="1">
      <alignment horizontal="left" vertical="center" wrapText="1"/>
    </xf>
    <xf numFmtId="3" fontId="2" fillId="0" borderId="13" xfId="0" applyNumberFormat="1" applyFont="1" applyBorder="1" applyAlignment="1">
      <alignment horizontal="center" vertical="center" wrapText="1"/>
    </xf>
    <xf numFmtId="3" fontId="5" fillId="0" borderId="13" xfId="0" applyNumberFormat="1" applyFont="1" applyBorder="1" applyAlignment="1">
      <alignment horizontal="center" vertical="center"/>
    </xf>
    <xf numFmtId="3" fontId="5" fillId="0" borderId="13" xfId="0" applyNumberFormat="1" applyFont="1" applyBorder="1" applyAlignment="1">
      <alignment vertical="center"/>
    </xf>
    <xf numFmtId="3" fontId="5" fillId="0" borderId="13" xfId="0" applyNumberFormat="1" applyFont="1" applyBorder="1" applyAlignment="1">
      <alignment horizontal="center" vertical="center" wrapText="1"/>
    </xf>
    <xf numFmtId="0" fontId="51" fillId="0" borderId="0" xfId="0" applyFont="1" applyAlignment="1">
      <alignment horizontal="center" vertical="center"/>
    </xf>
    <xf numFmtId="1" fontId="5" fillId="0" borderId="1" xfId="0" applyNumberFormat="1" applyFont="1" applyBorder="1" applyAlignment="1">
      <alignment horizontal="left" vertical="center" wrapText="1"/>
    </xf>
    <xf numFmtId="2" fontId="6" fillId="0" borderId="1" xfId="0" applyNumberFormat="1" applyFont="1" applyBorder="1" applyAlignment="1">
      <alignment horizontal="left" vertical="center" wrapText="1"/>
    </xf>
    <xf numFmtId="3" fontId="2" fillId="0" borderId="1" xfId="0" applyNumberFormat="1" applyFont="1" applyBorder="1" applyAlignment="1">
      <alignment horizontal="center" vertical="center" wrapText="1"/>
    </xf>
    <xf numFmtId="1" fontId="2" fillId="0" borderId="0" xfId="0" applyNumberFormat="1" applyFont="1"/>
    <xf numFmtId="2" fontId="1" fillId="0" borderId="0" xfId="0" applyNumberFormat="1" applyFont="1"/>
    <xf numFmtId="0" fontId="42" fillId="0" borderId="0" xfId="0" applyFont="1"/>
    <xf numFmtId="1" fontId="1" fillId="0" borderId="0" xfId="0" applyNumberFormat="1" applyFont="1"/>
    <xf numFmtId="2" fontId="1" fillId="0" borderId="0" xfId="0" applyNumberFormat="1" applyFont="1" applyAlignment="1">
      <alignment horizontal="justify" wrapText="1"/>
    </xf>
    <xf numFmtId="1" fontId="1" fillId="0" borderId="0" xfId="0" applyNumberFormat="1" applyFont="1" applyAlignment="1">
      <alignment horizontal="left" vertical="center"/>
    </xf>
    <xf numFmtId="2" fontId="32" fillId="0" borderId="0" xfId="0" applyNumberFormat="1" applyFont="1"/>
    <xf numFmtId="2" fontId="32" fillId="0" borderId="0" xfId="0" applyNumberFormat="1" applyFont="1" applyAlignment="1">
      <alignment horizontal="justify" wrapText="1"/>
    </xf>
    <xf numFmtId="1" fontId="73" fillId="0" borderId="0" xfId="0" applyNumberFormat="1" applyFont="1"/>
    <xf numFmtId="0" fontId="57" fillId="0" borderId="0" xfId="0" applyFont="1"/>
    <xf numFmtId="3" fontId="5" fillId="0" borderId="1" xfId="0" applyNumberFormat="1" applyFont="1" applyBorder="1" applyAlignment="1">
      <alignment horizontal="left" vertical="center"/>
    </xf>
    <xf numFmtId="3" fontId="5" fillId="0" borderId="1" xfId="0" applyNumberFormat="1" applyFont="1" applyBorder="1" applyAlignment="1">
      <alignment horizontal="center" vertical="center"/>
    </xf>
    <xf numFmtId="3" fontId="6" fillId="5" borderId="1" xfId="0" applyNumberFormat="1" applyFont="1" applyFill="1" applyBorder="1" applyAlignment="1">
      <alignment horizontal="center" vertical="center" wrapText="1"/>
    </xf>
    <xf numFmtId="1" fontId="6" fillId="10" borderId="1" xfId="0" applyNumberFormat="1" applyFont="1" applyFill="1" applyBorder="1" applyAlignment="1">
      <alignment horizontal="center" vertical="center" wrapText="1"/>
    </xf>
    <xf numFmtId="3" fontId="7" fillId="0" borderId="1" xfId="0" applyNumberFormat="1" applyFont="1" applyBorder="1" applyAlignment="1">
      <alignment horizontal="left" vertical="center"/>
    </xf>
    <xf numFmtId="3" fontId="7" fillId="10" borderId="1" xfId="0" applyNumberFormat="1" applyFont="1" applyFill="1" applyBorder="1" applyAlignment="1">
      <alignment horizontal="center" vertical="center"/>
    </xf>
    <xf numFmtId="1" fontId="6" fillId="0" borderId="3" xfId="0" applyNumberFormat="1" applyFont="1" applyBorder="1" applyAlignment="1">
      <alignment horizontal="center" vertical="center" wrapText="1"/>
    </xf>
    <xf numFmtId="3" fontId="7" fillId="11" borderId="1" xfId="0" applyNumberFormat="1" applyFont="1" applyFill="1" applyBorder="1" applyAlignment="1">
      <alignment horizontal="center" vertical="center"/>
    </xf>
    <xf numFmtId="1" fontId="6" fillId="0" borderId="4" xfId="0" applyNumberFormat="1" applyFont="1" applyBorder="1" applyAlignment="1">
      <alignment horizontal="center" vertical="center" wrapText="1"/>
    </xf>
    <xf numFmtId="0" fontId="56" fillId="0" borderId="0" xfId="0" applyFont="1"/>
    <xf numFmtId="3" fontId="56" fillId="0" borderId="0" xfId="0" applyNumberFormat="1" applyFont="1"/>
    <xf numFmtId="3" fontId="16" fillId="0" borderId="1" xfId="0" applyNumberFormat="1" applyFont="1" applyBorder="1" applyAlignment="1">
      <alignment horizontal="left" vertical="center"/>
    </xf>
    <xf numFmtId="1" fontId="6" fillId="0" borderId="5" xfId="0" applyNumberFormat="1" applyFont="1" applyBorder="1" applyAlignment="1">
      <alignment horizontal="center" vertical="center" wrapText="1"/>
    </xf>
    <xf numFmtId="1" fontId="6" fillId="0" borderId="0" xfId="0" applyNumberFormat="1" applyFont="1" applyAlignment="1">
      <alignment horizontal="center"/>
    </xf>
    <xf numFmtId="190" fontId="37" fillId="0" borderId="0" xfId="0" applyNumberFormat="1" applyFont="1" applyAlignment="1">
      <alignment horizontal="center"/>
    </xf>
    <xf numFmtId="190" fontId="28" fillId="0" borderId="0" xfId="0" applyNumberFormat="1" applyFont="1" applyAlignment="1">
      <alignment horizontal="center"/>
    </xf>
    <xf numFmtId="190" fontId="6" fillId="0" borderId="3" xfId="0" applyNumberFormat="1" applyFont="1" applyBorder="1" applyAlignment="1">
      <alignment horizontal="center" vertical="center"/>
    </xf>
    <xf numFmtId="1" fontId="5" fillId="6" borderId="1" xfId="0" applyNumberFormat="1" applyFont="1" applyFill="1" applyBorder="1" applyAlignment="1">
      <alignment horizontal="center" vertical="center" wrapText="1"/>
    </xf>
    <xf numFmtId="1" fontId="1" fillId="10" borderId="1" xfId="0" applyNumberFormat="1" applyFont="1" applyFill="1" applyBorder="1" applyAlignment="1">
      <alignment vertical="center" wrapText="1"/>
    </xf>
    <xf numFmtId="0" fontId="38" fillId="0" borderId="0" xfId="0" applyFont="1" applyAlignment="1">
      <alignment vertical="center"/>
    </xf>
    <xf numFmtId="190" fontId="2" fillId="0" borderId="1" xfId="0" applyNumberFormat="1" applyFont="1" applyBorder="1" applyAlignment="1">
      <alignment horizontal="center"/>
    </xf>
    <xf numFmtId="190" fontId="1" fillId="0" borderId="3" xfId="0" applyNumberFormat="1" applyFont="1" applyBorder="1" applyAlignment="1">
      <alignment horizontal="center" vertical="center"/>
    </xf>
    <xf numFmtId="1" fontId="7" fillId="0" borderId="1" xfId="0" applyNumberFormat="1" applyFont="1" applyBorder="1" applyAlignment="1">
      <alignment horizontal="center" vertical="center" wrapText="1"/>
    </xf>
    <xf numFmtId="1" fontId="1" fillId="0" borderId="1" xfId="0" applyNumberFormat="1" applyFont="1" applyBorder="1" applyAlignment="1">
      <alignment vertical="center" wrapText="1"/>
    </xf>
    <xf numFmtId="3" fontId="7" fillId="0" borderId="3" xfId="0" applyNumberFormat="1" applyFont="1" applyBorder="1" applyAlignment="1">
      <alignment horizontal="center" vertical="center" wrapText="1"/>
    </xf>
    <xf numFmtId="0" fontId="37" fillId="0" borderId="3" xfId="0" applyFont="1" applyBorder="1" applyAlignment="1">
      <alignment vertical="center"/>
    </xf>
    <xf numFmtId="4" fontId="74" fillId="0" borderId="0" xfId="0" applyNumberFormat="1" applyFont="1"/>
    <xf numFmtId="3" fontId="38" fillId="0" borderId="0" xfId="0" applyNumberFormat="1" applyFont="1"/>
    <xf numFmtId="1" fontId="2" fillId="0" borderId="5" xfId="0" applyNumberFormat="1" applyFont="1" applyBorder="1" applyAlignment="1">
      <alignment horizontal="center" vertical="center" wrapText="1"/>
    </xf>
    <xf numFmtId="0" fontId="48" fillId="0" borderId="4" xfId="0" applyFont="1" applyFill="1" applyBorder="1" applyAlignment="1">
      <alignment horizontal="center" vertical="center" wrapText="1"/>
    </xf>
    <xf numFmtId="190" fontId="1" fillId="0" borderId="1" xfId="0" applyNumberFormat="1" applyFont="1" applyFill="1" applyBorder="1" applyAlignment="1">
      <alignment horizontal="center" vertical="center"/>
    </xf>
    <xf numFmtId="1" fontId="2" fillId="0" borderId="4" xfId="0" applyNumberFormat="1" applyFont="1" applyBorder="1" applyAlignment="1">
      <alignment horizontal="center" vertical="center" wrapText="1"/>
    </xf>
    <xf numFmtId="0" fontId="47" fillId="0" borderId="3" xfId="0" applyFont="1" applyBorder="1"/>
    <xf numFmtId="0" fontId="7" fillId="0" borderId="1" xfId="0" applyFont="1" applyBorder="1" applyAlignment="1">
      <alignment vertical="center"/>
    </xf>
    <xf numFmtId="0" fontId="75" fillId="0" borderId="1" xfId="0" applyFont="1" applyBorder="1"/>
    <xf numFmtId="0" fontId="75" fillId="0" borderId="0" xfId="0" applyFont="1"/>
    <xf numFmtId="3" fontId="71" fillId="2" borderId="0" xfId="0" applyNumberFormat="1" applyFont="1" applyFill="1"/>
    <xf numFmtId="190" fontId="1" fillId="0" borderId="1" xfId="0" applyNumberFormat="1" applyFont="1" applyBorder="1" applyAlignment="1">
      <alignment horizontal="center" vertical="center"/>
    </xf>
    <xf numFmtId="0" fontId="5" fillId="0" borderId="0" xfId="0" applyFont="1" applyAlignment="1">
      <alignment horizontal="left" vertical="center" wrapText="1"/>
    </xf>
    <xf numFmtId="0" fontId="76" fillId="0" borderId="0" xfId="0" applyFont="1" applyAlignment="1">
      <alignment horizontal="left" vertical="center"/>
    </xf>
    <xf numFmtId="0" fontId="1" fillId="0" borderId="0" xfId="0" applyFont="1" applyAlignment="1">
      <alignment vertical="center" wrapText="1"/>
    </xf>
    <xf numFmtId="0" fontId="42" fillId="0" borderId="0" xfId="0" applyFont="1" applyAlignment="1">
      <alignment horizontal="center"/>
    </xf>
    <xf numFmtId="190" fontId="42" fillId="0" borderId="0" xfId="0" applyNumberFormat="1" applyFont="1" applyAlignment="1">
      <alignment horizontal="center"/>
    </xf>
    <xf numFmtId="190" fontId="32" fillId="0" borderId="0" xfId="0" applyNumberFormat="1" applyFont="1" applyAlignment="1">
      <alignment horizontal="center"/>
    </xf>
    <xf numFmtId="183" fontId="42" fillId="0" borderId="0" xfId="0" applyNumberFormat="1" applyFont="1" applyAlignment="1">
      <alignment horizontal="center"/>
    </xf>
    <xf numFmtId="0" fontId="2" fillId="0" borderId="0" xfId="0" applyFont="1" applyFill="1" applyAlignment="1"/>
    <xf numFmtId="0" fontId="2" fillId="0" borderId="0" xfId="0" applyFont="1" applyFill="1" applyAlignment="1">
      <alignment vertical="center"/>
    </xf>
    <xf numFmtId="191" fontId="41" fillId="19" borderId="0" xfId="1" applyNumberFormat="1" applyFont="1" applyFill="1" applyBorder="1" applyAlignment="1" applyProtection="1">
      <alignment vertical="top"/>
      <protection locked="0"/>
    </xf>
    <xf numFmtId="191" fontId="41" fillId="19" borderId="0" xfId="0" applyNumberFormat="1" applyFont="1" applyFill="1" applyAlignment="1"/>
    <xf numFmtId="0" fontId="41" fillId="0" borderId="0" xfId="0" applyFont="1" applyFill="1" applyAlignment="1"/>
    <xf numFmtId="0" fontId="41" fillId="0" borderId="1" xfId="0" applyFont="1" applyFill="1" applyBorder="1" applyAlignment="1">
      <alignment horizontal="center"/>
    </xf>
    <xf numFmtId="0" fontId="9" fillId="6" borderId="1" xfId="0" applyFont="1" applyFill="1" applyBorder="1" applyAlignment="1">
      <alignment horizontal="center" vertical="center" wrapText="1"/>
    </xf>
    <xf numFmtId="0" fontId="41" fillId="0" borderId="13" xfId="0" applyFont="1" applyFill="1" applyBorder="1" applyAlignment="1">
      <alignment horizontal="center"/>
    </xf>
    <xf numFmtId="0" fontId="41" fillId="0" borderId="2" xfId="0" applyFont="1" applyFill="1" applyBorder="1" applyAlignment="1">
      <alignment horizontal="left"/>
    </xf>
    <xf numFmtId="0" fontId="41" fillId="0" borderId="2" xfId="0" applyFont="1" applyFill="1" applyBorder="1" applyAlignment="1">
      <alignment horizontal="center"/>
    </xf>
    <xf numFmtId="0" fontId="1" fillId="0" borderId="2" xfId="0" applyFont="1" applyFill="1" applyBorder="1" applyAlignment="1">
      <alignment horizontal="left"/>
    </xf>
    <xf numFmtId="0" fontId="2" fillId="0" borderId="2" xfId="0" applyFont="1" applyFill="1" applyBorder="1" applyAlignment="1"/>
    <xf numFmtId="3" fontId="8" fillId="0" borderId="1" xfId="0" applyNumberFormat="1" applyFont="1" applyFill="1" applyBorder="1" applyAlignment="1">
      <alignment horizontal="center" vertical="center"/>
    </xf>
    <xf numFmtId="0" fontId="3" fillId="0" borderId="2" xfId="0" applyFont="1" applyFill="1" applyBorder="1" applyAlignment="1">
      <alignment horizontal="left"/>
    </xf>
    <xf numFmtId="0" fontId="2" fillId="0" borderId="2" xfId="0" applyFont="1" applyFill="1" applyBorder="1" applyAlignment="1">
      <alignment horizontal="left"/>
    </xf>
    <xf numFmtId="0" fontId="25" fillId="0" borderId="0" xfId="0" applyFont="1" applyFill="1" applyAlignment="1">
      <alignment vertical="center"/>
    </xf>
    <xf numFmtId="0" fontId="1" fillId="0" borderId="1" xfId="0" applyFont="1" applyFill="1" applyBorder="1" applyAlignment="1">
      <alignment horizontal="left"/>
    </xf>
    <xf numFmtId="0" fontId="77" fillId="0" borderId="0" xfId="0" applyFont="1" applyFill="1" applyAlignment="1">
      <alignment vertical="center"/>
    </xf>
    <xf numFmtId="0" fontId="78" fillId="0" borderId="0" xfId="0" applyFont="1" applyFill="1" applyAlignment="1">
      <alignment vertical="center"/>
    </xf>
    <xf numFmtId="15" fontId="78" fillId="0" borderId="0" xfId="0" applyNumberFormat="1" applyFont="1" applyFill="1" applyAlignment="1">
      <alignment horizontal="right" vertical="center"/>
    </xf>
    <xf numFmtId="0" fontId="78" fillId="0" borderId="0" xfId="0" applyFont="1" applyFill="1" applyAlignment="1">
      <alignment horizontal="right" vertical="center"/>
    </xf>
    <xf numFmtId="0" fontId="3" fillId="0" borderId="1" xfId="0" applyFont="1" applyFill="1" applyBorder="1" applyAlignment="1">
      <alignment horizontal="left"/>
    </xf>
    <xf numFmtId="0" fontId="1" fillId="0" borderId="1" xfId="0" applyFont="1" applyFill="1" applyBorder="1" applyAlignment="1"/>
    <xf numFmtId="0" fontId="2" fillId="0" borderId="1" xfId="0" applyFont="1" applyFill="1" applyBorder="1" applyAlignment="1">
      <alignment horizontal="left"/>
    </xf>
    <xf numFmtId="0" fontId="1" fillId="0" borderId="2" xfId="0" applyFont="1" applyFill="1" applyBorder="1" applyAlignment="1"/>
    <xf numFmtId="0" fontId="3" fillId="2" borderId="2" xfId="0" applyFont="1" applyFill="1" applyBorder="1" applyAlignment="1">
      <alignment horizontal="left"/>
    </xf>
    <xf numFmtId="0" fontId="2" fillId="2" borderId="2" xfId="0" applyFont="1" applyFill="1" applyBorder="1" applyAlignment="1">
      <alignment horizontal="left"/>
    </xf>
    <xf numFmtId="0" fontId="8" fillId="2" borderId="2" xfId="0" applyFont="1" applyFill="1" applyBorder="1" applyAlignment="1">
      <alignment horizontal="left"/>
    </xf>
    <xf numFmtId="49" fontId="3" fillId="2" borderId="1" xfId="0" applyNumberFormat="1" applyFont="1" applyFill="1" applyBorder="1" applyAlignment="1" applyProtection="1">
      <protection locked="0"/>
    </xf>
    <xf numFmtId="0" fontId="49" fillId="0" borderId="1" xfId="0" applyFont="1" applyFill="1" applyBorder="1" applyAlignment="1">
      <alignment horizontal="left"/>
    </xf>
    <xf numFmtId="0" fontId="1" fillId="2" borderId="1" xfId="0" applyFont="1" applyFill="1" applyBorder="1" applyAlignment="1"/>
    <xf numFmtId="0" fontId="2" fillId="2" borderId="1" xfId="0" applyFont="1" applyFill="1" applyBorder="1" applyAlignment="1"/>
    <xf numFmtId="49" fontId="3" fillId="0" borderId="1" xfId="0" applyNumberFormat="1" applyFont="1" applyFill="1" applyBorder="1" applyAlignment="1" applyProtection="1">
      <protection locked="0"/>
    </xf>
    <xf numFmtId="0" fontId="1" fillId="0" borderId="1" xfId="0" applyFont="1" applyFill="1" applyBorder="1" applyAlignment="1">
      <alignment horizontal="left" wrapText="1"/>
    </xf>
    <xf numFmtId="0" fontId="3" fillId="0" borderId="1" xfId="0" applyFont="1" applyFill="1" applyBorder="1" applyAlignment="1"/>
    <xf numFmtId="0" fontId="2" fillId="2" borderId="2" xfId="0" applyFont="1" applyFill="1" applyBorder="1" applyAlignment="1"/>
    <xf numFmtId="0" fontId="1" fillId="2" borderId="2" xfId="0" applyFont="1" applyFill="1" applyBorder="1" applyAlignment="1"/>
    <xf numFmtId="49" fontId="43" fillId="2" borderId="1" xfId="0" applyNumberFormat="1" applyFont="1" applyFill="1" applyBorder="1" applyAlignment="1" applyProtection="1">
      <protection locked="0"/>
    </xf>
    <xf numFmtId="49" fontId="43" fillId="0" borderId="1" xfId="0" applyNumberFormat="1" applyFont="1" applyFill="1" applyBorder="1" applyAlignment="1" applyProtection="1">
      <protection locked="0"/>
    </xf>
    <xf numFmtId="0" fontId="2" fillId="0" borderId="1" xfId="0" applyFont="1" applyFill="1" applyBorder="1" applyAlignment="1">
      <alignment horizontal="left" vertical="center"/>
    </xf>
    <xf numFmtId="0" fontId="1" fillId="0" borderId="2" xfId="0" applyFont="1" applyFill="1" applyBorder="1" applyAlignment="1">
      <alignment horizontal="left" vertical="center"/>
    </xf>
    <xf numFmtId="0" fontId="1" fillId="2" borderId="2" xfId="0" applyFont="1" applyFill="1" applyBorder="1" applyAlignment="1">
      <alignment horizontal="left" vertical="center" wrapText="1"/>
    </xf>
    <xf numFmtId="0" fontId="79" fillId="0" borderId="2" xfId="0" applyFont="1" applyFill="1" applyBorder="1" applyAlignment="1">
      <alignment horizontal="left" vertical="center"/>
    </xf>
    <xf numFmtId="0" fontId="80" fillId="0" borderId="2" xfId="0" applyFont="1" applyFill="1" applyBorder="1" applyAlignment="1">
      <alignment horizontal="left" vertical="center"/>
    </xf>
    <xf numFmtId="0" fontId="47" fillId="0" borderId="0" xfId="0" applyFont="1" applyAlignment="1">
      <alignment vertical="center" wrapText="1"/>
    </xf>
    <xf numFmtId="1" fontId="47" fillId="0" borderId="0" xfId="0" applyNumberFormat="1" applyFont="1" applyAlignment="1">
      <alignment vertical="center"/>
    </xf>
    <xf numFmtId="0" fontId="47" fillId="0" borderId="0" xfId="0" applyFont="1" applyAlignment="1">
      <alignment horizontal="center" vertical="center"/>
    </xf>
    <xf numFmtId="0" fontId="28" fillId="0" borderId="0" xfId="0" applyFont="1" applyAlignment="1">
      <alignment horizontal="center" vertical="center"/>
    </xf>
    <xf numFmtId="0" fontId="64" fillId="2" borderId="0" xfId="0" applyFont="1" applyFill="1" applyAlignment="1">
      <alignment horizontal="center" wrapText="1"/>
    </xf>
    <xf numFmtId="3" fontId="8" fillId="5" borderId="1" xfId="0" applyNumberFormat="1" applyFont="1" applyFill="1" applyBorder="1" applyAlignment="1">
      <alignment horizontal="center" vertical="center" wrapText="1"/>
    </xf>
    <xf numFmtId="1" fontId="1" fillId="5" borderId="1" xfId="0" applyNumberFormat="1" applyFont="1" applyFill="1" applyBorder="1" applyAlignment="1">
      <alignment horizontal="center" vertical="center" wrapText="1"/>
    </xf>
    <xf numFmtId="2" fontId="1" fillId="5"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3" fontId="3" fillId="20" borderId="1" xfId="0" applyNumberFormat="1" applyFont="1" applyFill="1" applyBorder="1" applyAlignment="1">
      <alignment horizontal="center" vertical="center" wrapText="1"/>
    </xf>
    <xf numFmtId="1" fontId="1" fillId="21" borderId="1" xfId="0" applyNumberFormat="1" applyFont="1" applyFill="1" applyBorder="1" applyAlignment="1">
      <alignment horizontal="center" vertical="center" wrapText="1"/>
    </xf>
    <xf numFmtId="2" fontId="1" fillId="21" borderId="1" xfId="0" applyNumberFormat="1" applyFont="1" applyFill="1" applyBorder="1" applyAlignment="1">
      <alignment horizontal="center" vertical="center" wrapText="1"/>
    </xf>
    <xf numFmtId="1" fontId="1" fillId="13" borderId="1" xfId="0" applyNumberFormat="1" applyFont="1" applyFill="1" applyBorder="1" applyAlignment="1">
      <alignment horizontal="center" vertical="center" wrapText="1"/>
    </xf>
    <xf numFmtId="0" fontId="81" fillId="0" borderId="0" xfId="0" applyFont="1" applyAlignment="1">
      <alignment vertical="center"/>
    </xf>
    <xf numFmtId="1" fontId="81" fillId="0" borderId="0" xfId="0" applyNumberFormat="1" applyFont="1" applyAlignment="1">
      <alignment vertical="center"/>
    </xf>
    <xf numFmtId="1" fontId="8" fillId="0" borderId="1" xfId="0" applyNumberFormat="1" applyFont="1" applyBorder="1" applyAlignment="1">
      <alignment horizontal="center" vertical="center"/>
    </xf>
    <xf numFmtId="1" fontId="1" fillId="0" borderId="1" xfId="0" applyNumberFormat="1" applyFont="1" applyFill="1" applyBorder="1" applyAlignment="1">
      <alignment horizontal="center" vertical="center" wrapText="1"/>
    </xf>
    <xf numFmtId="3" fontId="1" fillId="0" borderId="1" xfId="0" applyNumberFormat="1" applyFont="1" applyBorder="1" applyAlignment="1">
      <alignment horizontal="center" vertical="center" wrapText="1"/>
    </xf>
    <xf numFmtId="2" fontId="1" fillId="0" borderId="1" xfId="0" applyNumberFormat="1"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0" fontId="81" fillId="0" borderId="0" xfId="0" applyFont="1" applyAlignment="1">
      <alignment vertical="center" wrapText="1"/>
    </xf>
    <xf numFmtId="1" fontId="81" fillId="0" borderId="0" xfId="0" applyNumberFormat="1" applyFont="1" applyAlignment="1">
      <alignment vertical="center" wrapText="1"/>
    </xf>
    <xf numFmtId="3" fontId="3" fillId="0" borderId="1" xfId="0" applyNumberFormat="1" applyFont="1" applyBorder="1" applyAlignment="1">
      <alignment horizontal="center" vertical="center" wrapText="1"/>
    </xf>
    <xf numFmtId="3" fontId="81" fillId="0" borderId="0" xfId="0" applyNumberFormat="1" applyFont="1" applyAlignment="1">
      <alignment vertical="center"/>
    </xf>
    <xf numFmtId="1" fontId="1" fillId="0" borderId="5" xfId="0" applyNumberFormat="1" applyFont="1" applyFill="1" applyBorder="1" applyAlignment="1">
      <alignment horizontal="center" vertical="center" wrapText="1"/>
    </xf>
    <xf numFmtId="0" fontId="8" fillId="0" borderId="1" xfId="0" applyFont="1" applyBorder="1" applyAlignment="1">
      <alignment horizontal="left" vertical="center" wrapText="1"/>
    </xf>
    <xf numFmtId="1" fontId="1" fillId="2" borderId="2" xfId="0" applyNumberFormat="1" applyFont="1" applyFill="1" applyBorder="1" applyAlignment="1">
      <alignment horizontal="center" vertical="center" wrapText="1"/>
    </xf>
    <xf numFmtId="1" fontId="1" fillId="0" borderId="0" xfId="0" applyNumberFormat="1" applyFont="1" applyAlignment="1">
      <alignment horizontal="center" vertical="center" wrapText="1"/>
    </xf>
    <xf numFmtId="1" fontId="1" fillId="2" borderId="13" xfId="0" applyNumberFormat="1" applyFont="1" applyFill="1" applyBorder="1" applyAlignment="1">
      <alignment horizontal="center" vertical="center" wrapText="1"/>
    </xf>
    <xf numFmtId="1" fontId="1" fillId="0" borderId="7" xfId="0" applyNumberFormat="1" applyFont="1" applyBorder="1" applyAlignment="1">
      <alignment horizontal="center" vertical="center" wrapText="1"/>
    </xf>
    <xf numFmtId="1" fontId="49" fillId="0" borderId="0" xfId="0" applyNumberFormat="1" applyFont="1" applyAlignment="1">
      <alignment horizontal="center" vertical="center" wrapText="1"/>
    </xf>
    <xf numFmtId="0" fontId="8" fillId="0" borderId="1" xfId="0" applyFont="1" applyBorder="1" applyAlignment="1">
      <alignment horizontal="left" vertical="center"/>
    </xf>
    <xf numFmtId="3" fontId="8" fillId="0" borderId="1" xfId="0" applyNumberFormat="1" applyFont="1" applyBorder="1" applyAlignment="1">
      <alignment horizontal="left" vertical="center" wrapText="1"/>
    </xf>
    <xf numFmtId="1" fontId="8" fillId="0" borderId="1" xfId="0" applyNumberFormat="1" applyFont="1" applyFill="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0" xfId="0" applyNumberFormat="1" applyFont="1" applyAlignment="1">
      <alignment horizontal="center" vertical="center" wrapText="1"/>
    </xf>
    <xf numFmtId="0" fontId="47" fillId="0" borderId="0" xfId="0" applyFont="1" applyAlignment="1">
      <alignment horizontal="center"/>
    </xf>
    <xf numFmtId="1" fontId="8" fillId="0" borderId="3"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8" fillId="0" borderId="1" xfId="0" applyNumberFormat="1" applyFont="1" applyFill="1" applyBorder="1" applyAlignment="1">
      <alignment vertical="center" wrapText="1"/>
    </xf>
    <xf numFmtId="1" fontId="8" fillId="0" borderId="1" xfId="0" applyNumberFormat="1" applyFont="1" applyBorder="1" applyAlignment="1">
      <alignment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1" fontId="8" fillId="0" borderId="1" xfId="0" applyNumberFormat="1" applyFont="1" applyBorder="1" applyAlignment="1">
      <alignment vertical="center"/>
    </xf>
    <xf numFmtId="0" fontId="8" fillId="0" borderId="1" xfId="0" applyFont="1" applyFill="1" applyBorder="1" applyAlignment="1">
      <alignment horizontal="center" vertical="center" wrapText="1"/>
    </xf>
    <xf numFmtId="0" fontId="20" fillId="0" borderId="1" xfId="0" applyFont="1" applyBorder="1" applyAlignment="1">
      <alignment horizontal="left" vertical="center" wrapText="1"/>
    </xf>
    <xf numFmtId="0" fontId="20" fillId="2" borderId="1" xfId="0" applyFont="1" applyFill="1" applyBorder="1" applyAlignment="1">
      <alignment horizontal="left" vertical="center" wrapText="1"/>
    </xf>
    <xf numFmtId="1" fontId="49" fillId="0" borderId="1" xfId="0" applyNumberFormat="1" applyFont="1" applyBorder="1" applyAlignment="1">
      <alignment horizontal="center" vertical="center" wrapText="1"/>
    </xf>
    <xf numFmtId="1" fontId="49" fillId="0" borderId="3" xfId="0" applyNumberFormat="1" applyFont="1" applyBorder="1" applyAlignment="1">
      <alignment horizontal="center" vertical="center" wrapText="1"/>
    </xf>
    <xf numFmtId="1" fontId="49" fillId="0" borderId="4" xfId="0" applyNumberFormat="1" applyFont="1" applyBorder="1" applyAlignment="1">
      <alignment horizontal="center" vertical="center" wrapText="1"/>
    </xf>
    <xf numFmtId="1" fontId="49" fillId="0" borderId="5" xfId="0" applyNumberFormat="1" applyFont="1" applyBorder="1" applyAlignment="1">
      <alignment horizontal="center" vertical="center" wrapText="1"/>
    </xf>
    <xf numFmtId="0" fontId="48" fillId="0" borderId="1" xfId="0" applyFont="1" applyBorder="1" applyAlignment="1">
      <alignment horizontal="left" vertical="center" wrapText="1"/>
    </xf>
    <xf numFmtId="0" fontId="2" fillId="0" borderId="3" xfId="0" applyFont="1" applyBorder="1"/>
    <xf numFmtId="2" fontId="28" fillId="0" borderId="0" xfId="0" applyNumberFormat="1" applyFont="1" applyAlignment="1">
      <alignment horizontal="center" vertical="center"/>
    </xf>
    <xf numFmtId="3" fontId="47" fillId="0" borderId="1" xfId="0" applyNumberFormat="1" applyFont="1" applyBorder="1" applyAlignment="1">
      <alignment horizontal="center" vertical="center"/>
    </xf>
    <xf numFmtId="3" fontId="3" fillId="0" borderId="0" xfId="0" applyNumberFormat="1" applyFont="1" applyAlignment="1">
      <alignment horizontal="center" vertical="center" wrapText="1"/>
    </xf>
    <xf numFmtId="1" fontId="1" fillId="2" borderId="0" xfId="0" applyNumberFormat="1" applyFont="1" applyFill="1" applyAlignment="1">
      <alignment horizontal="center" vertical="center" wrapText="1"/>
    </xf>
    <xf numFmtId="0" fontId="49" fillId="0" borderId="0" xfId="0" applyFont="1" applyAlignment="1">
      <alignment horizontal="center" vertical="center" wrapText="1"/>
    </xf>
    <xf numFmtId="3" fontId="3" fillId="20" borderId="0" xfId="0" applyNumberFormat="1" applyFont="1" applyFill="1" applyAlignment="1">
      <alignment horizontal="center" vertical="center" wrapText="1"/>
    </xf>
    <xf numFmtId="3" fontId="47" fillId="0" borderId="0" xfId="0" applyNumberFormat="1" applyFont="1" applyAlignment="1">
      <alignment horizontal="center" vertical="center"/>
    </xf>
    <xf numFmtId="0" fontId="1" fillId="0" borderId="1" xfId="0" applyFont="1" applyFill="1" applyBorder="1" applyAlignment="1">
      <alignment horizontal="center"/>
    </xf>
    <xf numFmtId="0" fontId="45" fillId="0" borderId="1" xfId="0" applyFont="1" applyFill="1" applyBorder="1" applyAlignment="1">
      <alignment horizontal="center"/>
    </xf>
    <xf numFmtId="1" fontId="8" fillId="0" borderId="1" xfId="0" applyNumberFormat="1" applyFont="1" applyFill="1" applyBorder="1" applyAlignment="1">
      <alignment horizontal="center"/>
    </xf>
    <xf numFmtId="1" fontId="8" fillId="0" borderId="3" xfId="0" applyNumberFormat="1" applyFont="1" applyFill="1" applyBorder="1" applyAlignment="1">
      <alignment horizontal="center" vertical="center" wrapText="1"/>
    </xf>
    <xf numFmtId="1" fontId="8" fillId="0" borderId="4" xfId="0" applyNumberFormat="1" applyFont="1" applyFill="1" applyBorder="1" applyAlignment="1">
      <alignment horizontal="center" vertical="center" wrapText="1"/>
    </xf>
    <xf numFmtId="1" fontId="8" fillId="0" borderId="5"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0" xfId="0" applyFont="1" applyAlignment="1">
      <alignment horizontal="left" vertical="center" wrapText="1"/>
    </xf>
    <xf numFmtId="0" fontId="8" fillId="0" borderId="0" xfId="0" applyFont="1" applyAlignment="1">
      <alignment horizontal="left" vertical="center" wrapText="1"/>
    </xf>
    <xf numFmtId="1" fontId="8" fillId="0" borderId="0" xfId="0" applyNumberFormat="1" applyFont="1" applyAlignment="1">
      <alignment horizontal="center" vertical="center"/>
    </xf>
    <xf numFmtId="3" fontId="1" fillId="0" borderId="0" xfId="0" applyNumberFormat="1" applyFont="1" applyAlignment="1">
      <alignment horizontal="center" vertical="center" wrapText="1"/>
    </xf>
    <xf numFmtId="0" fontId="6" fillId="0" borderId="1" xfId="0" applyFont="1" applyBorder="1" applyAlignment="1">
      <alignment wrapText="1"/>
    </xf>
    <xf numFmtId="0" fontId="6" fillId="0" borderId="1" xfId="0" applyFont="1" applyBorder="1" applyAlignment="1">
      <alignment horizontal="center" wrapText="1"/>
    </xf>
    <xf numFmtId="183" fontId="6" fillId="5" borderId="1" xfId="0" applyNumberFormat="1" applyFont="1" applyFill="1" applyBorder="1" applyAlignment="1">
      <alignment horizontal="center" wrapText="1"/>
    </xf>
    <xf numFmtId="0" fontId="6" fillId="0" borderId="1" xfId="0" applyFont="1" applyBorder="1" applyAlignment="1">
      <alignment horizontal="left" wrapText="1"/>
    </xf>
    <xf numFmtId="3" fontId="7" fillId="0" borderId="1" xfId="0" applyNumberFormat="1" applyFont="1" applyBorder="1" applyAlignment="1">
      <alignment horizontal="center" wrapText="1"/>
    </xf>
    <xf numFmtId="187" fontId="37" fillId="0" borderId="0" xfId="1" applyNumberFormat="1" applyFont="1"/>
    <xf numFmtId="0" fontId="10" fillId="0" borderId="0" xfId="0" applyFont="1"/>
    <xf numFmtId="0" fontId="7" fillId="0" borderId="1" xfId="0" applyFont="1" applyBorder="1" applyAlignment="1">
      <alignment wrapText="1"/>
    </xf>
    <xf numFmtId="3" fontId="16" fillId="0" borderId="1" xfId="0" applyNumberFormat="1" applyFont="1" applyBorder="1" applyAlignment="1">
      <alignment horizontal="center" wrapText="1"/>
    </xf>
    <xf numFmtId="0" fontId="7" fillId="0" borderId="1" xfId="0" applyFont="1" applyBorder="1" applyAlignment="1">
      <alignment vertical="center" wrapText="1"/>
    </xf>
    <xf numFmtId="3" fontId="16" fillId="0" borderId="1" xfId="0" applyNumberFormat="1" applyFont="1" applyBorder="1" applyAlignment="1">
      <alignment horizontal="center" vertical="center" wrapText="1"/>
    </xf>
    <xf numFmtId="0" fontId="37" fillId="0" borderId="1" xfId="0" applyFont="1" applyBorder="1" applyAlignment="1">
      <alignment horizontal="center" vertical="center"/>
    </xf>
    <xf numFmtId="0" fontId="10" fillId="0" borderId="0" xfId="0" applyFont="1" applyAlignment="1">
      <alignment vertical="center"/>
    </xf>
    <xf numFmtId="187" fontId="37" fillId="0" borderId="0" xfId="1" applyNumberFormat="1" applyFont="1" applyAlignment="1">
      <alignment vertical="center"/>
    </xf>
    <xf numFmtId="0" fontId="21" fillId="0" borderId="0" xfId="0" applyFont="1"/>
    <xf numFmtId="0" fontId="7" fillId="0" borderId="0" xfId="0" applyFont="1" applyAlignment="1">
      <alignment wrapText="1"/>
    </xf>
    <xf numFmtId="0" fontId="1" fillId="0" borderId="0" xfId="0" applyFont="1" applyAlignment="1">
      <alignment horizontal="center"/>
    </xf>
    <xf numFmtId="3" fontId="21" fillId="2" borderId="0" xfId="0" applyNumberFormat="1" applyFont="1" applyFill="1" applyAlignment="1">
      <alignment horizontal="center"/>
    </xf>
    <xf numFmtId="3" fontId="7" fillId="0" borderId="0" xfId="0" applyNumberFormat="1" applyFont="1" applyAlignment="1">
      <alignment horizontal="center" vertical="center"/>
    </xf>
    <xf numFmtId="0" fontId="1" fillId="0" borderId="0" xfId="0" applyFont="1" applyFill="1" applyBorder="1" applyAlignment="1">
      <alignment horizontal="center"/>
    </xf>
    <xf numFmtId="0" fontId="6" fillId="0" borderId="0" xfId="0" applyFont="1" applyAlignment="1">
      <alignment horizontal="center"/>
    </xf>
    <xf numFmtId="0" fontId="1" fillId="0" borderId="15" xfId="0" applyFont="1" applyBorder="1" applyAlignment="1">
      <alignment horizontal="center" vertical="center" wrapText="1"/>
    </xf>
    <xf numFmtId="0" fontId="1" fillId="0" borderId="2" xfId="0" applyFont="1" applyBorder="1" applyAlignment="1">
      <alignment horizontal="center" wrapText="1"/>
    </xf>
    <xf numFmtId="0" fontId="9" fillId="0" borderId="1" xfId="0" applyFont="1" applyBorder="1" applyAlignment="1">
      <alignment horizontal="center" vertical="center" wrapText="1"/>
    </xf>
    <xf numFmtId="183" fontId="7" fillId="0" borderId="1" xfId="0" applyNumberFormat="1"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xf>
    <xf numFmtId="0" fontId="1" fillId="0" borderId="12" xfId="0" applyFont="1" applyBorder="1" applyAlignment="1">
      <alignment horizontal="center" vertical="center" wrapText="1"/>
    </xf>
    <xf numFmtId="0" fontId="1" fillId="0" borderId="10" xfId="0" applyFont="1" applyBorder="1" applyAlignment="1">
      <alignment horizontal="center" wrapText="1"/>
    </xf>
    <xf numFmtId="192" fontId="1" fillId="0" borderId="1" xfId="0" applyNumberFormat="1" applyFont="1" applyBorder="1" applyAlignment="1">
      <alignment horizontal="center"/>
    </xf>
    <xf numFmtId="0" fontId="9" fillId="0" borderId="1" xfId="0" applyFont="1" applyBorder="1" applyAlignment="1">
      <alignment horizontal="center" vertical="center"/>
    </xf>
    <xf numFmtId="0" fontId="43" fillId="0" borderId="3" xfId="0" applyFont="1" applyBorder="1" applyAlignment="1">
      <alignment horizontal="center" vertical="center" wrapText="1"/>
    </xf>
    <xf numFmtId="0" fontId="43" fillId="0" borderId="4" xfId="0" applyFont="1" applyBorder="1" applyAlignment="1">
      <alignment horizontal="center" vertical="center" wrapText="1"/>
    </xf>
    <xf numFmtId="3" fontId="1" fillId="2" borderId="2" xfId="0" applyNumberFormat="1" applyFont="1" applyFill="1" applyBorder="1" applyAlignment="1">
      <alignment horizontal="center" wrapText="1"/>
    </xf>
    <xf numFmtId="0" fontId="43" fillId="0" borderId="2" xfId="0" applyFont="1" applyBorder="1" applyAlignment="1">
      <alignment horizontal="center" vertical="center" wrapText="1"/>
    </xf>
    <xf numFmtId="0" fontId="82" fillId="0" borderId="1" xfId="0" applyFont="1" applyBorder="1" applyAlignment="1">
      <alignment horizontal="center" vertical="center"/>
    </xf>
    <xf numFmtId="0" fontId="82" fillId="0" borderId="3" xfId="0" applyFont="1" applyBorder="1" applyAlignment="1">
      <alignment horizontal="center" vertical="center"/>
    </xf>
    <xf numFmtId="0" fontId="82" fillId="0" borderId="5" xfId="0"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1" fillId="0" borderId="10" xfId="0" applyFont="1" applyBorder="1" applyAlignment="1">
      <alignment horizontal="center" vertical="center"/>
    </xf>
    <xf numFmtId="0" fontId="1" fillId="2" borderId="1" xfId="0" applyFont="1" applyFill="1" applyBorder="1" applyAlignment="1">
      <alignment horizontal="center"/>
    </xf>
    <xf numFmtId="0" fontId="83" fillId="0" borderId="1" xfId="0" applyFont="1" applyBorder="1" applyAlignment="1">
      <alignment horizontal="center"/>
    </xf>
    <xf numFmtId="0" fontId="83" fillId="0" borderId="3" xfId="0" applyFont="1" applyBorder="1" applyAlignment="1">
      <alignment horizontal="center"/>
    </xf>
    <xf numFmtId="0" fontId="2" fillId="0" borderId="0" xfId="0" applyFont="1" applyAlignment="1">
      <alignment horizontal="left" vertical="center" wrapText="1"/>
    </xf>
    <xf numFmtId="183" fontId="7" fillId="0" borderId="0" xfId="0" applyNumberFormat="1" applyFont="1" applyAlignment="1">
      <alignment horizontal="center" vertical="center" wrapText="1"/>
    </xf>
    <xf numFmtId="1" fontId="1" fillId="0" borderId="0" xfId="0" applyNumberFormat="1" applyFont="1" applyFill="1" applyBorder="1" applyAlignment="1">
      <alignment vertical="center"/>
    </xf>
    <xf numFmtId="1" fontId="1" fillId="0" borderId="0" xfId="0" applyNumberFormat="1" applyFont="1" applyFill="1" applyBorder="1" applyAlignment="1">
      <alignment horizontal="center"/>
    </xf>
    <xf numFmtId="1" fontId="3" fillId="0" borderId="0" xfId="0" applyNumberFormat="1" applyFont="1" applyFill="1" applyBorder="1" applyAlignment="1">
      <alignment horizontal="center"/>
    </xf>
    <xf numFmtId="1" fontId="8" fillId="0" borderId="0" xfId="0" applyNumberFormat="1" applyFont="1" applyFill="1" applyBorder="1" applyAlignment="1">
      <alignment horizontal="center" wrapText="1"/>
    </xf>
    <xf numFmtId="0" fontId="6" fillId="0" borderId="0" xfId="0" applyFont="1" applyFill="1" applyBorder="1" applyAlignment="1">
      <alignment horizontal="center"/>
    </xf>
    <xf numFmtId="1" fontId="1" fillId="0" borderId="0" xfId="0" applyNumberFormat="1" applyFont="1" applyFill="1" applyBorder="1" applyAlignment="1">
      <alignment horizontal="left"/>
    </xf>
    <xf numFmtId="2" fontId="1" fillId="0" borderId="0" xfId="0" applyNumberFormat="1" applyFont="1" applyFill="1" applyBorder="1" applyAlignment="1">
      <alignment horizontal="center"/>
    </xf>
    <xf numFmtId="1" fontId="6" fillId="0" borderId="0" xfId="0" applyNumberFormat="1" applyFont="1" applyFill="1" applyBorder="1" applyAlignment="1">
      <alignment horizontal="center"/>
    </xf>
    <xf numFmtId="1" fontId="7" fillId="0" borderId="0" xfId="0" applyNumberFormat="1" applyFont="1" applyFill="1" applyBorder="1" applyAlignment="1">
      <alignment horizontal="center" wrapText="1"/>
    </xf>
    <xf numFmtId="0" fontId="3" fillId="0" borderId="0" xfId="0" applyFont="1" applyAlignment="1">
      <alignment horizontal="center"/>
    </xf>
    <xf numFmtId="1" fontId="1" fillId="22" borderId="1" xfId="0" applyNumberFormat="1" applyFont="1" applyFill="1" applyBorder="1" applyAlignment="1">
      <alignment vertical="center"/>
    </xf>
    <xf numFmtId="1" fontId="1" fillId="22" borderId="1" xfId="0" applyNumberFormat="1" applyFont="1" applyFill="1" applyBorder="1" applyAlignment="1">
      <alignment horizontal="center"/>
    </xf>
    <xf numFmtId="1" fontId="3" fillId="0" borderId="1" xfId="0" applyNumberFormat="1" applyFont="1" applyBorder="1" applyAlignment="1">
      <alignment horizontal="center"/>
    </xf>
    <xf numFmtId="1" fontId="8" fillId="0" borderId="1" xfId="0" applyNumberFormat="1" applyFont="1" applyBorder="1" applyAlignment="1">
      <alignment horizontal="center" wrapText="1"/>
    </xf>
    <xf numFmtId="0" fontId="3" fillId="0" borderId="1" xfId="0" applyFont="1" applyBorder="1" applyAlignment="1">
      <alignment horizontal="center" wrapText="1"/>
    </xf>
    <xf numFmtId="1" fontId="1" fillId="0" borderId="1" xfId="0" applyNumberFormat="1" applyFont="1" applyBorder="1" applyAlignment="1">
      <alignment vertical="center"/>
    </xf>
    <xf numFmtId="1" fontId="1" fillId="0" borderId="2" xfId="0" applyNumberFormat="1" applyFont="1" applyBorder="1" applyAlignment="1">
      <alignment horizontal="left"/>
    </xf>
    <xf numFmtId="1" fontId="1" fillId="0" borderId="1" xfId="0" applyNumberFormat="1" applyFont="1" applyBorder="1" applyAlignment="1">
      <alignment horizontal="center"/>
    </xf>
    <xf numFmtId="1" fontId="1" fillId="0" borderId="1" xfId="0" applyNumberFormat="1" applyFont="1" applyBorder="1" applyAlignment="1">
      <alignment horizontal="center" vertical="center"/>
    </xf>
    <xf numFmtId="1" fontId="1" fillId="0" borderId="1" xfId="0" applyNumberFormat="1" applyFont="1" applyBorder="1" applyAlignment="1">
      <alignment horizontal="left"/>
    </xf>
    <xf numFmtId="1" fontId="1" fillId="0" borderId="14" xfId="0" applyNumberFormat="1" applyFont="1" applyBorder="1" applyAlignment="1">
      <alignment horizontal="left"/>
    </xf>
    <xf numFmtId="183" fontId="1" fillId="0" borderId="1" xfId="0" applyNumberFormat="1" applyFont="1" applyBorder="1" applyAlignment="1">
      <alignment horizontal="center" vertical="center"/>
    </xf>
    <xf numFmtId="1" fontId="1" fillId="0" borderId="13" xfId="0" applyNumberFormat="1" applyFont="1" applyBorder="1" applyAlignment="1">
      <alignment horizontal="left"/>
    </xf>
    <xf numFmtId="1" fontId="1" fillId="0" borderId="0" xfId="0" applyNumberFormat="1" applyFont="1" applyAlignment="1">
      <alignment vertical="center"/>
    </xf>
    <xf numFmtId="1" fontId="1" fillId="0" borderId="3" xfId="0" applyNumberFormat="1" applyFont="1" applyBorder="1" applyAlignment="1">
      <alignment horizontal="center"/>
    </xf>
    <xf numFmtId="1" fontId="1" fillId="0" borderId="0" xfId="0" applyNumberFormat="1" applyFont="1" applyAlignment="1">
      <alignment horizontal="center"/>
    </xf>
    <xf numFmtId="1" fontId="1" fillId="0" borderId="0" xfId="0" applyNumberFormat="1" applyFont="1" applyAlignment="1">
      <alignment horizontal="center" vertical="center"/>
    </xf>
    <xf numFmtId="1" fontId="1" fillId="22" borderId="1" xfId="0" applyNumberFormat="1" applyFont="1" applyFill="1" applyBorder="1" applyAlignment="1">
      <alignment horizontal="left"/>
    </xf>
    <xf numFmtId="1" fontId="3" fillId="0" borderId="0" xfId="0" applyNumberFormat="1" applyFont="1" applyAlignment="1">
      <alignment horizontal="center"/>
    </xf>
    <xf numFmtId="1" fontId="1" fillId="2" borderId="1" xfId="0" applyNumberFormat="1" applyFont="1" applyFill="1" applyBorder="1" applyAlignment="1">
      <alignment vertical="center"/>
    </xf>
    <xf numFmtId="1" fontId="1" fillId="2" borderId="1" xfId="0" applyNumberFormat="1" applyFont="1" applyFill="1" applyBorder="1" applyAlignment="1">
      <alignment horizontal="center"/>
    </xf>
    <xf numFmtId="1" fontId="3" fillId="0" borderId="1" xfId="0" applyNumberFormat="1" applyFont="1" applyBorder="1" applyAlignment="1">
      <alignment horizontal="center" vertical="center"/>
    </xf>
    <xf numFmtId="1" fontId="3" fillId="0" borderId="1" xfId="0" applyNumberFormat="1" applyFont="1" applyBorder="1" applyAlignment="1">
      <alignment horizontal="left"/>
    </xf>
    <xf numFmtId="1" fontId="1" fillId="0" borderId="0" xfId="0" applyNumberFormat="1" applyFont="1" applyAlignment="1">
      <alignment horizontal="left"/>
    </xf>
    <xf numFmtId="1" fontId="1" fillId="0" borderId="5" xfId="0" applyNumberFormat="1" applyFont="1" applyBorder="1" applyAlignment="1">
      <alignment horizontal="right" vertical="center"/>
    </xf>
    <xf numFmtId="1" fontId="1" fillId="0" borderId="5" xfId="0" applyNumberFormat="1" applyFont="1" applyBorder="1" applyAlignment="1">
      <alignment horizontal="left"/>
    </xf>
    <xf numFmtId="1" fontId="1" fillId="0" borderId="1" xfId="0" applyNumberFormat="1" applyFont="1" applyBorder="1" applyAlignment="1">
      <alignment horizontal="right" vertical="center"/>
    </xf>
    <xf numFmtId="1" fontId="1" fillId="0" borderId="5" xfId="0" applyNumberFormat="1" applyFont="1" applyBorder="1" applyAlignment="1">
      <alignment vertical="center"/>
    </xf>
    <xf numFmtId="1" fontId="1" fillId="0" borderId="3" xfId="0" applyNumberFormat="1" applyFont="1" applyBorder="1" applyAlignment="1">
      <alignment horizontal="left"/>
    </xf>
    <xf numFmtId="1" fontId="3" fillId="0" borderId="0" xfId="0" applyNumberFormat="1" applyFont="1" applyAlignment="1">
      <alignment horizontal="center" vertical="center"/>
    </xf>
    <xf numFmtId="0" fontId="22" fillId="0" borderId="0" xfId="0" applyFont="1" applyAlignment="1">
      <alignment vertical="center"/>
    </xf>
    <xf numFmtId="0" fontId="5" fillId="0" borderId="0" xfId="0" applyFont="1" applyAlignment="1">
      <alignment horizontal="left"/>
    </xf>
    <xf numFmtId="0" fontId="22" fillId="0" borderId="0" xfId="0" applyFont="1" applyAlignment="1">
      <alignment horizontal="left"/>
    </xf>
    <xf numFmtId="3" fontId="22" fillId="0" borderId="0" xfId="0" applyNumberFormat="1" applyFont="1"/>
    <xf numFmtId="0" fontId="54" fillId="0" borderId="0" xfId="0" applyFont="1"/>
    <xf numFmtId="0" fontId="5" fillId="0" borderId="1" xfId="0" applyFont="1" applyBorder="1" applyAlignment="1">
      <alignment vertical="center" wrapText="1"/>
    </xf>
    <xf numFmtId="0" fontId="6" fillId="10" borderId="1" xfId="0" applyFont="1" applyFill="1" applyBorder="1" applyAlignment="1">
      <alignment horizontal="left" vertical="center" wrapText="1"/>
    </xf>
    <xf numFmtId="0" fontId="5" fillId="0" borderId="3" xfId="0" applyFont="1" applyBorder="1" applyAlignment="1">
      <alignment vertical="center" wrapText="1"/>
    </xf>
    <xf numFmtId="0" fontId="6" fillId="10" borderId="3" xfId="0" applyFont="1" applyFill="1" applyBorder="1" applyAlignment="1">
      <alignment vertical="center" wrapText="1"/>
    </xf>
    <xf numFmtId="3" fontId="6" fillId="10" borderId="3" xfId="54" applyNumberFormat="1" applyFont="1" applyFill="1" applyBorder="1" applyAlignment="1">
      <alignment horizontal="center" vertical="center" wrapText="1"/>
    </xf>
    <xf numFmtId="0" fontId="5" fillId="5" borderId="3" xfId="0" applyFont="1" applyFill="1" applyBorder="1" applyAlignment="1">
      <alignment vertical="center" wrapText="1"/>
    </xf>
    <xf numFmtId="0" fontId="5" fillId="13" borderId="3" xfId="0" applyFont="1" applyFill="1" applyBorder="1" applyAlignment="1">
      <alignment vertical="center" wrapText="1"/>
    </xf>
    <xf numFmtId="1" fontId="5" fillId="5" borderId="3" xfId="0" applyNumberFormat="1" applyFont="1" applyFill="1" applyBorder="1" applyAlignment="1">
      <alignment vertical="center" wrapText="1"/>
    </xf>
    <xf numFmtId="0" fontId="6" fillId="2" borderId="3" xfId="0" applyFont="1" applyFill="1" applyBorder="1" applyAlignment="1">
      <alignment vertical="center" wrapText="1"/>
    </xf>
    <xf numFmtId="0" fontId="5" fillId="0" borderId="1" xfId="0" applyFont="1" applyBorder="1" applyAlignment="1">
      <alignment horizontal="left"/>
    </xf>
    <xf numFmtId="0" fontId="16" fillId="0" borderId="3" xfId="0" applyFont="1" applyBorder="1" applyAlignment="1">
      <alignment horizontal="center" vertical="center" wrapText="1"/>
    </xf>
    <xf numFmtId="190" fontId="6" fillId="0" borderId="1" xfId="0" applyNumberFormat="1" applyFont="1" applyBorder="1" applyAlignment="1">
      <alignment horizontal="center"/>
    </xf>
    <xf numFmtId="0" fontId="5" fillId="5" borderId="1" xfId="0" applyFont="1" applyFill="1" applyBorder="1" applyAlignment="1">
      <alignment horizontal="left"/>
    </xf>
    <xf numFmtId="0" fontId="5" fillId="13" borderId="3" xfId="0" applyFont="1" applyFill="1" applyBorder="1" applyAlignment="1">
      <alignment horizontal="left" vertical="center" wrapText="1"/>
    </xf>
    <xf numFmtId="1" fontId="7" fillId="0" borderId="3" xfId="0" applyNumberFormat="1" applyFont="1" applyBorder="1" applyAlignment="1">
      <alignment horizontal="center" vertical="center" wrapText="1"/>
    </xf>
    <xf numFmtId="0" fontId="5" fillId="0" borderId="1" xfId="0" applyFont="1" applyBorder="1" applyAlignment="1">
      <alignment horizontal="center"/>
    </xf>
    <xf numFmtId="0" fontId="16" fillId="0" borderId="4" xfId="0" applyFont="1" applyBorder="1" applyAlignment="1">
      <alignment horizontal="center" vertical="center" wrapText="1"/>
    </xf>
    <xf numFmtId="183" fontId="6" fillId="0" borderId="1" xfId="0" applyNumberFormat="1" applyFont="1" applyBorder="1" applyAlignment="1">
      <alignment horizontal="center"/>
    </xf>
    <xf numFmtId="0" fontId="16" fillId="0" borderId="5" xfId="0" applyFont="1" applyBorder="1" applyAlignment="1">
      <alignment horizontal="center" vertical="center" wrapText="1"/>
    </xf>
    <xf numFmtId="0" fontId="7" fillId="0" borderId="1" xfId="0" applyFont="1" applyBorder="1" applyAlignment="1">
      <alignment horizontal="left"/>
    </xf>
    <xf numFmtId="0" fontId="16" fillId="0" borderId="1" xfId="0" applyFont="1" applyBorder="1" applyAlignment="1">
      <alignment horizontal="center" vertical="center" wrapText="1"/>
    </xf>
    <xf numFmtId="0" fontId="3" fillId="0" borderId="3" xfId="63" applyFont="1" applyBorder="1" applyAlignment="1">
      <alignment horizontal="center" vertical="center" wrapText="1"/>
    </xf>
    <xf numFmtId="0" fontId="5" fillId="0" borderId="3" xfId="0" applyFont="1" applyBorder="1" applyAlignment="1">
      <alignment horizontal="center"/>
    </xf>
    <xf numFmtId="0" fontId="3" fillId="0" borderId="4" xfId="63" applyFont="1" applyBorder="1" applyAlignment="1">
      <alignment horizontal="center" vertical="center" wrapText="1"/>
    </xf>
    <xf numFmtId="0" fontId="5" fillId="0" borderId="4" xfId="0" applyFont="1" applyBorder="1" applyAlignment="1">
      <alignment horizontal="center"/>
    </xf>
    <xf numFmtId="0" fontId="5" fillId="0" borderId="5" xfId="0" applyFont="1" applyBorder="1" applyAlignment="1">
      <alignment horizontal="center"/>
    </xf>
    <xf numFmtId="0" fontId="3" fillId="0" borderId="5" xfId="63" applyFont="1" applyBorder="1" applyAlignment="1">
      <alignment horizontal="center" vertical="center" wrapText="1"/>
    </xf>
    <xf numFmtId="0" fontId="22" fillId="0" borderId="1" xfId="0" applyFont="1" applyBorder="1" applyAlignment="1">
      <alignment horizontal="center"/>
    </xf>
    <xf numFmtId="2" fontId="6" fillId="0" borderId="1" xfId="0" applyNumberFormat="1" applyFont="1" applyBorder="1" applyAlignment="1">
      <alignment horizontal="center"/>
    </xf>
    <xf numFmtId="0" fontId="22" fillId="0" borderId="3" xfId="0" applyFont="1" applyBorder="1" applyAlignment="1">
      <alignment horizontal="center"/>
    </xf>
    <xf numFmtId="0" fontId="22" fillId="0" borderId="4" xfId="0" applyFont="1" applyBorder="1" applyAlignment="1">
      <alignment horizontal="center"/>
    </xf>
    <xf numFmtId="0" fontId="22" fillId="0" borderId="5" xfId="0" applyFont="1" applyBorder="1" applyAlignment="1">
      <alignment horizontal="center"/>
    </xf>
    <xf numFmtId="0" fontId="5" fillId="13" borderId="1" xfId="0" applyFont="1" applyFill="1" applyBorder="1" applyAlignment="1">
      <alignment horizontal="left" vertical="center" wrapText="1"/>
    </xf>
    <xf numFmtId="0" fontId="16" fillId="0" borderId="0" xfId="0" applyFont="1" applyAlignment="1">
      <alignment horizontal="center" vertical="center" wrapText="1"/>
    </xf>
    <xf numFmtId="190" fontId="6" fillId="0" borderId="0" xfId="0" applyNumberFormat="1" applyFont="1" applyAlignment="1">
      <alignment horizontal="center"/>
    </xf>
    <xf numFmtId="0" fontId="5" fillId="5" borderId="0" xfId="0" applyFont="1" applyFill="1" applyAlignment="1">
      <alignment horizontal="left"/>
    </xf>
    <xf numFmtId="0" fontId="5" fillId="13" borderId="0" xfId="0" applyFont="1" applyFill="1" applyAlignment="1">
      <alignment horizontal="left" vertical="center" wrapText="1"/>
    </xf>
    <xf numFmtId="1" fontId="7" fillId="0" borderId="0" xfId="0" applyNumberFormat="1" applyFont="1" applyAlignment="1">
      <alignment horizontal="center" vertical="center" wrapText="1"/>
    </xf>
    <xf numFmtId="3" fontId="6" fillId="0" borderId="0" xfId="0" applyNumberFormat="1" applyFont="1" applyAlignment="1">
      <alignment horizontal="center" vertical="center" wrapText="1"/>
    </xf>
    <xf numFmtId="0" fontId="22" fillId="0" borderId="0" xfId="0" applyFont="1" applyAlignment="1">
      <alignment horizontal="center"/>
    </xf>
    <xf numFmtId="3" fontId="5" fillId="0" borderId="1" xfId="0" applyNumberFormat="1" applyFont="1" applyBorder="1" applyAlignment="1">
      <alignment horizontal="center"/>
    </xf>
    <xf numFmtId="0" fontId="22" fillId="0" borderId="1" xfId="0" applyFont="1" applyBorder="1" applyAlignment="1">
      <alignment horizontal="left"/>
    </xf>
    <xf numFmtId="0" fontId="22" fillId="0" borderId="14" xfId="0" applyFont="1" applyBorder="1"/>
    <xf numFmtId="0" fontId="22" fillId="0" borderId="13" xfId="0" applyFont="1" applyBorder="1"/>
    <xf numFmtId="0" fontId="84" fillId="0" borderId="0" xfId="60" applyFont="1"/>
    <xf numFmtId="0" fontId="22" fillId="2" borderId="1" xfId="0" applyFont="1" applyFill="1" applyBorder="1" applyAlignment="1">
      <alignment horizontal="left"/>
    </xf>
    <xf numFmtId="0" fontId="22" fillId="2" borderId="1" xfId="0" applyFont="1" applyFill="1" applyBorder="1" applyAlignment="1">
      <alignment horizontal="center"/>
    </xf>
    <xf numFmtId="0" fontId="22" fillId="0" borderId="1" xfId="0" applyFont="1" applyBorder="1" applyAlignment="1">
      <alignment horizontal="center" vertical="center"/>
    </xf>
    <xf numFmtId="0" fontId="22" fillId="0" borderId="1" xfId="0" applyFont="1" applyBorder="1" applyAlignment="1">
      <alignment horizontal="left" vertical="center"/>
    </xf>
    <xf numFmtId="0" fontId="28" fillId="0" borderId="0" xfId="0" applyFont="1" applyFill="1"/>
    <xf numFmtId="0" fontId="28" fillId="0" borderId="0" xfId="0" applyFont="1" applyAlignment="1">
      <alignment horizontal="center"/>
    </xf>
    <xf numFmtId="0" fontId="85" fillId="0" borderId="0" xfId="0" applyFont="1" applyFill="1" applyAlignment="1">
      <alignment horizontal="center"/>
    </xf>
    <xf numFmtId="0" fontId="28" fillId="0" borderId="0" xfId="0" applyFont="1" applyFill="1" applyAlignment="1">
      <alignment horizontal="center"/>
    </xf>
    <xf numFmtId="1" fontId="28" fillId="0" borderId="0" xfId="0" applyNumberFormat="1" applyFont="1" applyFill="1"/>
    <xf numFmtId="0" fontId="85" fillId="0" borderId="0" xfId="0" applyFont="1" applyAlignment="1">
      <alignment horizontal="center"/>
    </xf>
    <xf numFmtId="0" fontId="28" fillId="0" borderId="3" xfId="0" applyFont="1" applyBorder="1" applyAlignment="1">
      <alignment horizontal="center"/>
    </xf>
    <xf numFmtId="0" fontId="28" fillId="0" borderId="1" xfId="0" applyFont="1" applyBorder="1" applyAlignment="1">
      <alignment horizontal="center"/>
    </xf>
    <xf numFmtId="0" fontId="28" fillId="0" borderId="1" xfId="0" applyFont="1" applyBorder="1" applyAlignment="1">
      <alignment horizontal="center" vertical="center"/>
    </xf>
    <xf numFmtId="0" fontId="28" fillId="0" borderId="1" xfId="0" applyFont="1" applyBorder="1"/>
    <xf numFmtId="0" fontId="6" fillId="0" borderId="1" xfId="0" applyFont="1" applyBorder="1" applyAlignment="1">
      <alignment vertical="center" wrapText="1"/>
    </xf>
    <xf numFmtId="1" fontId="6" fillId="0" borderId="1" xfId="0" applyNumberFormat="1" applyFont="1" applyBorder="1" applyAlignment="1">
      <alignment vertical="center" wrapText="1"/>
    </xf>
    <xf numFmtId="0" fontId="6" fillId="0" borderId="3" xfId="0" applyFont="1" applyBorder="1" applyAlignment="1">
      <alignment vertical="center" wrapText="1"/>
    </xf>
    <xf numFmtId="1" fontId="6" fillId="0" borderId="12" xfId="0" applyNumberFormat="1" applyFont="1" applyBorder="1" applyAlignment="1">
      <alignment horizontal="center" vertical="center" wrapText="1"/>
    </xf>
    <xf numFmtId="0" fontId="37" fillId="0" borderId="4" xfId="0" applyFont="1" applyBorder="1" applyAlignment="1">
      <alignment horizontal="center" vertical="center"/>
    </xf>
    <xf numFmtId="0" fontId="37" fillId="0" borderId="5" xfId="0" applyFont="1" applyBorder="1" applyAlignment="1">
      <alignment horizontal="center" vertical="center"/>
    </xf>
    <xf numFmtId="1" fontId="6" fillId="0" borderId="12" xfId="0" applyNumberFormat="1" applyFont="1" applyBorder="1" applyAlignment="1">
      <alignment vertical="center" wrapText="1"/>
    </xf>
    <xf numFmtId="0" fontId="37" fillId="0" borderId="3" xfId="0" applyFont="1" applyBorder="1" applyAlignment="1">
      <alignment horizontal="center" vertical="center"/>
    </xf>
    <xf numFmtId="1" fontId="6" fillId="0" borderId="1" xfId="0" applyNumberFormat="1" applyFont="1" applyBorder="1" applyAlignment="1">
      <alignment horizontal="center" vertical="center" wrapText="1"/>
    </xf>
    <xf numFmtId="0" fontId="37" fillId="0" borderId="0" xfId="0" applyFont="1" applyAlignment="1">
      <alignment horizontal="center" vertical="center"/>
    </xf>
    <xf numFmtId="0" fontId="47" fillId="0" borderId="0" xfId="0" applyFont="1" applyFill="1"/>
    <xf numFmtId="0" fontId="2" fillId="0" borderId="0" xfId="0" applyFont="1" applyAlignment="1">
      <alignment wrapText="1"/>
    </xf>
    <xf numFmtId="0" fontId="47" fillId="0" borderId="0" xfId="0" applyFont="1" applyFill="1" applyAlignment="1">
      <alignment horizontal="left"/>
    </xf>
    <xf numFmtId="0" fontId="47" fillId="0" borderId="0" xfId="0" applyFont="1" applyFill="1" applyAlignment="1">
      <alignment horizontal="center"/>
    </xf>
    <xf numFmtId="0" fontId="1" fillId="0" borderId="3" xfId="55" applyFont="1" applyBorder="1" applyAlignment="1">
      <alignment horizontal="center" vertical="center" wrapText="1"/>
    </xf>
    <xf numFmtId="0" fontId="1" fillId="0" borderId="4" xfId="55" applyFont="1" applyBorder="1" applyAlignment="1">
      <alignment horizontal="center" vertical="center" wrapText="1"/>
    </xf>
    <xf numFmtId="0" fontId="1" fillId="0" borderId="5" xfId="55" applyFont="1" applyBorder="1" applyAlignment="1">
      <alignment horizontal="center" vertical="center" wrapText="1"/>
    </xf>
    <xf numFmtId="3" fontId="2" fillId="0" borderId="1" xfId="0" applyNumberFormat="1" applyFont="1" applyBorder="1" applyAlignment="1">
      <alignment horizontal="center" wrapText="1"/>
    </xf>
    <xf numFmtId="0" fontId="2" fillId="0" borderId="5" xfId="0" applyFont="1" applyBorder="1" applyAlignment="1">
      <alignment horizontal="center" wrapText="1"/>
    </xf>
    <xf numFmtId="0" fontId="2" fillId="0" borderId="1" xfId="0" applyFont="1" applyBorder="1" applyAlignment="1">
      <alignment wrapText="1"/>
    </xf>
    <xf numFmtId="0" fontId="28" fillId="0" borderId="1" xfId="0" applyFont="1" applyBorder="1" applyAlignment="1">
      <alignment wrapText="1"/>
    </xf>
    <xf numFmtId="0" fontId="47" fillId="0" borderId="0" xfId="0" applyFont="1" applyAlignment="1">
      <alignment wrapText="1"/>
    </xf>
    <xf numFmtId="3" fontId="2" fillId="0" borderId="1" xfId="0" applyNumberFormat="1" applyFont="1" applyBorder="1" applyAlignment="1">
      <alignment horizontal="center" vertical="center"/>
    </xf>
    <xf numFmtId="0" fontId="45" fillId="0" borderId="1" xfId="0" applyFont="1" applyFill="1" applyBorder="1" applyAlignment="1">
      <alignment horizontal="center" vertical="center" wrapText="1"/>
    </xf>
    <xf numFmtId="0" fontId="9" fillId="23" borderId="1" xfId="0" applyFont="1" applyFill="1" applyBorder="1" applyAlignment="1">
      <alignment horizontal="center" vertical="center" wrapText="1"/>
    </xf>
    <xf numFmtId="0" fontId="9" fillId="23" borderId="3" xfId="0" applyFont="1" applyFill="1" applyBorder="1" applyAlignment="1">
      <alignment horizontal="center" vertical="center" wrapText="1"/>
    </xf>
    <xf numFmtId="0" fontId="9" fillId="23" borderId="4" xfId="0" applyFont="1" applyFill="1" applyBorder="1" applyAlignment="1">
      <alignment horizontal="center" vertical="center" wrapText="1"/>
    </xf>
    <xf numFmtId="193" fontId="47" fillId="10" borderId="1" xfId="0" applyNumberFormat="1" applyFont="1" applyFill="1" applyBorder="1" applyAlignment="1">
      <alignment horizontal="center" vertical="center" wrapText="1"/>
    </xf>
    <xf numFmtId="0" fontId="9" fillId="23" borderId="5" xfId="0" applyFont="1" applyFill="1" applyBorder="1" applyAlignment="1">
      <alignment horizontal="center" vertical="center" wrapText="1"/>
    </xf>
    <xf numFmtId="0" fontId="2" fillId="15" borderId="3" xfId="0" applyFont="1" applyFill="1" applyBorder="1" applyAlignment="1">
      <alignment horizontal="center" vertical="center" wrapText="1"/>
    </xf>
    <xf numFmtId="0" fontId="2" fillId="15" borderId="4" xfId="0" applyFont="1" applyFill="1" applyBorder="1" applyAlignment="1">
      <alignment horizontal="center" vertical="center" wrapText="1"/>
    </xf>
    <xf numFmtId="0" fontId="2" fillId="15" borderId="5" xfId="0" applyFont="1" applyFill="1" applyBorder="1" applyAlignment="1">
      <alignment horizontal="center" vertical="center" wrapText="1"/>
    </xf>
    <xf numFmtId="0" fontId="47" fillId="0" borderId="1" xfId="0" applyFont="1" applyBorder="1" applyAlignment="1">
      <alignment horizontal="center"/>
    </xf>
    <xf numFmtId="0" fontId="2" fillId="0" borderId="12" xfId="0" applyFont="1" applyBorder="1" applyAlignment="1">
      <alignment horizontal="center" vertical="center"/>
    </xf>
    <xf numFmtId="0" fontId="6" fillId="0" borderId="1" xfId="0" applyFont="1" applyFill="1" applyBorder="1" applyAlignment="1">
      <alignment horizontal="center" vertical="center" wrapText="1"/>
    </xf>
    <xf numFmtId="0" fontId="1" fillId="15" borderId="7" xfId="0" applyFont="1" applyFill="1" applyBorder="1" applyAlignment="1">
      <alignment horizontal="center" vertical="center" wrapText="1"/>
    </xf>
    <xf numFmtId="0" fontId="3" fillId="0" borderId="13" xfId="0" applyFont="1" applyFill="1" applyBorder="1" applyAlignment="1">
      <alignment horizontal="center" vertical="center"/>
    </xf>
    <xf numFmtId="0" fontId="1" fillId="0" borderId="13" xfId="0" applyFont="1" applyFill="1" applyBorder="1" applyAlignment="1">
      <alignment horizontal="left" vertical="center"/>
    </xf>
    <xf numFmtId="0" fontId="1" fillId="15" borderId="0" xfId="0" applyFont="1" applyFill="1" applyAlignment="1">
      <alignment horizontal="center" vertical="center" wrapText="1"/>
    </xf>
    <xf numFmtId="0" fontId="1" fillId="0" borderId="13" xfId="0" applyFont="1" applyFill="1" applyBorder="1" applyAlignment="1">
      <alignment horizontal="center" vertical="center"/>
    </xf>
    <xf numFmtId="0" fontId="1" fillId="0" borderId="13" xfId="0" applyFont="1" applyFill="1" applyBorder="1" applyAlignment="1">
      <alignment horizontal="center"/>
    </xf>
    <xf numFmtId="0" fontId="9" fillId="0" borderId="1" xfId="0" applyFont="1" applyFill="1" applyBorder="1" applyAlignment="1"/>
    <xf numFmtId="0" fontId="1" fillId="0" borderId="13" xfId="0" applyFont="1" applyFill="1" applyBorder="1" applyAlignment="1">
      <alignment horizontal="left"/>
    </xf>
    <xf numFmtId="0" fontId="1" fillId="0" borderId="14" xfId="0" applyFont="1" applyFill="1" applyBorder="1" applyAlignment="1">
      <alignment horizontal="center"/>
    </xf>
    <xf numFmtId="16" fontId="1" fillId="0" borderId="14" xfId="0" applyNumberFormat="1" applyFont="1" applyFill="1" applyBorder="1" applyAlignment="1">
      <alignment horizontal="center"/>
    </xf>
    <xf numFmtId="0" fontId="6" fillId="0" borderId="1" xfId="0" applyFont="1" applyFill="1" applyBorder="1" applyAlignment="1">
      <alignment horizontal="left"/>
    </xf>
    <xf numFmtId="0" fontId="1" fillId="0" borderId="2" xfId="0" applyFont="1" applyFill="1" applyBorder="1" applyAlignment="1">
      <alignment horizontal="center"/>
    </xf>
    <xf numFmtId="0" fontId="1" fillId="0" borderId="13" xfId="0" applyFont="1" applyBorder="1" applyAlignment="1">
      <alignment horizontal="center" vertical="center" wrapText="1"/>
    </xf>
    <xf numFmtId="0" fontId="47" fillId="0" borderId="3" xfId="0" applyFont="1" applyBorder="1" applyAlignment="1">
      <alignment horizontal="center"/>
    </xf>
    <xf numFmtId="0" fontId="47" fillId="0" borderId="4" xfId="0" applyFont="1" applyBorder="1" applyAlignment="1">
      <alignment horizontal="center"/>
    </xf>
    <xf numFmtId="0" fontId="47" fillId="0" borderId="5" xfId="0" applyFont="1" applyBorder="1" applyAlignment="1">
      <alignment horizontal="center"/>
    </xf>
    <xf numFmtId="0" fontId="6" fillId="0" borderId="1" xfId="0" applyFont="1" applyBorder="1" applyAlignment="1" quotePrefix="1">
      <alignment vertical="center"/>
    </xf>
  </cellXfs>
  <cellStyles count="65">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ET_Style?ul_业务量_9" xfId="49"/>
    <cellStyle name="Comma 2" xfId="50"/>
    <cellStyle name="Neutral 2" xfId="51"/>
    <cellStyle name="Normal 11" xfId="52"/>
    <cellStyle name="Normal 13" xfId="53"/>
    <cellStyle name="Normal 2 10" xfId="54"/>
    <cellStyle name="Normal_Sheet1" xfId="55"/>
    <cellStyle name="Standard 2" xfId="56"/>
    <cellStyle name="표준_PI(JETEC)" xfId="57"/>
    <cellStyle name="一般_Sheet1" xfId="58"/>
    <cellStyle name="常规 11" xfId="59"/>
    <cellStyle name="常规 2" xfId="60"/>
    <cellStyle name="常规 3" xfId="61"/>
    <cellStyle name="常规 5" xfId="62"/>
    <cellStyle name="常规_Sheet18" xfId="63"/>
    <cellStyle name="常规_Sheet1" xfId="64"/>
  </cellStyles>
  <tableStyles count="0" defaultTableStyle="TableStyleMedium9" defaultPivotStyle="PivotStyleLight16"/>
  <colors>
    <mruColors>
      <color rgb="00FFFF99"/>
      <color rgb="0099FF99"/>
      <color rgb="00FFFF00"/>
      <color rgb="000000FF"/>
      <color rgb="001A37EA"/>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6" Type="http://schemas.openxmlformats.org/officeDocument/2006/relationships/image" Target="media/image692.jpeg"/><Relationship Id="rId5" Type="http://schemas.openxmlformats.org/officeDocument/2006/relationships/image" Target="media/image691.jpeg"/><Relationship Id="rId4" Type="http://schemas.openxmlformats.org/officeDocument/2006/relationships/image" Target="media/image690.png"/><Relationship Id="rId3" Type="http://schemas.openxmlformats.org/officeDocument/2006/relationships/image" Target="media/image689.jpeg"/><Relationship Id="rId2" Type="http://schemas.openxmlformats.org/officeDocument/2006/relationships/image" Target="media/image688.jpeg"/><Relationship Id="rId1" Type="http://schemas.openxmlformats.org/officeDocument/2006/relationships/image" Target="media/image687.jpeg"/></Relationships>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www.wps.cn/officeDocument/2020/cellImage" Target="cellimag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externalLink" Target="externalLinks/externalLink2.xml"/><Relationship Id="rId24" Type="http://schemas.openxmlformats.org/officeDocument/2006/relationships/externalLink" Target="externalLinks/externalLink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emf"/><Relationship Id="rId2" Type="http://schemas.openxmlformats.org/officeDocument/2006/relationships/image" Target="../media/image2.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jpeg"/><Relationship Id="rId15" Type="http://schemas.openxmlformats.org/officeDocument/2006/relationships/image" Target="../media/image15.jpeg"/><Relationship Id="rId14" Type="http://schemas.openxmlformats.org/officeDocument/2006/relationships/image" Target="../media/image14.jpeg"/><Relationship Id="rId13" Type="http://schemas.openxmlformats.org/officeDocument/2006/relationships/image" Target="../media/image13.jpeg"/><Relationship Id="rId12" Type="http://schemas.openxmlformats.org/officeDocument/2006/relationships/image" Target="../media/image12.jpe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4" Type="http://schemas.openxmlformats.org/officeDocument/2006/relationships/image" Target="../media/image22.jpeg"/><Relationship Id="rId3" Type="http://schemas.openxmlformats.org/officeDocument/2006/relationships/image" Target="../media/image21.jpeg"/><Relationship Id="rId2" Type="http://schemas.openxmlformats.org/officeDocument/2006/relationships/image" Target="../media/image20.jpeg"/><Relationship Id="rId1" Type="http://schemas.openxmlformats.org/officeDocument/2006/relationships/image" Target="../media/image19.png"/></Relationships>
</file>

<file path=xl/drawings/_rels/drawing3.xml.rels><?xml version="1.0" encoding="UTF-8" standalone="yes"?>
<Relationships xmlns="http://schemas.openxmlformats.org/package/2006/relationships"><Relationship Id="rId9" Type="http://schemas.openxmlformats.org/officeDocument/2006/relationships/image" Target="../media/image31.png"/><Relationship Id="rId8" Type="http://schemas.openxmlformats.org/officeDocument/2006/relationships/image" Target="../media/image30.png"/><Relationship Id="rId7" Type="http://schemas.openxmlformats.org/officeDocument/2006/relationships/image" Target="../media/image29.jpeg"/><Relationship Id="rId6" Type="http://schemas.openxmlformats.org/officeDocument/2006/relationships/image" Target="../media/image28.jpeg"/><Relationship Id="rId5" Type="http://schemas.openxmlformats.org/officeDocument/2006/relationships/image" Target="../media/image27.png"/><Relationship Id="rId4" Type="http://schemas.openxmlformats.org/officeDocument/2006/relationships/image" Target="../media/image26.jpeg"/><Relationship Id="rId3" Type="http://schemas.openxmlformats.org/officeDocument/2006/relationships/image" Target="../media/image25.jpeg"/><Relationship Id="rId22" Type="http://schemas.openxmlformats.org/officeDocument/2006/relationships/image" Target="NULL" TargetMode="External"/><Relationship Id="rId21" Type="http://schemas.openxmlformats.org/officeDocument/2006/relationships/image" Target="../media/image43.jpeg"/><Relationship Id="rId20" Type="http://schemas.openxmlformats.org/officeDocument/2006/relationships/image" Target="../media/image42.png"/><Relationship Id="rId2" Type="http://schemas.openxmlformats.org/officeDocument/2006/relationships/image" Target="../media/image24.jpeg"/><Relationship Id="rId19" Type="http://schemas.openxmlformats.org/officeDocument/2006/relationships/image" Target="../media/image41.jpeg"/><Relationship Id="rId18" Type="http://schemas.openxmlformats.org/officeDocument/2006/relationships/image" Target="../media/image40.png"/><Relationship Id="rId17" Type="http://schemas.openxmlformats.org/officeDocument/2006/relationships/image" Target="../media/image39.png"/><Relationship Id="rId16" Type="http://schemas.openxmlformats.org/officeDocument/2006/relationships/image" Target="../media/image38.jpeg"/><Relationship Id="rId15" Type="http://schemas.openxmlformats.org/officeDocument/2006/relationships/image" Target="../media/image37.png"/><Relationship Id="rId14" Type="http://schemas.openxmlformats.org/officeDocument/2006/relationships/image" Target="../media/image36.jpeg"/><Relationship Id="rId13" Type="http://schemas.openxmlformats.org/officeDocument/2006/relationships/image" Target="../media/image35.jpeg"/><Relationship Id="rId12" Type="http://schemas.openxmlformats.org/officeDocument/2006/relationships/image" Target="../media/image34.png"/><Relationship Id="rId11" Type="http://schemas.openxmlformats.org/officeDocument/2006/relationships/image" Target="../media/image33.jpeg"/><Relationship Id="rId10" Type="http://schemas.openxmlformats.org/officeDocument/2006/relationships/image" Target="../media/image32.jpeg"/><Relationship Id="rId1" Type="http://schemas.openxmlformats.org/officeDocument/2006/relationships/image" Target="../media/image23.jpeg"/></Relationships>
</file>

<file path=xl/drawings/_rels/drawing4.xml.rels><?xml version="1.0" encoding="UTF-8" standalone="yes"?>
<Relationships xmlns="http://schemas.openxmlformats.org/package/2006/relationships"><Relationship Id="rId9" Type="http://schemas.openxmlformats.org/officeDocument/2006/relationships/image" Target="../media/image52.jpeg"/><Relationship Id="rId8" Type="http://schemas.openxmlformats.org/officeDocument/2006/relationships/image" Target="../media/image51.jpeg"/><Relationship Id="rId7" Type="http://schemas.openxmlformats.org/officeDocument/2006/relationships/image" Target="../media/image50.png"/><Relationship Id="rId6" Type="http://schemas.openxmlformats.org/officeDocument/2006/relationships/image" Target="../media/image49.jpeg"/><Relationship Id="rId5" Type="http://schemas.openxmlformats.org/officeDocument/2006/relationships/image" Target="../media/image48.jpeg"/><Relationship Id="rId4" Type="http://schemas.openxmlformats.org/officeDocument/2006/relationships/image" Target="../media/image47.jpeg"/><Relationship Id="rId3" Type="http://schemas.openxmlformats.org/officeDocument/2006/relationships/image" Target="../media/image46.jpeg"/><Relationship Id="rId2" Type="http://schemas.openxmlformats.org/officeDocument/2006/relationships/image" Target="../media/image45.jpeg"/><Relationship Id="rId12" Type="http://schemas.openxmlformats.org/officeDocument/2006/relationships/image" Target="../media/image55.png"/><Relationship Id="rId11" Type="http://schemas.openxmlformats.org/officeDocument/2006/relationships/image" Target="../media/image54.jpeg"/><Relationship Id="rId10" Type="http://schemas.openxmlformats.org/officeDocument/2006/relationships/image" Target="../media/image53.jpeg"/><Relationship Id="rId1" Type="http://schemas.openxmlformats.org/officeDocument/2006/relationships/image" Target="../media/image44.jpeg"/></Relationships>
</file>

<file path=xl/drawings/_rels/drawing5.xml.rels><?xml version="1.0" encoding="UTF-8" standalone="yes"?>
<Relationships xmlns="http://schemas.openxmlformats.org/package/2006/relationships"><Relationship Id="rId9" Type="http://schemas.openxmlformats.org/officeDocument/2006/relationships/image" Target="../media/image64.jpeg"/><Relationship Id="rId8" Type="http://schemas.openxmlformats.org/officeDocument/2006/relationships/image" Target="../media/image63.jpeg"/><Relationship Id="rId7" Type="http://schemas.openxmlformats.org/officeDocument/2006/relationships/image" Target="../media/image62.jpeg"/><Relationship Id="rId6" Type="http://schemas.openxmlformats.org/officeDocument/2006/relationships/image" Target="../media/image61.jpeg"/><Relationship Id="rId5" Type="http://schemas.openxmlformats.org/officeDocument/2006/relationships/image" Target="../media/image60.jpeg"/><Relationship Id="rId43" Type="http://schemas.openxmlformats.org/officeDocument/2006/relationships/image" Target="../media/image98.wmf"/><Relationship Id="rId42" Type="http://schemas.openxmlformats.org/officeDocument/2006/relationships/image" Target="../media/image97.wmf"/><Relationship Id="rId41" Type="http://schemas.openxmlformats.org/officeDocument/2006/relationships/image" Target="../media/image96.wmf"/><Relationship Id="rId40" Type="http://schemas.openxmlformats.org/officeDocument/2006/relationships/image" Target="../media/image95.wmf"/><Relationship Id="rId4" Type="http://schemas.openxmlformats.org/officeDocument/2006/relationships/image" Target="../media/image59.jpeg"/><Relationship Id="rId39" Type="http://schemas.openxmlformats.org/officeDocument/2006/relationships/image" Target="../media/image94.png"/><Relationship Id="rId38" Type="http://schemas.openxmlformats.org/officeDocument/2006/relationships/image" Target="../media/image93.png"/><Relationship Id="rId37" Type="http://schemas.openxmlformats.org/officeDocument/2006/relationships/image" Target="../media/image92.png"/><Relationship Id="rId36" Type="http://schemas.openxmlformats.org/officeDocument/2006/relationships/image" Target="../media/image91.png"/><Relationship Id="rId35" Type="http://schemas.openxmlformats.org/officeDocument/2006/relationships/image" Target="../media/image90.png"/><Relationship Id="rId34" Type="http://schemas.openxmlformats.org/officeDocument/2006/relationships/image" Target="../media/image89.png"/><Relationship Id="rId33" Type="http://schemas.openxmlformats.org/officeDocument/2006/relationships/image" Target="../media/image88.png"/><Relationship Id="rId32" Type="http://schemas.openxmlformats.org/officeDocument/2006/relationships/image" Target="../media/image87.png"/><Relationship Id="rId31" Type="http://schemas.openxmlformats.org/officeDocument/2006/relationships/image" Target="../media/image86.png"/><Relationship Id="rId30" Type="http://schemas.openxmlformats.org/officeDocument/2006/relationships/image" Target="../media/image85.png"/><Relationship Id="rId3" Type="http://schemas.openxmlformats.org/officeDocument/2006/relationships/image" Target="../media/image58.jpeg"/><Relationship Id="rId29" Type="http://schemas.openxmlformats.org/officeDocument/2006/relationships/image" Target="../media/image84.png"/><Relationship Id="rId28" Type="http://schemas.openxmlformats.org/officeDocument/2006/relationships/image" Target="../media/image83.png"/><Relationship Id="rId27" Type="http://schemas.openxmlformats.org/officeDocument/2006/relationships/image" Target="../media/image82.png"/><Relationship Id="rId26" Type="http://schemas.openxmlformats.org/officeDocument/2006/relationships/image" Target="../media/image81.png"/><Relationship Id="rId25" Type="http://schemas.openxmlformats.org/officeDocument/2006/relationships/image" Target="../media/image80.png"/><Relationship Id="rId24" Type="http://schemas.openxmlformats.org/officeDocument/2006/relationships/image" Target="../media/image79.png"/><Relationship Id="rId23" Type="http://schemas.openxmlformats.org/officeDocument/2006/relationships/image" Target="../media/image78.png"/><Relationship Id="rId22" Type="http://schemas.openxmlformats.org/officeDocument/2006/relationships/image" Target="../media/image77.png"/><Relationship Id="rId21" Type="http://schemas.openxmlformats.org/officeDocument/2006/relationships/image" Target="../media/image76.png"/><Relationship Id="rId20" Type="http://schemas.openxmlformats.org/officeDocument/2006/relationships/image" Target="../media/image75.png"/><Relationship Id="rId2" Type="http://schemas.openxmlformats.org/officeDocument/2006/relationships/image" Target="../media/image57.jpeg"/><Relationship Id="rId19" Type="http://schemas.openxmlformats.org/officeDocument/2006/relationships/image" Target="../media/image74.png"/><Relationship Id="rId18" Type="http://schemas.openxmlformats.org/officeDocument/2006/relationships/image" Target="../media/image73.png"/><Relationship Id="rId17" Type="http://schemas.openxmlformats.org/officeDocument/2006/relationships/image" Target="../media/image72.png"/><Relationship Id="rId16" Type="http://schemas.openxmlformats.org/officeDocument/2006/relationships/image" Target="../media/image71.png"/><Relationship Id="rId15" Type="http://schemas.openxmlformats.org/officeDocument/2006/relationships/image" Target="../media/image70.png"/><Relationship Id="rId14" Type="http://schemas.openxmlformats.org/officeDocument/2006/relationships/image" Target="../media/image69.jpeg"/><Relationship Id="rId13" Type="http://schemas.openxmlformats.org/officeDocument/2006/relationships/image" Target="../media/image68.jpeg"/><Relationship Id="rId12" Type="http://schemas.openxmlformats.org/officeDocument/2006/relationships/image" Target="../media/image67.png"/><Relationship Id="rId11" Type="http://schemas.openxmlformats.org/officeDocument/2006/relationships/image" Target="../media/image66.emf"/><Relationship Id="rId10" Type="http://schemas.openxmlformats.org/officeDocument/2006/relationships/image" Target="../media/image65.emf"/><Relationship Id="rId1" Type="http://schemas.openxmlformats.org/officeDocument/2006/relationships/image" Target="../media/image56.jpeg"/></Relationships>
</file>

<file path=xl/drawings/_rels/drawing6.xml.rels><?xml version="1.0" encoding="UTF-8" standalone="yes"?>
<Relationships xmlns="http://schemas.openxmlformats.org/package/2006/relationships"><Relationship Id="rId8" Type="http://schemas.openxmlformats.org/officeDocument/2006/relationships/image" Target="../media/image106.png"/><Relationship Id="rId7" Type="http://schemas.openxmlformats.org/officeDocument/2006/relationships/image" Target="../media/image105.png"/><Relationship Id="rId6" Type="http://schemas.openxmlformats.org/officeDocument/2006/relationships/image" Target="../media/image104.png"/><Relationship Id="rId5" Type="http://schemas.openxmlformats.org/officeDocument/2006/relationships/image" Target="../media/image103.png"/><Relationship Id="rId4" Type="http://schemas.openxmlformats.org/officeDocument/2006/relationships/image" Target="../media/image102.png"/><Relationship Id="rId3" Type="http://schemas.openxmlformats.org/officeDocument/2006/relationships/image" Target="../media/image101.png"/><Relationship Id="rId2" Type="http://schemas.openxmlformats.org/officeDocument/2006/relationships/image" Target="../media/image100.png"/><Relationship Id="rId1" Type="http://schemas.openxmlformats.org/officeDocument/2006/relationships/image" Target="../media/image99.png"/></Relationships>
</file>

<file path=xl/drawings/_rels/drawing7.xml.rels><?xml version="1.0" encoding="UTF-8" standalone="yes"?>
<Relationships xmlns="http://schemas.openxmlformats.org/package/2006/relationships"><Relationship Id="rId9" Type="http://schemas.openxmlformats.org/officeDocument/2006/relationships/image" Target="../media/image115.png"/><Relationship Id="rId8" Type="http://schemas.openxmlformats.org/officeDocument/2006/relationships/image" Target="../media/image114.jpeg"/><Relationship Id="rId7" Type="http://schemas.openxmlformats.org/officeDocument/2006/relationships/image" Target="../media/image113.jpeg"/><Relationship Id="rId6" Type="http://schemas.openxmlformats.org/officeDocument/2006/relationships/image" Target="../media/image112.jpeg"/><Relationship Id="rId5" Type="http://schemas.openxmlformats.org/officeDocument/2006/relationships/image" Target="../media/image111.GIF"/><Relationship Id="rId4" Type="http://schemas.openxmlformats.org/officeDocument/2006/relationships/image" Target="../media/image110.jpeg"/><Relationship Id="rId3" Type="http://schemas.openxmlformats.org/officeDocument/2006/relationships/image" Target="../media/image109.png"/><Relationship Id="rId2" Type="http://schemas.openxmlformats.org/officeDocument/2006/relationships/image" Target="../media/image108.png"/><Relationship Id="rId16" Type="http://schemas.openxmlformats.org/officeDocument/2006/relationships/image" Target="../media/image122.jpeg"/><Relationship Id="rId15" Type="http://schemas.openxmlformats.org/officeDocument/2006/relationships/image" Target="../media/image121.jpeg"/><Relationship Id="rId14" Type="http://schemas.openxmlformats.org/officeDocument/2006/relationships/image" Target="../media/image120.png"/><Relationship Id="rId13" Type="http://schemas.openxmlformats.org/officeDocument/2006/relationships/image" Target="../media/image119.jpeg"/><Relationship Id="rId12" Type="http://schemas.openxmlformats.org/officeDocument/2006/relationships/image" Target="../media/image118.jpeg"/><Relationship Id="rId11" Type="http://schemas.openxmlformats.org/officeDocument/2006/relationships/image" Target="../media/image117.jpeg"/><Relationship Id="rId10" Type="http://schemas.openxmlformats.org/officeDocument/2006/relationships/image" Target="../media/image116.png"/><Relationship Id="rId1" Type="http://schemas.openxmlformats.org/officeDocument/2006/relationships/image" Target="../media/image107.jpeg"/></Relationships>
</file>

<file path=xl/drawings/_rels/drawing8.xml.rels><?xml version="1.0" encoding="UTF-8" standalone="yes"?>
<Relationships xmlns="http://schemas.openxmlformats.org/package/2006/relationships"><Relationship Id="rId5" Type="http://schemas.openxmlformats.org/officeDocument/2006/relationships/image" Target="../media/image127.png"/><Relationship Id="rId4" Type="http://schemas.openxmlformats.org/officeDocument/2006/relationships/image" Target="../media/image126.png"/><Relationship Id="rId3" Type="http://schemas.openxmlformats.org/officeDocument/2006/relationships/image" Target="../media/image125.png"/><Relationship Id="rId2" Type="http://schemas.openxmlformats.org/officeDocument/2006/relationships/image" Target="../media/image124.png"/><Relationship Id="rId1" Type="http://schemas.openxmlformats.org/officeDocument/2006/relationships/image" Target="../media/image123.png"/></Relationships>
</file>

<file path=xl/drawings/_rels/drawing9.xml.rels><?xml version="1.0" encoding="UTF-8" standalone="yes"?>
<Relationships xmlns="http://schemas.openxmlformats.org/package/2006/relationships"><Relationship Id="rId9" Type="http://schemas.openxmlformats.org/officeDocument/2006/relationships/image" Target="../media/image136.jpeg"/><Relationship Id="rId8" Type="http://schemas.openxmlformats.org/officeDocument/2006/relationships/image" Target="../media/image135.jpeg"/><Relationship Id="rId7" Type="http://schemas.openxmlformats.org/officeDocument/2006/relationships/image" Target="../media/image134.jpeg"/><Relationship Id="rId6" Type="http://schemas.openxmlformats.org/officeDocument/2006/relationships/image" Target="../media/image133.jpeg"/><Relationship Id="rId5" Type="http://schemas.openxmlformats.org/officeDocument/2006/relationships/image" Target="../media/image132.jpeg"/><Relationship Id="rId4" Type="http://schemas.openxmlformats.org/officeDocument/2006/relationships/image" Target="../media/image131.jpeg"/><Relationship Id="rId3" Type="http://schemas.openxmlformats.org/officeDocument/2006/relationships/image" Target="../media/image130.jpeg"/><Relationship Id="rId25" Type="http://schemas.openxmlformats.org/officeDocument/2006/relationships/image" Target="../media/image152.wmf"/><Relationship Id="rId24" Type="http://schemas.openxmlformats.org/officeDocument/2006/relationships/image" Target="../media/image151.png"/><Relationship Id="rId23" Type="http://schemas.openxmlformats.org/officeDocument/2006/relationships/image" Target="../media/image150.png"/><Relationship Id="rId22" Type="http://schemas.openxmlformats.org/officeDocument/2006/relationships/image" Target="../media/image149.png"/><Relationship Id="rId21" Type="http://schemas.openxmlformats.org/officeDocument/2006/relationships/image" Target="../media/image148.png"/><Relationship Id="rId20" Type="http://schemas.openxmlformats.org/officeDocument/2006/relationships/image" Target="../media/image147.jpeg"/><Relationship Id="rId2" Type="http://schemas.openxmlformats.org/officeDocument/2006/relationships/image" Target="../media/image129.jpeg"/><Relationship Id="rId19" Type="http://schemas.openxmlformats.org/officeDocument/2006/relationships/image" Target="../media/image146.jpeg"/><Relationship Id="rId18" Type="http://schemas.openxmlformats.org/officeDocument/2006/relationships/image" Target="../media/image145.png"/><Relationship Id="rId17" Type="http://schemas.openxmlformats.org/officeDocument/2006/relationships/image" Target="../media/image144.jpeg"/><Relationship Id="rId16" Type="http://schemas.openxmlformats.org/officeDocument/2006/relationships/image" Target="../media/image143.png"/><Relationship Id="rId15" Type="http://schemas.openxmlformats.org/officeDocument/2006/relationships/image" Target="../media/image142.jpeg"/><Relationship Id="rId14" Type="http://schemas.openxmlformats.org/officeDocument/2006/relationships/image" Target="../media/image141.jpeg"/><Relationship Id="rId13" Type="http://schemas.openxmlformats.org/officeDocument/2006/relationships/image" Target="../media/image140.jpeg"/><Relationship Id="rId12" Type="http://schemas.openxmlformats.org/officeDocument/2006/relationships/image" Target="../media/image139.png"/><Relationship Id="rId11" Type="http://schemas.openxmlformats.org/officeDocument/2006/relationships/image" Target="../media/image138.png"/><Relationship Id="rId10" Type="http://schemas.openxmlformats.org/officeDocument/2006/relationships/image" Target="../media/image137.jpeg"/><Relationship Id="rId1" Type="http://schemas.openxmlformats.org/officeDocument/2006/relationships/image" Target="../media/image128.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53.wmf"/></Relationships>
</file>

<file path=xl/drawings/_rels/drawing11.xml.rels><?xml version="1.0" encoding="UTF-8" standalone="yes"?>
<Relationships xmlns="http://schemas.openxmlformats.org/package/2006/relationships"><Relationship Id="rId9" Type="http://schemas.openxmlformats.org/officeDocument/2006/relationships/image" Target="../media/image162.png"/><Relationship Id="rId8" Type="http://schemas.openxmlformats.org/officeDocument/2006/relationships/image" Target="../media/image161.png"/><Relationship Id="rId7" Type="http://schemas.openxmlformats.org/officeDocument/2006/relationships/image" Target="../media/image160.png"/><Relationship Id="rId6" Type="http://schemas.openxmlformats.org/officeDocument/2006/relationships/image" Target="../media/image159.png"/><Relationship Id="rId5" Type="http://schemas.openxmlformats.org/officeDocument/2006/relationships/image" Target="../media/image158.jpeg"/><Relationship Id="rId4" Type="http://schemas.openxmlformats.org/officeDocument/2006/relationships/image" Target="../media/image157.jpeg"/><Relationship Id="rId3" Type="http://schemas.openxmlformats.org/officeDocument/2006/relationships/image" Target="../media/image156.jpeg"/><Relationship Id="rId2" Type="http://schemas.openxmlformats.org/officeDocument/2006/relationships/image" Target="../media/image155.jpeg"/><Relationship Id="rId12" Type="http://schemas.openxmlformats.org/officeDocument/2006/relationships/image" Target="../media/image165.jpeg"/><Relationship Id="rId11" Type="http://schemas.openxmlformats.org/officeDocument/2006/relationships/image" Target="../media/image164.png"/><Relationship Id="rId10" Type="http://schemas.openxmlformats.org/officeDocument/2006/relationships/image" Target="../media/image163.png"/><Relationship Id="rId1" Type="http://schemas.openxmlformats.org/officeDocument/2006/relationships/image" Target="../media/image154.jpeg"/></Relationships>
</file>

<file path=xl/drawings/_rels/drawing12.xml.rels><?xml version="1.0" encoding="UTF-8" standalone="yes"?>
<Relationships xmlns="http://schemas.openxmlformats.org/package/2006/relationships"><Relationship Id="rId9" Type="http://schemas.openxmlformats.org/officeDocument/2006/relationships/image" Target="../media/image174.jpeg"/><Relationship Id="rId8" Type="http://schemas.openxmlformats.org/officeDocument/2006/relationships/image" Target="../media/image173.jpeg"/><Relationship Id="rId7" Type="http://schemas.openxmlformats.org/officeDocument/2006/relationships/image" Target="../media/image172.png"/><Relationship Id="rId6" Type="http://schemas.openxmlformats.org/officeDocument/2006/relationships/image" Target="../media/image171.png"/><Relationship Id="rId5" Type="http://schemas.openxmlformats.org/officeDocument/2006/relationships/image" Target="../media/image170.emf"/><Relationship Id="rId4" Type="http://schemas.openxmlformats.org/officeDocument/2006/relationships/image" Target="../media/image169.jpeg"/><Relationship Id="rId3" Type="http://schemas.openxmlformats.org/officeDocument/2006/relationships/image" Target="../media/image168.jpeg"/><Relationship Id="rId2" Type="http://schemas.openxmlformats.org/officeDocument/2006/relationships/image" Target="../media/image167.jpeg"/><Relationship Id="rId11" Type="http://schemas.openxmlformats.org/officeDocument/2006/relationships/image" Target="../media/image176.jpeg"/><Relationship Id="rId10" Type="http://schemas.openxmlformats.org/officeDocument/2006/relationships/image" Target="../media/image175.jpeg"/><Relationship Id="rId1" Type="http://schemas.openxmlformats.org/officeDocument/2006/relationships/image" Target="../media/image166.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179.png"/><Relationship Id="rId2" Type="http://schemas.openxmlformats.org/officeDocument/2006/relationships/image" Target="../media/image178.jpeg"/><Relationship Id="rId1" Type="http://schemas.openxmlformats.org/officeDocument/2006/relationships/image" Target="../media/image177.jpeg"/></Relationships>
</file>

<file path=xl/drawings/_rels/drawing14.xml.rels><?xml version="1.0" encoding="UTF-8" standalone="yes"?>
<Relationships xmlns="http://schemas.openxmlformats.org/package/2006/relationships"><Relationship Id="rId9" Type="http://schemas.openxmlformats.org/officeDocument/2006/relationships/image" Target="../media/image187.GIF"/><Relationship Id="rId8" Type="http://schemas.openxmlformats.org/officeDocument/2006/relationships/image" Target="../media/image186.jpeg"/><Relationship Id="rId7" Type="http://schemas.openxmlformats.org/officeDocument/2006/relationships/image" Target="../media/image185.jpeg"/><Relationship Id="rId6" Type="http://schemas.openxmlformats.org/officeDocument/2006/relationships/image" Target="../media/image184.jpeg"/><Relationship Id="rId5" Type="http://schemas.openxmlformats.org/officeDocument/2006/relationships/image" Target="../media/image183.jpeg"/><Relationship Id="rId46" Type="http://schemas.openxmlformats.org/officeDocument/2006/relationships/image" Target="../media/image223.wmf"/><Relationship Id="rId45" Type="http://schemas.openxmlformats.org/officeDocument/2006/relationships/image" Target="../media/image222.jpeg"/><Relationship Id="rId44" Type="http://schemas.openxmlformats.org/officeDocument/2006/relationships/image" Target="../media/image221.jpeg"/><Relationship Id="rId43" Type="http://schemas.openxmlformats.org/officeDocument/2006/relationships/image" Target="../media/image220.png"/><Relationship Id="rId42" Type="http://schemas.openxmlformats.org/officeDocument/2006/relationships/image" Target="../media/image219.png"/><Relationship Id="rId41" Type="http://schemas.openxmlformats.org/officeDocument/2006/relationships/image" Target="../media/image218.png"/><Relationship Id="rId40" Type="http://schemas.openxmlformats.org/officeDocument/2006/relationships/image" Target="../media/image217.png"/><Relationship Id="rId4" Type="http://schemas.openxmlformats.org/officeDocument/2006/relationships/image" Target="../media/image182.jpeg"/><Relationship Id="rId39" Type="http://schemas.openxmlformats.org/officeDocument/2006/relationships/image" Target="../media/image216.jpeg"/><Relationship Id="rId38" Type="http://schemas.openxmlformats.org/officeDocument/2006/relationships/image" Target="../media/image215.jpeg"/><Relationship Id="rId37" Type="http://schemas.openxmlformats.org/officeDocument/2006/relationships/image" Target="../media/image214.jpeg"/><Relationship Id="rId36" Type="http://schemas.openxmlformats.org/officeDocument/2006/relationships/image" Target="../media/image213.jpeg"/><Relationship Id="rId35" Type="http://schemas.openxmlformats.org/officeDocument/2006/relationships/image" Target="../media/image212.jpeg"/><Relationship Id="rId34" Type="http://schemas.openxmlformats.org/officeDocument/2006/relationships/image" Target="../media/image211.png"/><Relationship Id="rId33" Type="http://schemas.openxmlformats.org/officeDocument/2006/relationships/image" Target="NULL" TargetMode="External"/><Relationship Id="rId32" Type="http://schemas.openxmlformats.org/officeDocument/2006/relationships/image" Target="../media/image210.jpeg"/><Relationship Id="rId31" Type="http://schemas.openxmlformats.org/officeDocument/2006/relationships/image" Target="../media/image209.png"/><Relationship Id="rId30" Type="http://schemas.openxmlformats.org/officeDocument/2006/relationships/image" Target="../media/image208.png"/><Relationship Id="rId3" Type="http://schemas.openxmlformats.org/officeDocument/2006/relationships/image" Target="../media/image181.jpeg"/><Relationship Id="rId29" Type="http://schemas.openxmlformats.org/officeDocument/2006/relationships/image" Target="../media/image207.jpeg"/><Relationship Id="rId28" Type="http://schemas.openxmlformats.org/officeDocument/2006/relationships/image" Target="../media/image206.png"/><Relationship Id="rId27" Type="http://schemas.openxmlformats.org/officeDocument/2006/relationships/image" Target="../media/image205.png"/><Relationship Id="rId26" Type="http://schemas.openxmlformats.org/officeDocument/2006/relationships/image" Target="../media/image204.jpeg"/><Relationship Id="rId25" Type="http://schemas.openxmlformats.org/officeDocument/2006/relationships/image" Target="../media/image203.emf"/><Relationship Id="rId24" Type="http://schemas.openxmlformats.org/officeDocument/2006/relationships/image" Target="../media/image202.GIF"/><Relationship Id="rId23" Type="http://schemas.openxmlformats.org/officeDocument/2006/relationships/image" Target="../media/image201.jpeg"/><Relationship Id="rId22" Type="http://schemas.openxmlformats.org/officeDocument/2006/relationships/image" Target="../media/image200.jpeg"/><Relationship Id="rId21" Type="http://schemas.openxmlformats.org/officeDocument/2006/relationships/image" Target="../media/image199.jpeg"/><Relationship Id="rId20" Type="http://schemas.openxmlformats.org/officeDocument/2006/relationships/image" Target="../media/image198.jpeg"/><Relationship Id="rId2" Type="http://schemas.openxmlformats.org/officeDocument/2006/relationships/image" Target="../media/image180.jpeg"/><Relationship Id="rId19" Type="http://schemas.openxmlformats.org/officeDocument/2006/relationships/image" Target="../media/image197.jpeg"/><Relationship Id="rId18" Type="http://schemas.openxmlformats.org/officeDocument/2006/relationships/image" Target="../media/image196.jpeg"/><Relationship Id="rId17" Type="http://schemas.openxmlformats.org/officeDocument/2006/relationships/image" Target="../media/image195.jpeg"/><Relationship Id="rId16" Type="http://schemas.openxmlformats.org/officeDocument/2006/relationships/image" Target="../media/image194.jpeg"/><Relationship Id="rId15" Type="http://schemas.openxmlformats.org/officeDocument/2006/relationships/image" Target="../media/image193.jpeg"/><Relationship Id="rId14" Type="http://schemas.openxmlformats.org/officeDocument/2006/relationships/image" Target="../media/image192.jpeg"/><Relationship Id="rId13" Type="http://schemas.openxmlformats.org/officeDocument/2006/relationships/image" Target="../media/image191.jpeg"/><Relationship Id="rId12" Type="http://schemas.openxmlformats.org/officeDocument/2006/relationships/image" Target="../media/image190.jpeg"/><Relationship Id="rId11" Type="http://schemas.openxmlformats.org/officeDocument/2006/relationships/image" Target="../media/image189.jpeg"/><Relationship Id="rId10" Type="http://schemas.openxmlformats.org/officeDocument/2006/relationships/image" Target="../media/image188.jpeg"/><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9" Type="http://schemas.openxmlformats.org/officeDocument/2006/relationships/image" Target="../media/image232.jpeg"/><Relationship Id="rId8" Type="http://schemas.openxmlformats.org/officeDocument/2006/relationships/image" Target="../media/image231.png"/><Relationship Id="rId7" Type="http://schemas.openxmlformats.org/officeDocument/2006/relationships/image" Target="../media/image230.png"/><Relationship Id="rId6" Type="http://schemas.openxmlformats.org/officeDocument/2006/relationships/image" Target="../media/image229.png"/><Relationship Id="rId5" Type="http://schemas.openxmlformats.org/officeDocument/2006/relationships/image" Target="../media/image228.jpeg"/><Relationship Id="rId4" Type="http://schemas.openxmlformats.org/officeDocument/2006/relationships/image" Target="../media/image227.emf"/><Relationship Id="rId3" Type="http://schemas.openxmlformats.org/officeDocument/2006/relationships/image" Target="../media/image226.jpeg"/><Relationship Id="rId29" Type="http://schemas.openxmlformats.org/officeDocument/2006/relationships/image" Target="../media/image252.wmf"/><Relationship Id="rId28" Type="http://schemas.openxmlformats.org/officeDocument/2006/relationships/image" Target="../media/image251.png"/><Relationship Id="rId27" Type="http://schemas.openxmlformats.org/officeDocument/2006/relationships/image" Target="../media/image250.jpeg"/><Relationship Id="rId26" Type="http://schemas.openxmlformats.org/officeDocument/2006/relationships/image" Target="../media/image249.png"/><Relationship Id="rId25" Type="http://schemas.openxmlformats.org/officeDocument/2006/relationships/image" Target="../media/image248.png"/><Relationship Id="rId24" Type="http://schemas.openxmlformats.org/officeDocument/2006/relationships/image" Target="../media/image247.png"/><Relationship Id="rId23" Type="http://schemas.openxmlformats.org/officeDocument/2006/relationships/image" Target="../media/image246.png"/><Relationship Id="rId22" Type="http://schemas.openxmlformats.org/officeDocument/2006/relationships/image" Target="../media/image245.png"/><Relationship Id="rId21" Type="http://schemas.openxmlformats.org/officeDocument/2006/relationships/image" Target="../media/image244.png"/><Relationship Id="rId20" Type="http://schemas.openxmlformats.org/officeDocument/2006/relationships/image" Target="../media/image243.png"/><Relationship Id="rId2" Type="http://schemas.openxmlformats.org/officeDocument/2006/relationships/image" Target="../media/image225.emf"/><Relationship Id="rId19" Type="http://schemas.openxmlformats.org/officeDocument/2006/relationships/image" Target="../media/image242.png"/><Relationship Id="rId18" Type="http://schemas.openxmlformats.org/officeDocument/2006/relationships/image" Target="../media/image241.png"/><Relationship Id="rId17" Type="http://schemas.openxmlformats.org/officeDocument/2006/relationships/image" Target="../media/image240.png"/><Relationship Id="rId16" Type="http://schemas.openxmlformats.org/officeDocument/2006/relationships/image" Target="../media/image239.png"/><Relationship Id="rId15" Type="http://schemas.openxmlformats.org/officeDocument/2006/relationships/image" Target="../media/image238.png"/><Relationship Id="rId14" Type="http://schemas.openxmlformats.org/officeDocument/2006/relationships/image" Target="../media/image237.png"/><Relationship Id="rId13" Type="http://schemas.openxmlformats.org/officeDocument/2006/relationships/image" Target="../media/image236.png"/><Relationship Id="rId12" Type="http://schemas.openxmlformats.org/officeDocument/2006/relationships/image" Target="../media/image235.png"/><Relationship Id="rId11" Type="http://schemas.openxmlformats.org/officeDocument/2006/relationships/image" Target="../media/image234.png"/><Relationship Id="rId10" Type="http://schemas.openxmlformats.org/officeDocument/2006/relationships/image" Target="../media/image233.emf"/><Relationship Id="rId1" Type="http://schemas.openxmlformats.org/officeDocument/2006/relationships/image" Target="../media/image224.emf"/></Relationships>
</file>

<file path=xl/drawings/_rels/drawing16.xml.rels><?xml version="1.0" encoding="UTF-8" standalone="yes"?>
<Relationships xmlns="http://schemas.openxmlformats.org/package/2006/relationships"><Relationship Id="rId9" Type="http://schemas.openxmlformats.org/officeDocument/2006/relationships/image" Target="../media/image261.jpeg"/><Relationship Id="rId8" Type="http://schemas.openxmlformats.org/officeDocument/2006/relationships/image" Target="../media/image260.jpeg"/><Relationship Id="rId7" Type="http://schemas.openxmlformats.org/officeDocument/2006/relationships/image" Target="../media/image259.jpeg"/><Relationship Id="rId6" Type="http://schemas.openxmlformats.org/officeDocument/2006/relationships/image" Target="../media/image258.jpeg"/><Relationship Id="rId5" Type="http://schemas.openxmlformats.org/officeDocument/2006/relationships/image" Target="../media/image257.jpeg"/><Relationship Id="rId48" Type="http://schemas.openxmlformats.org/officeDocument/2006/relationships/image" Target="../media/image300.png"/><Relationship Id="rId47" Type="http://schemas.openxmlformats.org/officeDocument/2006/relationships/image" Target="../media/image299.jpeg"/><Relationship Id="rId46" Type="http://schemas.openxmlformats.org/officeDocument/2006/relationships/image" Target="../media/image298.jpeg"/><Relationship Id="rId45" Type="http://schemas.openxmlformats.org/officeDocument/2006/relationships/image" Target="../media/image297.jpeg"/><Relationship Id="rId44" Type="http://schemas.openxmlformats.org/officeDocument/2006/relationships/image" Target="../media/image296.jpeg"/><Relationship Id="rId43" Type="http://schemas.openxmlformats.org/officeDocument/2006/relationships/image" Target="../media/image295.jpeg"/><Relationship Id="rId42" Type="http://schemas.openxmlformats.org/officeDocument/2006/relationships/image" Target="../media/image294.png"/><Relationship Id="rId41" Type="http://schemas.openxmlformats.org/officeDocument/2006/relationships/image" Target="../media/image293.emf"/><Relationship Id="rId40" Type="http://schemas.openxmlformats.org/officeDocument/2006/relationships/image" Target="../media/image292.emf"/><Relationship Id="rId4" Type="http://schemas.openxmlformats.org/officeDocument/2006/relationships/image" Target="../media/image256.jpeg"/><Relationship Id="rId39" Type="http://schemas.openxmlformats.org/officeDocument/2006/relationships/image" Target="../media/image291.png"/><Relationship Id="rId38" Type="http://schemas.openxmlformats.org/officeDocument/2006/relationships/image" Target="../media/image290.png"/><Relationship Id="rId37" Type="http://schemas.openxmlformats.org/officeDocument/2006/relationships/image" Target="../media/image289.png"/><Relationship Id="rId36" Type="http://schemas.openxmlformats.org/officeDocument/2006/relationships/image" Target="../media/image288.png"/><Relationship Id="rId35" Type="http://schemas.openxmlformats.org/officeDocument/2006/relationships/image" Target="../media/image287.png"/><Relationship Id="rId34" Type="http://schemas.openxmlformats.org/officeDocument/2006/relationships/image" Target="../media/image286.png"/><Relationship Id="rId33" Type="http://schemas.openxmlformats.org/officeDocument/2006/relationships/image" Target="../media/image285.png"/><Relationship Id="rId32" Type="http://schemas.openxmlformats.org/officeDocument/2006/relationships/image" Target="../media/image284.jpeg"/><Relationship Id="rId31" Type="http://schemas.openxmlformats.org/officeDocument/2006/relationships/image" Target="../media/image283.jpeg"/><Relationship Id="rId30" Type="http://schemas.openxmlformats.org/officeDocument/2006/relationships/image" Target="../media/image282.png"/><Relationship Id="rId3" Type="http://schemas.openxmlformats.org/officeDocument/2006/relationships/image" Target="../media/image255.jpeg"/><Relationship Id="rId29" Type="http://schemas.openxmlformats.org/officeDocument/2006/relationships/image" Target="../media/image281.png"/><Relationship Id="rId28" Type="http://schemas.openxmlformats.org/officeDocument/2006/relationships/image" Target="../media/image280.png"/><Relationship Id="rId27" Type="http://schemas.openxmlformats.org/officeDocument/2006/relationships/image" Target="../media/image279.png"/><Relationship Id="rId26" Type="http://schemas.openxmlformats.org/officeDocument/2006/relationships/image" Target="../media/image278.png"/><Relationship Id="rId25" Type="http://schemas.openxmlformats.org/officeDocument/2006/relationships/image" Target="../media/image277.png"/><Relationship Id="rId24" Type="http://schemas.openxmlformats.org/officeDocument/2006/relationships/image" Target="../media/image276.png"/><Relationship Id="rId23" Type="http://schemas.openxmlformats.org/officeDocument/2006/relationships/image" Target="../media/image275.png"/><Relationship Id="rId22" Type="http://schemas.openxmlformats.org/officeDocument/2006/relationships/image" Target="../media/image274.png"/><Relationship Id="rId21" Type="http://schemas.openxmlformats.org/officeDocument/2006/relationships/image" Target="../media/image273.png"/><Relationship Id="rId20" Type="http://schemas.openxmlformats.org/officeDocument/2006/relationships/image" Target="../media/image272.png"/><Relationship Id="rId2" Type="http://schemas.openxmlformats.org/officeDocument/2006/relationships/image" Target="../media/image254.jpeg"/><Relationship Id="rId19" Type="http://schemas.openxmlformats.org/officeDocument/2006/relationships/image" Target="../media/image271.png"/><Relationship Id="rId18" Type="http://schemas.openxmlformats.org/officeDocument/2006/relationships/image" Target="../media/image270.png"/><Relationship Id="rId17" Type="http://schemas.openxmlformats.org/officeDocument/2006/relationships/image" Target="../media/image269.jpeg"/><Relationship Id="rId16" Type="http://schemas.openxmlformats.org/officeDocument/2006/relationships/image" Target="../media/image268.jpeg"/><Relationship Id="rId15" Type="http://schemas.openxmlformats.org/officeDocument/2006/relationships/image" Target="../media/image267.jpeg"/><Relationship Id="rId14" Type="http://schemas.openxmlformats.org/officeDocument/2006/relationships/image" Target="../media/image266.jpeg"/><Relationship Id="rId13" Type="http://schemas.openxmlformats.org/officeDocument/2006/relationships/image" Target="../media/image265.jpeg"/><Relationship Id="rId12" Type="http://schemas.openxmlformats.org/officeDocument/2006/relationships/image" Target="../media/image264.jpeg"/><Relationship Id="rId11" Type="http://schemas.openxmlformats.org/officeDocument/2006/relationships/image" Target="../media/image263.jpeg"/><Relationship Id="rId10" Type="http://schemas.openxmlformats.org/officeDocument/2006/relationships/image" Target="../media/image262.jpeg"/><Relationship Id="rId1" Type="http://schemas.openxmlformats.org/officeDocument/2006/relationships/image" Target="../media/image253.jpeg"/></Relationships>
</file>

<file path=xl/drawings/_rels/drawing17.xml.rels><?xml version="1.0" encoding="UTF-8" standalone="yes"?>
<Relationships xmlns="http://schemas.openxmlformats.org/package/2006/relationships"><Relationship Id="rId99" Type="http://schemas.openxmlformats.org/officeDocument/2006/relationships/image" Target="../media/image399.jpeg"/><Relationship Id="rId98" Type="http://schemas.openxmlformats.org/officeDocument/2006/relationships/image" Target="../media/image398.jpeg"/><Relationship Id="rId97" Type="http://schemas.openxmlformats.org/officeDocument/2006/relationships/image" Target="../media/image397.png"/><Relationship Id="rId96" Type="http://schemas.openxmlformats.org/officeDocument/2006/relationships/image" Target="../media/image396.jpeg"/><Relationship Id="rId95" Type="http://schemas.openxmlformats.org/officeDocument/2006/relationships/image" Target="../media/image395.jpeg"/><Relationship Id="rId94" Type="http://schemas.openxmlformats.org/officeDocument/2006/relationships/image" Target="../media/image394.jpeg"/><Relationship Id="rId93" Type="http://schemas.openxmlformats.org/officeDocument/2006/relationships/image" Target="../media/image393.jpeg"/><Relationship Id="rId92" Type="http://schemas.openxmlformats.org/officeDocument/2006/relationships/image" Target="../media/image392.png"/><Relationship Id="rId91" Type="http://schemas.openxmlformats.org/officeDocument/2006/relationships/image" Target="../media/image391.png"/><Relationship Id="rId90" Type="http://schemas.openxmlformats.org/officeDocument/2006/relationships/image" Target="../media/image390.png"/><Relationship Id="rId9" Type="http://schemas.openxmlformats.org/officeDocument/2006/relationships/image" Target="../media/image309.png"/><Relationship Id="rId89" Type="http://schemas.openxmlformats.org/officeDocument/2006/relationships/image" Target="../media/image389.png"/><Relationship Id="rId88" Type="http://schemas.openxmlformats.org/officeDocument/2006/relationships/image" Target="../media/image388.png"/><Relationship Id="rId87" Type="http://schemas.openxmlformats.org/officeDocument/2006/relationships/image" Target="../media/image387.png"/><Relationship Id="rId86" Type="http://schemas.openxmlformats.org/officeDocument/2006/relationships/image" Target="../media/image386.png"/><Relationship Id="rId85" Type="http://schemas.openxmlformats.org/officeDocument/2006/relationships/image" Target="../media/image385.png"/><Relationship Id="rId84" Type="http://schemas.openxmlformats.org/officeDocument/2006/relationships/image" Target="../media/image384.png"/><Relationship Id="rId83" Type="http://schemas.openxmlformats.org/officeDocument/2006/relationships/image" Target="../media/image383.png"/><Relationship Id="rId82" Type="http://schemas.openxmlformats.org/officeDocument/2006/relationships/image" Target="../media/image382.png"/><Relationship Id="rId81" Type="http://schemas.openxmlformats.org/officeDocument/2006/relationships/image" Target="../media/image381.png"/><Relationship Id="rId80" Type="http://schemas.openxmlformats.org/officeDocument/2006/relationships/image" Target="../media/image380.png"/><Relationship Id="rId8" Type="http://schemas.openxmlformats.org/officeDocument/2006/relationships/image" Target="../media/image308.png"/><Relationship Id="rId79" Type="http://schemas.openxmlformats.org/officeDocument/2006/relationships/image" Target="../media/image379.png"/><Relationship Id="rId78" Type="http://schemas.openxmlformats.org/officeDocument/2006/relationships/image" Target="../media/image378.png"/><Relationship Id="rId77" Type="http://schemas.openxmlformats.org/officeDocument/2006/relationships/image" Target="../media/image377.png"/><Relationship Id="rId76" Type="http://schemas.openxmlformats.org/officeDocument/2006/relationships/image" Target="../media/image376.png"/><Relationship Id="rId75" Type="http://schemas.openxmlformats.org/officeDocument/2006/relationships/image" Target="../media/image375.png"/><Relationship Id="rId74" Type="http://schemas.openxmlformats.org/officeDocument/2006/relationships/image" Target="../media/image374.png"/><Relationship Id="rId73" Type="http://schemas.openxmlformats.org/officeDocument/2006/relationships/image" Target="../media/image373.png"/><Relationship Id="rId72" Type="http://schemas.openxmlformats.org/officeDocument/2006/relationships/image" Target="../media/image372.png"/><Relationship Id="rId71" Type="http://schemas.openxmlformats.org/officeDocument/2006/relationships/image" Target="../media/image371.png"/><Relationship Id="rId70" Type="http://schemas.openxmlformats.org/officeDocument/2006/relationships/image" Target="../media/image370.png"/><Relationship Id="rId7" Type="http://schemas.openxmlformats.org/officeDocument/2006/relationships/image" Target="../media/image307.png"/><Relationship Id="rId69" Type="http://schemas.openxmlformats.org/officeDocument/2006/relationships/image" Target="../media/image369.png"/><Relationship Id="rId68" Type="http://schemas.openxmlformats.org/officeDocument/2006/relationships/image" Target="../media/image368.png"/><Relationship Id="rId67" Type="http://schemas.openxmlformats.org/officeDocument/2006/relationships/image" Target="../media/image367.png"/><Relationship Id="rId66" Type="http://schemas.openxmlformats.org/officeDocument/2006/relationships/image" Target="../media/image366.png"/><Relationship Id="rId65" Type="http://schemas.openxmlformats.org/officeDocument/2006/relationships/image" Target="../media/image365.png"/><Relationship Id="rId64" Type="http://schemas.openxmlformats.org/officeDocument/2006/relationships/image" Target="../media/image364.png"/><Relationship Id="rId63" Type="http://schemas.openxmlformats.org/officeDocument/2006/relationships/image" Target="../media/image363.png"/><Relationship Id="rId62" Type="http://schemas.openxmlformats.org/officeDocument/2006/relationships/image" Target="../media/image362.png"/><Relationship Id="rId61" Type="http://schemas.openxmlformats.org/officeDocument/2006/relationships/image" Target="../media/image361.png"/><Relationship Id="rId60" Type="http://schemas.openxmlformats.org/officeDocument/2006/relationships/image" Target="../media/image360.png"/><Relationship Id="rId6" Type="http://schemas.openxmlformats.org/officeDocument/2006/relationships/image" Target="../media/image306.png"/><Relationship Id="rId59" Type="http://schemas.openxmlformats.org/officeDocument/2006/relationships/image" Target="../media/image359.png"/><Relationship Id="rId58" Type="http://schemas.openxmlformats.org/officeDocument/2006/relationships/image" Target="../media/image358.png"/><Relationship Id="rId57" Type="http://schemas.openxmlformats.org/officeDocument/2006/relationships/image" Target="../media/image357.png"/><Relationship Id="rId56" Type="http://schemas.openxmlformats.org/officeDocument/2006/relationships/image" Target="../media/image356.png"/><Relationship Id="rId55" Type="http://schemas.openxmlformats.org/officeDocument/2006/relationships/image" Target="../media/image355.png"/><Relationship Id="rId54" Type="http://schemas.openxmlformats.org/officeDocument/2006/relationships/image" Target="../media/image354.png"/><Relationship Id="rId53" Type="http://schemas.openxmlformats.org/officeDocument/2006/relationships/image" Target="../media/image353.png"/><Relationship Id="rId52" Type="http://schemas.openxmlformats.org/officeDocument/2006/relationships/image" Target="../media/image352.png"/><Relationship Id="rId51" Type="http://schemas.openxmlformats.org/officeDocument/2006/relationships/image" Target="../media/image351.png"/><Relationship Id="rId50" Type="http://schemas.openxmlformats.org/officeDocument/2006/relationships/image" Target="../media/image350.png"/><Relationship Id="rId5" Type="http://schemas.openxmlformats.org/officeDocument/2006/relationships/image" Target="../media/image305.png"/><Relationship Id="rId49" Type="http://schemas.openxmlformats.org/officeDocument/2006/relationships/image" Target="../media/image349.png"/><Relationship Id="rId48" Type="http://schemas.openxmlformats.org/officeDocument/2006/relationships/image" Target="../media/image348.png"/><Relationship Id="rId47" Type="http://schemas.openxmlformats.org/officeDocument/2006/relationships/image" Target="../media/image347.png"/><Relationship Id="rId46" Type="http://schemas.openxmlformats.org/officeDocument/2006/relationships/image" Target="../media/image346.png"/><Relationship Id="rId45" Type="http://schemas.openxmlformats.org/officeDocument/2006/relationships/image" Target="../media/image345.png"/><Relationship Id="rId44" Type="http://schemas.openxmlformats.org/officeDocument/2006/relationships/image" Target="../media/image344.png"/><Relationship Id="rId43" Type="http://schemas.openxmlformats.org/officeDocument/2006/relationships/image" Target="../media/image343.png"/><Relationship Id="rId42" Type="http://schemas.openxmlformats.org/officeDocument/2006/relationships/image" Target="../media/image342.png"/><Relationship Id="rId41" Type="http://schemas.openxmlformats.org/officeDocument/2006/relationships/image" Target="../media/image341.png"/><Relationship Id="rId40" Type="http://schemas.openxmlformats.org/officeDocument/2006/relationships/image" Target="../media/image340.png"/><Relationship Id="rId4" Type="http://schemas.openxmlformats.org/officeDocument/2006/relationships/image" Target="../media/image304.png"/><Relationship Id="rId39" Type="http://schemas.openxmlformats.org/officeDocument/2006/relationships/image" Target="../media/image339.png"/><Relationship Id="rId38" Type="http://schemas.openxmlformats.org/officeDocument/2006/relationships/image" Target="../media/image338.png"/><Relationship Id="rId37" Type="http://schemas.openxmlformats.org/officeDocument/2006/relationships/image" Target="../media/image337.png"/><Relationship Id="rId36" Type="http://schemas.openxmlformats.org/officeDocument/2006/relationships/image" Target="../media/image336.png"/><Relationship Id="rId35" Type="http://schemas.openxmlformats.org/officeDocument/2006/relationships/image" Target="../media/image335.png"/><Relationship Id="rId34" Type="http://schemas.openxmlformats.org/officeDocument/2006/relationships/image" Target="../media/image334.png"/><Relationship Id="rId33" Type="http://schemas.openxmlformats.org/officeDocument/2006/relationships/image" Target="../media/image333.png"/><Relationship Id="rId32" Type="http://schemas.openxmlformats.org/officeDocument/2006/relationships/image" Target="../media/image332.png"/><Relationship Id="rId31" Type="http://schemas.openxmlformats.org/officeDocument/2006/relationships/image" Target="../media/image331.png"/><Relationship Id="rId30" Type="http://schemas.openxmlformats.org/officeDocument/2006/relationships/image" Target="../media/image330.png"/><Relationship Id="rId3" Type="http://schemas.openxmlformats.org/officeDocument/2006/relationships/image" Target="../media/image303.png"/><Relationship Id="rId29" Type="http://schemas.openxmlformats.org/officeDocument/2006/relationships/image" Target="../media/image329.png"/><Relationship Id="rId28" Type="http://schemas.openxmlformats.org/officeDocument/2006/relationships/image" Target="../media/image328.png"/><Relationship Id="rId27" Type="http://schemas.openxmlformats.org/officeDocument/2006/relationships/image" Target="../media/image327.png"/><Relationship Id="rId26" Type="http://schemas.openxmlformats.org/officeDocument/2006/relationships/image" Target="../media/image326.png"/><Relationship Id="rId25" Type="http://schemas.openxmlformats.org/officeDocument/2006/relationships/image" Target="../media/image325.png"/><Relationship Id="rId24" Type="http://schemas.openxmlformats.org/officeDocument/2006/relationships/image" Target="../media/image324.png"/><Relationship Id="rId23" Type="http://schemas.openxmlformats.org/officeDocument/2006/relationships/image" Target="../media/image323.png"/><Relationship Id="rId22" Type="http://schemas.openxmlformats.org/officeDocument/2006/relationships/image" Target="../media/image322.png"/><Relationship Id="rId21" Type="http://schemas.openxmlformats.org/officeDocument/2006/relationships/image" Target="../media/image321.png"/><Relationship Id="rId20" Type="http://schemas.openxmlformats.org/officeDocument/2006/relationships/image" Target="../media/image320.png"/><Relationship Id="rId2" Type="http://schemas.openxmlformats.org/officeDocument/2006/relationships/image" Target="../media/image302.png"/><Relationship Id="rId19" Type="http://schemas.openxmlformats.org/officeDocument/2006/relationships/image" Target="../media/image319.png"/><Relationship Id="rId18" Type="http://schemas.openxmlformats.org/officeDocument/2006/relationships/image" Target="../media/image318.png"/><Relationship Id="rId17" Type="http://schemas.openxmlformats.org/officeDocument/2006/relationships/image" Target="../media/image317.png"/><Relationship Id="rId16" Type="http://schemas.openxmlformats.org/officeDocument/2006/relationships/image" Target="../media/image316.png"/><Relationship Id="rId15" Type="http://schemas.openxmlformats.org/officeDocument/2006/relationships/image" Target="../media/image315.png"/><Relationship Id="rId14" Type="http://schemas.openxmlformats.org/officeDocument/2006/relationships/image" Target="../media/image314.png"/><Relationship Id="rId136" Type="http://schemas.openxmlformats.org/officeDocument/2006/relationships/image" Target="../media/image436.jpeg"/><Relationship Id="rId135" Type="http://schemas.openxmlformats.org/officeDocument/2006/relationships/image" Target="../media/image435.png"/><Relationship Id="rId134" Type="http://schemas.openxmlformats.org/officeDocument/2006/relationships/image" Target="../media/image434.png"/><Relationship Id="rId133" Type="http://schemas.openxmlformats.org/officeDocument/2006/relationships/image" Target="../media/image433.png"/><Relationship Id="rId132" Type="http://schemas.openxmlformats.org/officeDocument/2006/relationships/image" Target="../media/image432.png"/><Relationship Id="rId131" Type="http://schemas.openxmlformats.org/officeDocument/2006/relationships/image" Target="../media/image431.png"/><Relationship Id="rId130" Type="http://schemas.openxmlformats.org/officeDocument/2006/relationships/image" Target="../media/image430.png"/><Relationship Id="rId13" Type="http://schemas.openxmlformats.org/officeDocument/2006/relationships/image" Target="../media/image313.png"/><Relationship Id="rId129" Type="http://schemas.openxmlformats.org/officeDocument/2006/relationships/image" Target="../media/image429.png"/><Relationship Id="rId128" Type="http://schemas.openxmlformats.org/officeDocument/2006/relationships/image" Target="../media/image428.png"/><Relationship Id="rId127" Type="http://schemas.openxmlformats.org/officeDocument/2006/relationships/image" Target="../media/image427.png"/><Relationship Id="rId126" Type="http://schemas.openxmlformats.org/officeDocument/2006/relationships/image" Target="../media/image426.png"/><Relationship Id="rId125" Type="http://schemas.openxmlformats.org/officeDocument/2006/relationships/image" Target="../media/image425.png"/><Relationship Id="rId124" Type="http://schemas.openxmlformats.org/officeDocument/2006/relationships/image" Target="../media/image424.png"/><Relationship Id="rId123" Type="http://schemas.openxmlformats.org/officeDocument/2006/relationships/image" Target="../media/image423.png"/><Relationship Id="rId122" Type="http://schemas.openxmlformats.org/officeDocument/2006/relationships/image" Target="../media/image422.jpeg"/><Relationship Id="rId121" Type="http://schemas.openxmlformats.org/officeDocument/2006/relationships/image" Target="../media/image421.png"/><Relationship Id="rId120" Type="http://schemas.openxmlformats.org/officeDocument/2006/relationships/image" Target="../media/image420.jpeg"/><Relationship Id="rId12" Type="http://schemas.openxmlformats.org/officeDocument/2006/relationships/image" Target="../media/image312.png"/><Relationship Id="rId119" Type="http://schemas.openxmlformats.org/officeDocument/2006/relationships/image" Target="../media/image419.emf"/><Relationship Id="rId118" Type="http://schemas.openxmlformats.org/officeDocument/2006/relationships/image" Target="../media/image418.emf"/><Relationship Id="rId117" Type="http://schemas.openxmlformats.org/officeDocument/2006/relationships/image" Target="../media/image417.emf"/><Relationship Id="rId116" Type="http://schemas.openxmlformats.org/officeDocument/2006/relationships/image" Target="../media/image416.emf"/><Relationship Id="rId115" Type="http://schemas.openxmlformats.org/officeDocument/2006/relationships/image" Target="../media/image415.jpeg"/><Relationship Id="rId114" Type="http://schemas.openxmlformats.org/officeDocument/2006/relationships/image" Target="../media/image414.jpeg"/><Relationship Id="rId113" Type="http://schemas.openxmlformats.org/officeDocument/2006/relationships/image" Target="../media/image413.jpeg"/><Relationship Id="rId112" Type="http://schemas.openxmlformats.org/officeDocument/2006/relationships/image" Target="../media/image412.jpeg"/><Relationship Id="rId111" Type="http://schemas.openxmlformats.org/officeDocument/2006/relationships/image" Target="../media/image411.jpeg"/><Relationship Id="rId110" Type="http://schemas.openxmlformats.org/officeDocument/2006/relationships/image" Target="../media/image410.jpeg"/><Relationship Id="rId11" Type="http://schemas.openxmlformats.org/officeDocument/2006/relationships/image" Target="../media/image311.png"/><Relationship Id="rId109" Type="http://schemas.openxmlformats.org/officeDocument/2006/relationships/image" Target="../media/image409.png"/><Relationship Id="rId108" Type="http://schemas.openxmlformats.org/officeDocument/2006/relationships/image" Target="../media/image408.png"/><Relationship Id="rId107" Type="http://schemas.openxmlformats.org/officeDocument/2006/relationships/image" Target="../media/image407.png"/><Relationship Id="rId106" Type="http://schemas.openxmlformats.org/officeDocument/2006/relationships/image" Target="../media/image406.png"/><Relationship Id="rId105" Type="http://schemas.openxmlformats.org/officeDocument/2006/relationships/image" Target="../media/image405.png"/><Relationship Id="rId104" Type="http://schemas.openxmlformats.org/officeDocument/2006/relationships/image" Target="../media/image404.png"/><Relationship Id="rId103" Type="http://schemas.openxmlformats.org/officeDocument/2006/relationships/image" Target="../media/image403.png"/><Relationship Id="rId102" Type="http://schemas.openxmlformats.org/officeDocument/2006/relationships/image" Target="../media/image402.png"/><Relationship Id="rId101" Type="http://schemas.openxmlformats.org/officeDocument/2006/relationships/image" Target="../media/image401.png"/><Relationship Id="rId100" Type="http://schemas.openxmlformats.org/officeDocument/2006/relationships/image" Target="../media/image400.jpeg"/><Relationship Id="rId10" Type="http://schemas.openxmlformats.org/officeDocument/2006/relationships/image" Target="../media/image310.png"/><Relationship Id="rId1" Type="http://schemas.openxmlformats.org/officeDocument/2006/relationships/image" Target="../media/image301.png"/></Relationships>
</file>

<file path=xl/drawings/_rels/drawing18.xml.rels><?xml version="1.0" encoding="UTF-8" standalone="yes"?>
<Relationships xmlns="http://schemas.openxmlformats.org/package/2006/relationships"><Relationship Id="rId9" Type="http://schemas.openxmlformats.org/officeDocument/2006/relationships/image" Target="../media/image445.png"/><Relationship Id="rId8" Type="http://schemas.openxmlformats.org/officeDocument/2006/relationships/image" Target="../media/image444.png"/><Relationship Id="rId7" Type="http://schemas.openxmlformats.org/officeDocument/2006/relationships/image" Target="../media/image443.png"/><Relationship Id="rId6" Type="http://schemas.openxmlformats.org/officeDocument/2006/relationships/image" Target="../media/image442.png"/><Relationship Id="rId5" Type="http://schemas.openxmlformats.org/officeDocument/2006/relationships/image" Target="../media/image441.png"/><Relationship Id="rId4" Type="http://schemas.openxmlformats.org/officeDocument/2006/relationships/image" Target="../media/image440.png"/><Relationship Id="rId3" Type="http://schemas.openxmlformats.org/officeDocument/2006/relationships/image" Target="../media/image439.png"/><Relationship Id="rId2" Type="http://schemas.openxmlformats.org/officeDocument/2006/relationships/image" Target="../media/image438.png"/><Relationship Id="rId14" Type="http://schemas.openxmlformats.org/officeDocument/2006/relationships/image" Target="../media/image450.png"/><Relationship Id="rId13" Type="http://schemas.openxmlformats.org/officeDocument/2006/relationships/image" Target="../media/image449.jpeg"/><Relationship Id="rId12" Type="http://schemas.openxmlformats.org/officeDocument/2006/relationships/image" Target="../media/image448.jpeg"/><Relationship Id="rId11" Type="http://schemas.openxmlformats.org/officeDocument/2006/relationships/image" Target="../media/image447.jpeg"/><Relationship Id="rId10" Type="http://schemas.openxmlformats.org/officeDocument/2006/relationships/image" Target="../media/image446.png"/><Relationship Id="rId1" Type="http://schemas.openxmlformats.org/officeDocument/2006/relationships/image" Target="../media/image437.png"/></Relationships>
</file>

<file path=xl/drawings/_rels/drawing19.xml.rels><?xml version="1.0" encoding="UTF-8" standalone="yes"?>
<Relationships xmlns="http://schemas.openxmlformats.org/package/2006/relationships"><Relationship Id="rId99" Type="http://schemas.openxmlformats.org/officeDocument/2006/relationships/image" Target="../media/image548.tiff"/><Relationship Id="rId98" Type="http://schemas.openxmlformats.org/officeDocument/2006/relationships/image" Target="../media/image547.jpeg"/><Relationship Id="rId97" Type="http://schemas.openxmlformats.org/officeDocument/2006/relationships/image" Target="../media/image546.tiff"/><Relationship Id="rId96" Type="http://schemas.openxmlformats.org/officeDocument/2006/relationships/image" Target="../media/image545.tiff"/><Relationship Id="rId95" Type="http://schemas.openxmlformats.org/officeDocument/2006/relationships/image" Target="../media/image544.tiff"/><Relationship Id="rId94" Type="http://schemas.openxmlformats.org/officeDocument/2006/relationships/image" Target="../media/image543.tiff"/><Relationship Id="rId93" Type="http://schemas.openxmlformats.org/officeDocument/2006/relationships/image" Target="../media/image542.tiff"/><Relationship Id="rId92" Type="http://schemas.openxmlformats.org/officeDocument/2006/relationships/image" Target="../media/image541.jpeg"/><Relationship Id="rId91" Type="http://schemas.openxmlformats.org/officeDocument/2006/relationships/image" Target="../media/image540.jpeg"/><Relationship Id="rId90" Type="http://schemas.openxmlformats.org/officeDocument/2006/relationships/image" Target="../media/image539.jpeg"/><Relationship Id="rId9" Type="http://schemas.openxmlformats.org/officeDocument/2006/relationships/image" Target="../media/image459.jpeg"/><Relationship Id="rId89" Type="http://schemas.openxmlformats.org/officeDocument/2006/relationships/image" Target="../media/image538.tiff"/><Relationship Id="rId88" Type="http://schemas.openxmlformats.org/officeDocument/2006/relationships/image" Target="../media/image537.jpeg"/><Relationship Id="rId87" Type="http://schemas.openxmlformats.org/officeDocument/2006/relationships/image" Target="../media/image536.jpeg"/><Relationship Id="rId86" Type="http://schemas.openxmlformats.org/officeDocument/2006/relationships/image" Target="../media/image535.jpeg"/><Relationship Id="rId85" Type="http://schemas.openxmlformats.org/officeDocument/2006/relationships/image" Target="../media/image534.jpeg"/><Relationship Id="rId84" Type="http://schemas.openxmlformats.org/officeDocument/2006/relationships/image" Target="../media/image533.tiff"/><Relationship Id="rId83" Type="http://schemas.openxmlformats.org/officeDocument/2006/relationships/image" Target="../media/image532.png"/><Relationship Id="rId82" Type="http://schemas.openxmlformats.org/officeDocument/2006/relationships/image" Target="../media/image531.png"/><Relationship Id="rId81" Type="http://schemas.openxmlformats.org/officeDocument/2006/relationships/image" Target="../media/image530.png"/><Relationship Id="rId80" Type="http://schemas.openxmlformats.org/officeDocument/2006/relationships/image" Target="../media/image529.png"/><Relationship Id="rId8" Type="http://schemas.openxmlformats.org/officeDocument/2006/relationships/image" Target="../media/image458.jpeg"/><Relationship Id="rId79" Type="http://schemas.openxmlformats.org/officeDocument/2006/relationships/image" Target="../media/image528.png"/><Relationship Id="rId78" Type="http://schemas.openxmlformats.org/officeDocument/2006/relationships/image" Target="../media/image527.jpeg"/><Relationship Id="rId77" Type="http://schemas.openxmlformats.org/officeDocument/2006/relationships/image" Target="../media/image526.jpeg"/><Relationship Id="rId76" Type="http://schemas.openxmlformats.org/officeDocument/2006/relationships/image" Target="../media/image525.png"/><Relationship Id="rId75" Type="http://schemas.openxmlformats.org/officeDocument/2006/relationships/image" Target="../media/image524.png"/><Relationship Id="rId74" Type="http://schemas.openxmlformats.org/officeDocument/2006/relationships/image" Target="../media/image523.png"/><Relationship Id="rId73" Type="http://schemas.openxmlformats.org/officeDocument/2006/relationships/image" Target="../media/image522.png"/><Relationship Id="rId72" Type="http://schemas.openxmlformats.org/officeDocument/2006/relationships/image" Target="../media/image521.png"/><Relationship Id="rId71" Type="http://schemas.openxmlformats.org/officeDocument/2006/relationships/image" Target="../media/image520.png"/><Relationship Id="rId70" Type="http://schemas.openxmlformats.org/officeDocument/2006/relationships/image" Target="../media/image519.png"/><Relationship Id="rId7" Type="http://schemas.openxmlformats.org/officeDocument/2006/relationships/image" Target="../media/image457.jpeg"/><Relationship Id="rId69" Type="http://schemas.openxmlformats.org/officeDocument/2006/relationships/image" Target="../media/image518.png"/><Relationship Id="rId68" Type="http://schemas.openxmlformats.org/officeDocument/2006/relationships/image" Target="../media/image517.png"/><Relationship Id="rId67" Type="http://schemas.openxmlformats.org/officeDocument/2006/relationships/image" Target="../media/image516.png"/><Relationship Id="rId66" Type="http://schemas.openxmlformats.org/officeDocument/2006/relationships/image" Target="../media/image515.png"/><Relationship Id="rId65" Type="http://schemas.openxmlformats.org/officeDocument/2006/relationships/image" Target="../media/image514.png"/><Relationship Id="rId64" Type="http://schemas.openxmlformats.org/officeDocument/2006/relationships/image" Target="../media/image513.png"/><Relationship Id="rId63" Type="http://schemas.openxmlformats.org/officeDocument/2006/relationships/image" Target="../media/image512.png"/><Relationship Id="rId62" Type="http://schemas.openxmlformats.org/officeDocument/2006/relationships/image" Target="../media/image511.png"/><Relationship Id="rId61" Type="http://schemas.openxmlformats.org/officeDocument/2006/relationships/image" Target="../media/image510.png"/><Relationship Id="rId60" Type="http://schemas.openxmlformats.org/officeDocument/2006/relationships/image" Target="../media/image509.png"/><Relationship Id="rId6" Type="http://schemas.openxmlformats.org/officeDocument/2006/relationships/image" Target="../media/image456.jpeg"/><Relationship Id="rId59" Type="http://schemas.openxmlformats.org/officeDocument/2006/relationships/image" Target="../media/image508.png"/><Relationship Id="rId58" Type="http://schemas.openxmlformats.org/officeDocument/2006/relationships/image" Target="../media/image507.png"/><Relationship Id="rId57" Type="http://schemas.openxmlformats.org/officeDocument/2006/relationships/image" Target="../media/image506.png"/><Relationship Id="rId56" Type="http://schemas.openxmlformats.org/officeDocument/2006/relationships/image" Target="../media/image505.png"/><Relationship Id="rId55" Type="http://schemas.openxmlformats.org/officeDocument/2006/relationships/image" Target="../media/image504.png"/><Relationship Id="rId54" Type="http://schemas.openxmlformats.org/officeDocument/2006/relationships/image" Target="../media/image503.png"/><Relationship Id="rId53" Type="http://schemas.openxmlformats.org/officeDocument/2006/relationships/image" Target="../media/image502.png"/><Relationship Id="rId52" Type="http://schemas.openxmlformats.org/officeDocument/2006/relationships/image" Target="../media/image501.png"/><Relationship Id="rId51" Type="http://schemas.openxmlformats.org/officeDocument/2006/relationships/image" Target="../media/image500.png"/><Relationship Id="rId50" Type="http://schemas.openxmlformats.org/officeDocument/2006/relationships/image" Target="../media/image499.png"/><Relationship Id="rId5" Type="http://schemas.openxmlformats.org/officeDocument/2006/relationships/image" Target="../media/image455.jpeg"/><Relationship Id="rId49" Type="http://schemas.openxmlformats.org/officeDocument/2006/relationships/image" Target="../media/image498.png"/><Relationship Id="rId48" Type="http://schemas.openxmlformats.org/officeDocument/2006/relationships/image" Target="../media/image497.png"/><Relationship Id="rId47" Type="http://schemas.openxmlformats.org/officeDocument/2006/relationships/image" Target="../media/image496.png"/><Relationship Id="rId46" Type="http://schemas.openxmlformats.org/officeDocument/2006/relationships/image" Target="../media/image495.png"/><Relationship Id="rId45" Type="http://schemas.openxmlformats.org/officeDocument/2006/relationships/image" Target="../media/image494.png"/><Relationship Id="rId44" Type="http://schemas.openxmlformats.org/officeDocument/2006/relationships/image" Target="../media/image493.png"/><Relationship Id="rId43" Type="http://schemas.openxmlformats.org/officeDocument/2006/relationships/image" Target="../media/image492.png"/><Relationship Id="rId42" Type="http://schemas.openxmlformats.org/officeDocument/2006/relationships/image" Target="../media/image491.png"/><Relationship Id="rId41" Type="http://schemas.openxmlformats.org/officeDocument/2006/relationships/image" Target="../media/image490.png"/><Relationship Id="rId40" Type="http://schemas.openxmlformats.org/officeDocument/2006/relationships/image" Target="../media/image489.png"/><Relationship Id="rId4" Type="http://schemas.openxmlformats.org/officeDocument/2006/relationships/image" Target="../media/image454.jpeg"/><Relationship Id="rId39" Type="http://schemas.openxmlformats.org/officeDocument/2006/relationships/image" Target="../media/image488.png"/><Relationship Id="rId38" Type="http://schemas.openxmlformats.org/officeDocument/2006/relationships/image" Target="../media/image487.png"/><Relationship Id="rId37" Type="http://schemas.openxmlformats.org/officeDocument/2006/relationships/image" Target="../media/image486.png"/><Relationship Id="rId36" Type="http://schemas.openxmlformats.org/officeDocument/2006/relationships/image" Target="../media/image485.png"/><Relationship Id="rId35" Type="http://schemas.openxmlformats.org/officeDocument/2006/relationships/image" Target="../media/image484.png"/><Relationship Id="rId34" Type="http://schemas.openxmlformats.org/officeDocument/2006/relationships/image" Target="../media/image483.png"/><Relationship Id="rId33" Type="http://schemas.openxmlformats.org/officeDocument/2006/relationships/image" Target="../media/image482.png"/><Relationship Id="rId32" Type="http://schemas.openxmlformats.org/officeDocument/2006/relationships/image" Target="../media/image481.png"/><Relationship Id="rId31" Type="http://schemas.openxmlformats.org/officeDocument/2006/relationships/image" Target="../media/image480.png"/><Relationship Id="rId30" Type="http://schemas.openxmlformats.org/officeDocument/2006/relationships/image" Target="../media/image479.png"/><Relationship Id="rId3" Type="http://schemas.openxmlformats.org/officeDocument/2006/relationships/image" Target="../media/image453.emf"/><Relationship Id="rId29" Type="http://schemas.openxmlformats.org/officeDocument/2006/relationships/image" Target="../media/image478.png"/><Relationship Id="rId28" Type="http://schemas.openxmlformats.org/officeDocument/2006/relationships/image" Target="../media/image477.png"/><Relationship Id="rId27" Type="http://schemas.openxmlformats.org/officeDocument/2006/relationships/image" Target="../media/image476.png"/><Relationship Id="rId26" Type="http://schemas.openxmlformats.org/officeDocument/2006/relationships/image" Target="../media/image475.png"/><Relationship Id="rId25" Type="http://schemas.openxmlformats.org/officeDocument/2006/relationships/image" Target="../media/image474.png"/><Relationship Id="rId24" Type="http://schemas.openxmlformats.org/officeDocument/2006/relationships/image" Target="../media/image473.jpeg"/><Relationship Id="rId23" Type="http://schemas.openxmlformats.org/officeDocument/2006/relationships/image" Target="../media/image472.png"/><Relationship Id="rId22" Type="http://schemas.openxmlformats.org/officeDocument/2006/relationships/image" Target="../media/image471.png"/><Relationship Id="rId21" Type="http://schemas.openxmlformats.org/officeDocument/2006/relationships/image" Target="../media/image470.png"/><Relationship Id="rId20" Type="http://schemas.openxmlformats.org/officeDocument/2006/relationships/image" Target="../media/image469.jpeg"/><Relationship Id="rId2" Type="http://schemas.openxmlformats.org/officeDocument/2006/relationships/image" Target="../media/image452.jpeg"/><Relationship Id="rId19" Type="http://schemas.openxmlformats.org/officeDocument/2006/relationships/image" Target="../media/image468.png"/><Relationship Id="rId182" Type="http://schemas.openxmlformats.org/officeDocument/2006/relationships/image" Target="../media/image631.jpeg"/><Relationship Id="rId181" Type="http://schemas.openxmlformats.org/officeDocument/2006/relationships/image" Target="../media/image630.jpeg"/><Relationship Id="rId180" Type="http://schemas.openxmlformats.org/officeDocument/2006/relationships/image" Target="../media/image629.jpeg"/><Relationship Id="rId18" Type="http://schemas.openxmlformats.org/officeDocument/2006/relationships/image" Target="../media/image467.png"/><Relationship Id="rId179" Type="http://schemas.openxmlformats.org/officeDocument/2006/relationships/image" Target="../media/image628.jpeg"/><Relationship Id="rId178" Type="http://schemas.openxmlformats.org/officeDocument/2006/relationships/image" Target="../media/image627.jpeg"/><Relationship Id="rId177" Type="http://schemas.openxmlformats.org/officeDocument/2006/relationships/image" Target="../media/image626.jpeg"/><Relationship Id="rId176" Type="http://schemas.openxmlformats.org/officeDocument/2006/relationships/image" Target="../media/image625.jpeg"/><Relationship Id="rId175" Type="http://schemas.openxmlformats.org/officeDocument/2006/relationships/image" Target="../media/image624.png"/><Relationship Id="rId174" Type="http://schemas.openxmlformats.org/officeDocument/2006/relationships/image" Target="../media/image623.jpeg"/><Relationship Id="rId173" Type="http://schemas.openxmlformats.org/officeDocument/2006/relationships/image" Target="../media/image622.png"/><Relationship Id="rId172" Type="http://schemas.openxmlformats.org/officeDocument/2006/relationships/image" Target="../media/image621.jpeg"/><Relationship Id="rId171" Type="http://schemas.openxmlformats.org/officeDocument/2006/relationships/image" Target="../media/image620.jpeg"/><Relationship Id="rId170" Type="http://schemas.openxmlformats.org/officeDocument/2006/relationships/image" Target="../media/image619.png"/><Relationship Id="rId17" Type="http://schemas.openxmlformats.org/officeDocument/2006/relationships/image" Target="../media/image466.png"/><Relationship Id="rId169" Type="http://schemas.openxmlformats.org/officeDocument/2006/relationships/image" Target="../media/image618.png"/><Relationship Id="rId168" Type="http://schemas.openxmlformats.org/officeDocument/2006/relationships/image" Target="../media/image617.png"/><Relationship Id="rId167" Type="http://schemas.openxmlformats.org/officeDocument/2006/relationships/image" Target="../media/image616.png"/><Relationship Id="rId166" Type="http://schemas.openxmlformats.org/officeDocument/2006/relationships/image" Target="../media/image615.png"/><Relationship Id="rId165" Type="http://schemas.openxmlformats.org/officeDocument/2006/relationships/image" Target="../media/image614.png"/><Relationship Id="rId164" Type="http://schemas.openxmlformats.org/officeDocument/2006/relationships/image" Target="../media/image613.png"/><Relationship Id="rId163" Type="http://schemas.openxmlformats.org/officeDocument/2006/relationships/image" Target="../media/image612.jpeg"/><Relationship Id="rId162" Type="http://schemas.openxmlformats.org/officeDocument/2006/relationships/image" Target="../media/image611.jpeg"/><Relationship Id="rId161" Type="http://schemas.openxmlformats.org/officeDocument/2006/relationships/image" Target="../media/image610.png"/><Relationship Id="rId160" Type="http://schemas.openxmlformats.org/officeDocument/2006/relationships/image" Target="../media/image609.png"/><Relationship Id="rId16" Type="http://schemas.openxmlformats.org/officeDocument/2006/relationships/image" Target="../media/image465.png"/><Relationship Id="rId159" Type="http://schemas.openxmlformats.org/officeDocument/2006/relationships/image" Target="../media/image608.png"/><Relationship Id="rId158" Type="http://schemas.openxmlformats.org/officeDocument/2006/relationships/image" Target="../media/image607.jpeg"/><Relationship Id="rId157" Type="http://schemas.openxmlformats.org/officeDocument/2006/relationships/image" Target="../media/image606.png"/><Relationship Id="rId156" Type="http://schemas.openxmlformats.org/officeDocument/2006/relationships/image" Target="../media/image605.png"/><Relationship Id="rId155" Type="http://schemas.openxmlformats.org/officeDocument/2006/relationships/image" Target="../media/image604.png"/><Relationship Id="rId154" Type="http://schemas.openxmlformats.org/officeDocument/2006/relationships/image" Target="../media/image603.png"/><Relationship Id="rId153" Type="http://schemas.openxmlformats.org/officeDocument/2006/relationships/image" Target="../media/image602.png"/><Relationship Id="rId152" Type="http://schemas.openxmlformats.org/officeDocument/2006/relationships/image" Target="../media/image601.png"/><Relationship Id="rId151" Type="http://schemas.openxmlformats.org/officeDocument/2006/relationships/image" Target="../media/image600.png"/><Relationship Id="rId150" Type="http://schemas.openxmlformats.org/officeDocument/2006/relationships/image" Target="../media/image599.png"/><Relationship Id="rId15" Type="http://schemas.openxmlformats.org/officeDocument/2006/relationships/image" Target="../media/image464.png"/><Relationship Id="rId149" Type="http://schemas.openxmlformats.org/officeDocument/2006/relationships/image" Target="../media/image598.png"/><Relationship Id="rId148" Type="http://schemas.openxmlformats.org/officeDocument/2006/relationships/image" Target="../media/image597.png"/><Relationship Id="rId147" Type="http://schemas.openxmlformats.org/officeDocument/2006/relationships/image" Target="../media/image596.png"/><Relationship Id="rId146" Type="http://schemas.openxmlformats.org/officeDocument/2006/relationships/image" Target="../media/image595.png"/><Relationship Id="rId145" Type="http://schemas.openxmlformats.org/officeDocument/2006/relationships/image" Target="../media/image594.png"/><Relationship Id="rId144" Type="http://schemas.openxmlformats.org/officeDocument/2006/relationships/image" Target="../media/image593.jpeg"/><Relationship Id="rId143" Type="http://schemas.openxmlformats.org/officeDocument/2006/relationships/image" Target="../media/image592.jpeg"/><Relationship Id="rId142" Type="http://schemas.openxmlformats.org/officeDocument/2006/relationships/image" Target="../media/image591.png"/><Relationship Id="rId141" Type="http://schemas.openxmlformats.org/officeDocument/2006/relationships/image" Target="../media/image590.png"/><Relationship Id="rId140" Type="http://schemas.openxmlformats.org/officeDocument/2006/relationships/image" Target="../media/image589.png"/><Relationship Id="rId14" Type="http://schemas.openxmlformats.org/officeDocument/2006/relationships/image" Target="../media/image463.jpeg"/><Relationship Id="rId139" Type="http://schemas.openxmlformats.org/officeDocument/2006/relationships/image" Target="../media/image588.png"/><Relationship Id="rId138" Type="http://schemas.openxmlformats.org/officeDocument/2006/relationships/image" Target="../media/image587.png"/><Relationship Id="rId137" Type="http://schemas.openxmlformats.org/officeDocument/2006/relationships/image" Target="../media/image586.png"/><Relationship Id="rId136" Type="http://schemas.openxmlformats.org/officeDocument/2006/relationships/image" Target="../media/image585.png"/><Relationship Id="rId135" Type="http://schemas.openxmlformats.org/officeDocument/2006/relationships/image" Target="../media/image584.png"/><Relationship Id="rId134" Type="http://schemas.openxmlformats.org/officeDocument/2006/relationships/image" Target="../media/image583.png"/><Relationship Id="rId133" Type="http://schemas.openxmlformats.org/officeDocument/2006/relationships/image" Target="../media/image582.png"/><Relationship Id="rId132" Type="http://schemas.openxmlformats.org/officeDocument/2006/relationships/image" Target="../media/image581.png"/><Relationship Id="rId131" Type="http://schemas.openxmlformats.org/officeDocument/2006/relationships/image" Target="../media/image580.jpeg"/><Relationship Id="rId130" Type="http://schemas.openxmlformats.org/officeDocument/2006/relationships/image" Target="../media/image579.png"/><Relationship Id="rId13" Type="http://schemas.openxmlformats.org/officeDocument/2006/relationships/image" Target="../media/image462.emf"/><Relationship Id="rId129" Type="http://schemas.openxmlformats.org/officeDocument/2006/relationships/image" Target="../media/image578.png"/><Relationship Id="rId128" Type="http://schemas.openxmlformats.org/officeDocument/2006/relationships/image" Target="../media/image577.jpeg"/><Relationship Id="rId127" Type="http://schemas.openxmlformats.org/officeDocument/2006/relationships/image" Target="../media/image576.png"/><Relationship Id="rId126" Type="http://schemas.openxmlformats.org/officeDocument/2006/relationships/image" Target="../media/image575.png"/><Relationship Id="rId125" Type="http://schemas.openxmlformats.org/officeDocument/2006/relationships/image" Target="../media/image574.png"/><Relationship Id="rId124" Type="http://schemas.openxmlformats.org/officeDocument/2006/relationships/image" Target="../media/image573.png"/><Relationship Id="rId123" Type="http://schemas.openxmlformats.org/officeDocument/2006/relationships/image" Target="../media/image572.png"/><Relationship Id="rId122" Type="http://schemas.openxmlformats.org/officeDocument/2006/relationships/image" Target="../media/image571.jpeg"/><Relationship Id="rId121" Type="http://schemas.openxmlformats.org/officeDocument/2006/relationships/image" Target="../media/image570.png"/><Relationship Id="rId120" Type="http://schemas.openxmlformats.org/officeDocument/2006/relationships/image" Target="../media/image569.jpeg"/><Relationship Id="rId12" Type="http://schemas.openxmlformats.org/officeDocument/2006/relationships/image" Target="NULL" TargetMode="External"/><Relationship Id="rId119" Type="http://schemas.openxmlformats.org/officeDocument/2006/relationships/image" Target="../media/image568.jpeg"/><Relationship Id="rId118" Type="http://schemas.openxmlformats.org/officeDocument/2006/relationships/image" Target="../media/image567.jpeg"/><Relationship Id="rId117" Type="http://schemas.openxmlformats.org/officeDocument/2006/relationships/image" Target="../media/image566.jpeg"/><Relationship Id="rId116" Type="http://schemas.openxmlformats.org/officeDocument/2006/relationships/image" Target="../media/image565.jpeg"/><Relationship Id="rId115" Type="http://schemas.openxmlformats.org/officeDocument/2006/relationships/image" Target="../media/image564.jpeg"/><Relationship Id="rId114" Type="http://schemas.openxmlformats.org/officeDocument/2006/relationships/image" Target="../media/image563.wmf"/><Relationship Id="rId113" Type="http://schemas.openxmlformats.org/officeDocument/2006/relationships/image" Target="../media/image562.wmf"/><Relationship Id="rId112" Type="http://schemas.openxmlformats.org/officeDocument/2006/relationships/image" Target="../media/image561.wmf"/><Relationship Id="rId111" Type="http://schemas.openxmlformats.org/officeDocument/2006/relationships/image" Target="../media/image560.wmf"/><Relationship Id="rId110" Type="http://schemas.openxmlformats.org/officeDocument/2006/relationships/image" Target="../media/image559.wmf"/><Relationship Id="rId11" Type="http://schemas.openxmlformats.org/officeDocument/2006/relationships/image" Target="../media/image461.png"/><Relationship Id="rId109" Type="http://schemas.openxmlformats.org/officeDocument/2006/relationships/image" Target="../media/image558.wmf"/><Relationship Id="rId108" Type="http://schemas.openxmlformats.org/officeDocument/2006/relationships/image" Target="../media/image557.wmf"/><Relationship Id="rId107" Type="http://schemas.openxmlformats.org/officeDocument/2006/relationships/image" Target="../media/image556.png"/><Relationship Id="rId106" Type="http://schemas.openxmlformats.org/officeDocument/2006/relationships/image" Target="../media/image555.jpeg"/><Relationship Id="rId105" Type="http://schemas.openxmlformats.org/officeDocument/2006/relationships/image" Target="../media/image554.jpeg"/><Relationship Id="rId104" Type="http://schemas.openxmlformats.org/officeDocument/2006/relationships/image" Target="../media/image553.webp"/><Relationship Id="rId103" Type="http://schemas.openxmlformats.org/officeDocument/2006/relationships/image" Target="../media/image552.jpeg"/><Relationship Id="rId102" Type="http://schemas.openxmlformats.org/officeDocument/2006/relationships/image" Target="../media/image551.jpeg"/><Relationship Id="rId101" Type="http://schemas.openxmlformats.org/officeDocument/2006/relationships/image" Target="../media/image550.png"/><Relationship Id="rId100" Type="http://schemas.openxmlformats.org/officeDocument/2006/relationships/image" Target="../media/image549.jpeg"/><Relationship Id="rId10" Type="http://schemas.openxmlformats.org/officeDocument/2006/relationships/image" Target="../media/image460.jpeg"/><Relationship Id="rId1" Type="http://schemas.openxmlformats.org/officeDocument/2006/relationships/image" Target="../media/image451.jpeg"/></Relationships>
</file>

<file path=xl/drawings/_rels/drawing20.xml.rels><?xml version="1.0" encoding="UTF-8" standalone="yes"?>
<Relationships xmlns="http://schemas.openxmlformats.org/package/2006/relationships"><Relationship Id="rId9" Type="http://schemas.openxmlformats.org/officeDocument/2006/relationships/image" Target="../media/image640.wmf"/><Relationship Id="rId8" Type="http://schemas.openxmlformats.org/officeDocument/2006/relationships/image" Target="../media/image639.jpeg"/><Relationship Id="rId7" Type="http://schemas.openxmlformats.org/officeDocument/2006/relationships/image" Target="../media/image638.jpeg"/><Relationship Id="rId6" Type="http://schemas.openxmlformats.org/officeDocument/2006/relationships/image" Target="../media/image637.wmf"/><Relationship Id="rId54" Type="http://schemas.openxmlformats.org/officeDocument/2006/relationships/image" Target="../media/image684.wmf"/><Relationship Id="rId53" Type="http://schemas.openxmlformats.org/officeDocument/2006/relationships/image" Target="../media/image683.jpeg"/><Relationship Id="rId52" Type="http://schemas.openxmlformats.org/officeDocument/2006/relationships/image" Target="../media/image682.png"/><Relationship Id="rId51" Type="http://schemas.openxmlformats.org/officeDocument/2006/relationships/image" Target="../media/image681.jpeg"/><Relationship Id="rId50" Type="http://schemas.openxmlformats.org/officeDocument/2006/relationships/image" Target="../media/image680.wmf"/><Relationship Id="rId5" Type="http://schemas.openxmlformats.org/officeDocument/2006/relationships/image" Target="../media/image636.wmf"/><Relationship Id="rId49" Type="http://schemas.openxmlformats.org/officeDocument/2006/relationships/image" Target="../media/image679.jpeg"/><Relationship Id="rId48" Type="http://schemas.openxmlformats.org/officeDocument/2006/relationships/image" Target="../media/image678.webp"/><Relationship Id="rId47" Type="http://schemas.openxmlformats.org/officeDocument/2006/relationships/image" Target="../media/image677.jpeg"/><Relationship Id="rId46" Type="http://schemas.openxmlformats.org/officeDocument/2006/relationships/image" Target="../media/image676.jpeg"/><Relationship Id="rId45" Type="http://schemas.openxmlformats.org/officeDocument/2006/relationships/image" Target="../media/image675.jpeg"/><Relationship Id="rId44" Type="http://schemas.openxmlformats.org/officeDocument/2006/relationships/image" Target="../media/image674.jpeg"/><Relationship Id="rId43" Type="http://schemas.openxmlformats.org/officeDocument/2006/relationships/image" Target="../media/image673.jpeg"/><Relationship Id="rId42" Type="http://schemas.openxmlformats.org/officeDocument/2006/relationships/image" Target="../media/image672.jpeg"/><Relationship Id="rId41" Type="http://schemas.openxmlformats.org/officeDocument/2006/relationships/image" Target="NULL" TargetMode="External"/><Relationship Id="rId40" Type="http://schemas.openxmlformats.org/officeDocument/2006/relationships/image" Target="../media/image671.jpeg"/><Relationship Id="rId4" Type="http://schemas.openxmlformats.org/officeDocument/2006/relationships/image" Target="../media/image635.wmf"/><Relationship Id="rId39" Type="http://schemas.openxmlformats.org/officeDocument/2006/relationships/image" Target="../media/image670.png"/><Relationship Id="rId38" Type="http://schemas.openxmlformats.org/officeDocument/2006/relationships/image" Target="../media/image669.png"/><Relationship Id="rId37" Type="http://schemas.openxmlformats.org/officeDocument/2006/relationships/image" Target="../media/image668.png"/><Relationship Id="rId36" Type="http://schemas.openxmlformats.org/officeDocument/2006/relationships/image" Target="../media/image667.png"/><Relationship Id="rId35" Type="http://schemas.openxmlformats.org/officeDocument/2006/relationships/image" Target="../media/image666.png"/><Relationship Id="rId34" Type="http://schemas.openxmlformats.org/officeDocument/2006/relationships/image" Target="../media/image665.png"/><Relationship Id="rId33" Type="http://schemas.openxmlformats.org/officeDocument/2006/relationships/image" Target="../media/image664.png"/><Relationship Id="rId32" Type="http://schemas.openxmlformats.org/officeDocument/2006/relationships/image" Target="../media/image663.png"/><Relationship Id="rId31" Type="http://schemas.openxmlformats.org/officeDocument/2006/relationships/image" Target="../media/image662.png"/><Relationship Id="rId30" Type="http://schemas.openxmlformats.org/officeDocument/2006/relationships/image" Target="../media/image661.png"/><Relationship Id="rId3" Type="http://schemas.openxmlformats.org/officeDocument/2006/relationships/image" Target="../media/image634.wmf"/><Relationship Id="rId29" Type="http://schemas.openxmlformats.org/officeDocument/2006/relationships/image" Target="../media/image660.wmf"/><Relationship Id="rId28" Type="http://schemas.openxmlformats.org/officeDocument/2006/relationships/image" Target="../media/image659.png"/><Relationship Id="rId27" Type="http://schemas.openxmlformats.org/officeDocument/2006/relationships/image" Target="../media/image658.png"/><Relationship Id="rId26" Type="http://schemas.openxmlformats.org/officeDocument/2006/relationships/image" Target="../media/image657.png"/><Relationship Id="rId25" Type="http://schemas.openxmlformats.org/officeDocument/2006/relationships/image" Target="../media/image656.jpeg"/><Relationship Id="rId24" Type="http://schemas.openxmlformats.org/officeDocument/2006/relationships/image" Target="../media/image655.jpeg"/><Relationship Id="rId23" Type="http://schemas.openxmlformats.org/officeDocument/2006/relationships/image" Target="../media/image654.jpeg"/><Relationship Id="rId22" Type="http://schemas.openxmlformats.org/officeDocument/2006/relationships/image" Target="../media/image653.jpeg"/><Relationship Id="rId21" Type="http://schemas.openxmlformats.org/officeDocument/2006/relationships/image" Target="../media/image652.jpeg"/><Relationship Id="rId20" Type="http://schemas.openxmlformats.org/officeDocument/2006/relationships/image" Target="../media/image651.png"/><Relationship Id="rId2" Type="http://schemas.openxmlformats.org/officeDocument/2006/relationships/image" Target="../media/image633.wmf"/><Relationship Id="rId19" Type="http://schemas.openxmlformats.org/officeDocument/2006/relationships/image" Target="../media/image650.jpeg"/><Relationship Id="rId18" Type="http://schemas.openxmlformats.org/officeDocument/2006/relationships/image" Target="../media/image649.png"/><Relationship Id="rId17" Type="http://schemas.openxmlformats.org/officeDocument/2006/relationships/image" Target="../media/image648.png"/><Relationship Id="rId16" Type="http://schemas.openxmlformats.org/officeDocument/2006/relationships/image" Target="../media/image647.png"/><Relationship Id="rId15" Type="http://schemas.openxmlformats.org/officeDocument/2006/relationships/image" Target="../media/image646.png"/><Relationship Id="rId14" Type="http://schemas.openxmlformats.org/officeDocument/2006/relationships/image" Target="../media/image645.jpeg"/><Relationship Id="rId13" Type="http://schemas.openxmlformats.org/officeDocument/2006/relationships/image" Target="../media/image644.jpeg"/><Relationship Id="rId12" Type="http://schemas.openxmlformats.org/officeDocument/2006/relationships/image" Target="../media/image643.jpeg"/><Relationship Id="rId11" Type="http://schemas.openxmlformats.org/officeDocument/2006/relationships/image" Target="../media/image642.wmf"/><Relationship Id="rId10" Type="http://schemas.openxmlformats.org/officeDocument/2006/relationships/image" Target="../media/image641.wmf"/><Relationship Id="rId1" Type="http://schemas.openxmlformats.org/officeDocument/2006/relationships/image" Target="../media/image632.wmf"/></Relationships>
</file>

<file path=xl/drawings/_rels/drawing21.xml.rels><?xml version="1.0" encoding="UTF-8" standalone="yes"?>
<Relationships xmlns="http://schemas.openxmlformats.org/package/2006/relationships"><Relationship Id="rId2" Type="http://schemas.openxmlformats.org/officeDocument/2006/relationships/image" Target="../media/image686.png"/><Relationship Id="rId1" Type="http://schemas.openxmlformats.org/officeDocument/2006/relationships/image" Target="../media/image685.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285335</xdr:colOff>
      <xdr:row>151</xdr:row>
      <xdr:rowOff>111816</xdr:rowOff>
    </xdr:from>
    <xdr:to>
      <xdr:col>12</xdr:col>
      <xdr:colOff>977347</xdr:colOff>
      <xdr:row>156</xdr:row>
      <xdr:rowOff>63944</xdr:rowOff>
    </xdr:to>
    <xdr:pic>
      <xdr:nvPicPr>
        <xdr:cNvPr id="2" name="Picture 1"/>
        <xdr:cNvPicPr>
          <a:picLocks noChangeAspect="1" noChangeArrowheads="1"/>
        </xdr:cNvPicPr>
      </xdr:nvPicPr>
      <xdr:blipFill>
        <a:blip r:embed="rId1" cstate="print"/>
        <a:srcRect l="7269" t="3358" r="15738" b="3731"/>
        <a:stretch>
          <a:fillRect/>
        </a:stretch>
      </xdr:blipFill>
      <xdr:spPr>
        <a:xfrm>
          <a:off x="12555220" y="27351990"/>
          <a:ext cx="692150" cy="666115"/>
        </a:xfrm>
        <a:prstGeom prst="rect">
          <a:avLst/>
        </a:prstGeom>
        <a:noFill/>
      </xdr:spPr>
    </xdr:pic>
    <xdr:clientData/>
  </xdr:twoCellAnchor>
  <xdr:twoCellAnchor editAs="oneCell">
    <xdr:from>
      <xdr:col>12</xdr:col>
      <xdr:colOff>269185</xdr:colOff>
      <xdr:row>135</xdr:row>
      <xdr:rowOff>30231</xdr:rowOff>
    </xdr:from>
    <xdr:to>
      <xdr:col>12</xdr:col>
      <xdr:colOff>1216242</xdr:colOff>
      <xdr:row>139</xdr:row>
      <xdr:rowOff>105108</xdr:rowOff>
    </xdr:to>
    <xdr:pic>
      <xdr:nvPicPr>
        <xdr:cNvPr id="3" name="Picture 2"/>
        <xdr:cNvPicPr>
          <a:picLocks noChangeAspect="1" noChangeArrowheads="1"/>
        </xdr:cNvPicPr>
      </xdr:nvPicPr>
      <xdr:blipFill>
        <a:blip r:embed="rId2" cstate="print"/>
        <a:srcRect/>
        <a:stretch>
          <a:fillRect/>
        </a:stretch>
      </xdr:blipFill>
      <xdr:spPr>
        <a:xfrm>
          <a:off x="12538710" y="24984075"/>
          <a:ext cx="947420" cy="646430"/>
        </a:xfrm>
        <a:prstGeom prst="rect">
          <a:avLst/>
        </a:prstGeom>
        <a:noFill/>
        <a:ln w="9525">
          <a:noFill/>
          <a:miter lim="800000"/>
          <a:headEnd/>
          <a:tailEnd/>
        </a:ln>
      </xdr:spPr>
    </xdr:pic>
    <xdr:clientData/>
  </xdr:twoCellAnchor>
  <xdr:twoCellAnchor editAs="oneCell">
    <xdr:from>
      <xdr:col>12</xdr:col>
      <xdr:colOff>306870</xdr:colOff>
      <xdr:row>178</xdr:row>
      <xdr:rowOff>10354</xdr:rowOff>
    </xdr:from>
    <xdr:to>
      <xdr:col>12</xdr:col>
      <xdr:colOff>1176129</xdr:colOff>
      <xdr:row>182</xdr:row>
      <xdr:rowOff>35891</xdr:rowOff>
    </xdr:to>
    <xdr:pic>
      <xdr:nvPicPr>
        <xdr:cNvPr id="4" name="Picture 5"/>
        <xdr:cNvPicPr>
          <a:picLocks noChangeAspect="1" noChangeArrowheads="1"/>
        </xdr:cNvPicPr>
      </xdr:nvPicPr>
      <xdr:blipFill>
        <a:blip r:embed="rId3" cstate="print"/>
        <a:srcRect/>
        <a:stretch>
          <a:fillRect/>
        </a:stretch>
      </xdr:blipFill>
      <xdr:spPr>
        <a:xfrm>
          <a:off x="12576810" y="31108015"/>
          <a:ext cx="869315" cy="596900"/>
        </a:xfrm>
        <a:prstGeom prst="rect">
          <a:avLst/>
        </a:prstGeom>
        <a:noFill/>
        <a:ln w="1">
          <a:noFill/>
          <a:miter lim="800000"/>
          <a:headEnd/>
          <a:tailEnd/>
        </a:ln>
      </xdr:spPr>
    </xdr:pic>
    <xdr:clientData/>
  </xdr:twoCellAnchor>
  <xdr:twoCellAnchor editAs="oneCell">
    <xdr:from>
      <xdr:col>12</xdr:col>
      <xdr:colOff>411646</xdr:colOff>
      <xdr:row>143</xdr:row>
      <xdr:rowOff>5964</xdr:rowOff>
    </xdr:from>
    <xdr:to>
      <xdr:col>12</xdr:col>
      <xdr:colOff>1068457</xdr:colOff>
      <xdr:row>146</xdr:row>
      <xdr:rowOff>84704</xdr:rowOff>
    </xdr:to>
    <xdr:pic>
      <xdr:nvPicPr>
        <xdr:cNvPr id="6" name="Picture 1860"/>
        <xdr:cNvPicPr>
          <a:picLocks noChangeAspect="1" noChangeArrowheads="1"/>
        </xdr:cNvPicPr>
      </xdr:nvPicPr>
      <xdr:blipFill>
        <a:blip r:embed="rId4" cstate="print"/>
        <a:srcRect/>
        <a:stretch>
          <a:fillRect/>
        </a:stretch>
      </xdr:blipFill>
      <xdr:spPr>
        <a:xfrm>
          <a:off x="12681585" y="26102945"/>
          <a:ext cx="656590" cy="507365"/>
        </a:xfrm>
        <a:prstGeom prst="rect">
          <a:avLst/>
        </a:prstGeom>
        <a:noFill/>
        <a:ln w="9525">
          <a:noFill/>
          <a:miter lim="800000"/>
          <a:headEnd/>
          <a:tailEnd/>
        </a:ln>
      </xdr:spPr>
    </xdr:pic>
    <xdr:clientData/>
  </xdr:twoCellAnchor>
  <xdr:twoCellAnchor editAs="oneCell">
    <xdr:from>
      <xdr:col>12</xdr:col>
      <xdr:colOff>291939</xdr:colOff>
      <xdr:row>165</xdr:row>
      <xdr:rowOff>16566</xdr:rowOff>
    </xdr:from>
    <xdr:to>
      <xdr:col>12</xdr:col>
      <xdr:colOff>1147824</xdr:colOff>
      <xdr:row>170</xdr:row>
      <xdr:rowOff>110986</xdr:rowOff>
    </xdr:to>
    <xdr:pic>
      <xdr:nvPicPr>
        <xdr:cNvPr id="7" name="Picture 1868"/>
        <xdr:cNvPicPr>
          <a:picLocks noChangeAspect="1" noChangeArrowheads="1"/>
        </xdr:cNvPicPr>
      </xdr:nvPicPr>
      <xdr:blipFill>
        <a:blip r:embed="rId5" cstate="print"/>
        <a:srcRect/>
        <a:stretch>
          <a:fillRect/>
        </a:stretch>
      </xdr:blipFill>
      <xdr:spPr>
        <a:xfrm>
          <a:off x="12561570" y="29256990"/>
          <a:ext cx="855980" cy="808355"/>
        </a:xfrm>
        <a:prstGeom prst="rect">
          <a:avLst/>
        </a:prstGeom>
        <a:noFill/>
        <a:ln w="9525">
          <a:noFill/>
          <a:miter lim="800000"/>
          <a:headEnd/>
          <a:tailEnd/>
        </a:ln>
      </xdr:spPr>
    </xdr:pic>
    <xdr:clientData/>
  </xdr:twoCellAnchor>
  <xdr:twoCellAnchor editAs="oneCell">
    <xdr:from>
      <xdr:col>12</xdr:col>
      <xdr:colOff>395495</xdr:colOff>
      <xdr:row>101</xdr:row>
      <xdr:rowOff>0</xdr:rowOff>
    </xdr:from>
    <xdr:to>
      <xdr:col>12</xdr:col>
      <xdr:colOff>1424195</xdr:colOff>
      <xdr:row>103</xdr:row>
      <xdr:rowOff>138816</xdr:rowOff>
    </xdr:to>
    <xdr:pic>
      <xdr:nvPicPr>
        <xdr:cNvPr id="10" name="il_fi" descr="http://hotelbega.com/data/Countries/water-cooled-condenser.jpg"/>
        <xdr:cNvPicPr>
          <a:picLocks noChangeAspect="1" noChangeArrowheads="1"/>
        </xdr:cNvPicPr>
      </xdr:nvPicPr>
      <xdr:blipFill>
        <a:blip r:embed="rId6" cstate="print"/>
        <a:srcRect l="31339" t="14166" r="28699" b="59892"/>
        <a:stretch>
          <a:fillRect/>
        </a:stretch>
      </xdr:blipFill>
      <xdr:spPr>
        <a:xfrm>
          <a:off x="12665075" y="19810730"/>
          <a:ext cx="1028700" cy="471805"/>
        </a:xfrm>
        <a:prstGeom prst="rect">
          <a:avLst/>
        </a:prstGeom>
        <a:noFill/>
        <a:ln w="9525">
          <a:noFill/>
          <a:miter lim="800000"/>
          <a:headEnd/>
          <a:tailEnd/>
        </a:ln>
      </xdr:spPr>
    </xdr:pic>
    <xdr:clientData/>
  </xdr:twoCellAnchor>
  <xdr:twoCellAnchor editAs="oneCell">
    <xdr:from>
      <xdr:col>12</xdr:col>
      <xdr:colOff>702781</xdr:colOff>
      <xdr:row>63</xdr:row>
      <xdr:rowOff>132521</xdr:rowOff>
    </xdr:from>
    <xdr:to>
      <xdr:col>12</xdr:col>
      <xdr:colOff>1349323</xdr:colOff>
      <xdr:row>67</xdr:row>
      <xdr:rowOff>182928</xdr:rowOff>
    </xdr:to>
    <xdr:pic>
      <xdr:nvPicPr>
        <xdr:cNvPr id="1026" name="Picture 2"/>
        <xdr:cNvPicPr>
          <a:picLocks noChangeAspect="1" noChangeArrowheads="1"/>
        </xdr:cNvPicPr>
      </xdr:nvPicPr>
      <xdr:blipFill>
        <a:blip r:embed="rId7" cstate="print"/>
        <a:srcRect/>
        <a:stretch>
          <a:fillRect/>
        </a:stretch>
      </xdr:blipFill>
      <xdr:spPr>
        <a:xfrm>
          <a:off x="12972415" y="12740005"/>
          <a:ext cx="646430" cy="871220"/>
        </a:xfrm>
        <a:prstGeom prst="rect">
          <a:avLst/>
        </a:prstGeom>
        <a:noFill/>
      </xdr:spPr>
    </xdr:pic>
    <xdr:clientData/>
  </xdr:twoCellAnchor>
  <xdr:twoCellAnchor editAs="oneCell">
    <xdr:from>
      <xdr:col>12</xdr:col>
      <xdr:colOff>134107</xdr:colOff>
      <xdr:row>64</xdr:row>
      <xdr:rowOff>28990</xdr:rowOff>
    </xdr:from>
    <xdr:to>
      <xdr:col>12</xdr:col>
      <xdr:colOff>513728</xdr:colOff>
      <xdr:row>66</xdr:row>
      <xdr:rowOff>189672</xdr:rowOff>
    </xdr:to>
    <xdr:pic>
      <xdr:nvPicPr>
        <xdr:cNvPr id="1028" name="Picture 4"/>
        <xdr:cNvPicPr>
          <a:picLocks noChangeAspect="1" noChangeArrowheads="1"/>
        </xdr:cNvPicPr>
      </xdr:nvPicPr>
      <xdr:blipFill>
        <a:blip r:embed="rId8" cstate="print"/>
        <a:srcRect/>
        <a:stretch>
          <a:fillRect/>
        </a:stretch>
      </xdr:blipFill>
      <xdr:spPr>
        <a:xfrm>
          <a:off x="12404090" y="12841605"/>
          <a:ext cx="379730" cy="570865"/>
        </a:xfrm>
        <a:prstGeom prst="rect">
          <a:avLst/>
        </a:prstGeom>
        <a:noFill/>
      </xdr:spPr>
    </xdr:pic>
    <xdr:clientData/>
  </xdr:twoCellAnchor>
  <xdr:twoCellAnchor editAs="oneCell">
    <xdr:from>
      <xdr:col>12</xdr:col>
      <xdr:colOff>147883</xdr:colOff>
      <xdr:row>204</xdr:row>
      <xdr:rowOff>83239</xdr:rowOff>
    </xdr:from>
    <xdr:to>
      <xdr:col>12</xdr:col>
      <xdr:colOff>1213819</xdr:colOff>
      <xdr:row>209</xdr:row>
      <xdr:rowOff>132851</xdr:rowOff>
    </xdr:to>
    <xdr:pic>
      <xdr:nvPicPr>
        <xdr:cNvPr id="1030" name="Picture 6"/>
        <xdr:cNvPicPr>
          <a:picLocks noChangeAspect="1" noChangeArrowheads="1"/>
        </xdr:cNvPicPr>
      </xdr:nvPicPr>
      <xdr:blipFill>
        <a:blip r:embed="rId9" cstate="print"/>
        <a:srcRect/>
        <a:stretch>
          <a:fillRect/>
        </a:stretch>
      </xdr:blipFill>
      <xdr:spPr>
        <a:xfrm>
          <a:off x="12417425" y="34895790"/>
          <a:ext cx="1066165" cy="763905"/>
        </a:xfrm>
        <a:prstGeom prst="rect">
          <a:avLst/>
        </a:prstGeom>
        <a:noFill/>
      </xdr:spPr>
    </xdr:pic>
    <xdr:clientData/>
  </xdr:twoCellAnchor>
  <xdr:twoCellAnchor editAs="oneCell">
    <xdr:from>
      <xdr:col>12</xdr:col>
      <xdr:colOff>338759</xdr:colOff>
      <xdr:row>195</xdr:row>
      <xdr:rowOff>131115</xdr:rowOff>
    </xdr:from>
    <xdr:to>
      <xdr:col>12</xdr:col>
      <xdr:colOff>1386509</xdr:colOff>
      <xdr:row>198</xdr:row>
      <xdr:rowOff>133983</xdr:rowOff>
    </xdr:to>
    <xdr:pic>
      <xdr:nvPicPr>
        <xdr:cNvPr id="1032" name="Picture 8"/>
        <xdr:cNvPicPr>
          <a:picLocks noChangeAspect="1" noChangeArrowheads="1"/>
        </xdr:cNvPicPr>
      </xdr:nvPicPr>
      <xdr:blipFill>
        <a:blip r:embed="rId10" cstate="print"/>
        <a:srcRect/>
        <a:stretch>
          <a:fillRect/>
        </a:stretch>
      </xdr:blipFill>
      <xdr:spPr>
        <a:xfrm>
          <a:off x="12608560" y="33657540"/>
          <a:ext cx="1047750" cy="431165"/>
        </a:xfrm>
        <a:prstGeom prst="rect">
          <a:avLst/>
        </a:prstGeom>
        <a:noFill/>
      </xdr:spPr>
    </xdr:pic>
    <xdr:clientData/>
  </xdr:twoCellAnchor>
  <xdr:twoCellAnchor editAs="oneCell">
    <xdr:from>
      <xdr:col>12</xdr:col>
      <xdr:colOff>310019</xdr:colOff>
      <xdr:row>33</xdr:row>
      <xdr:rowOff>91109</xdr:rowOff>
    </xdr:from>
    <xdr:to>
      <xdr:col>12</xdr:col>
      <xdr:colOff>1024629</xdr:colOff>
      <xdr:row>37</xdr:row>
      <xdr:rowOff>0</xdr:rowOff>
    </xdr:to>
    <xdr:pic>
      <xdr:nvPicPr>
        <xdr:cNvPr id="1034" name="Picture 10"/>
        <xdr:cNvPicPr>
          <a:picLocks noChangeAspect="1" noChangeArrowheads="1"/>
        </xdr:cNvPicPr>
      </xdr:nvPicPr>
      <xdr:blipFill>
        <a:blip r:embed="rId11" cstate="print"/>
        <a:srcRect/>
        <a:stretch>
          <a:fillRect/>
        </a:stretch>
      </xdr:blipFill>
      <xdr:spPr>
        <a:xfrm>
          <a:off x="12579985" y="6161405"/>
          <a:ext cx="714375" cy="729615"/>
        </a:xfrm>
        <a:prstGeom prst="rect">
          <a:avLst/>
        </a:prstGeom>
        <a:noFill/>
      </xdr:spPr>
    </xdr:pic>
    <xdr:clientData/>
  </xdr:twoCellAnchor>
  <xdr:twoCellAnchor editAs="oneCell">
    <xdr:from>
      <xdr:col>12</xdr:col>
      <xdr:colOff>266095</xdr:colOff>
      <xdr:row>45</xdr:row>
      <xdr:rowOff>38101</xdr:rowOff>
    </xdr:from>
    <xdr:to>
      <xdr:col>12</xdr:col>
      <xdr:colOff>1164535</xdr:colOff>
      <xdr:row>48</xdr:row>
      <xdr:rowOff>209982</xdr:rowOff>
    </xdr:to>
    <xdr:pic>
      <xdr:nvPicPr>
        <xdr:cNvPr id="1036" name="Picture 12"/>
        <xdr:cNvPicPr>
          <a:picLocks noChangeAspect="1" noChangeArrowheads="1"/>
        </xdr:cNvPicPr>
      </xdr:nvPicPr>
      <xdr:blipFill>
        <a:blip r:embed="rId12" cstate="print"/>
        <a:srcRect/>
        <a:stretch>
          <a:fillRect/>
        </a:stretch>
      </xdr:blipFill>
      <xdr:spPr>
        <a:xfrm>
          <a:off x="12536170" y="8840470"/>
          <a:ext cx="897890" cy="841375"/>
        </a:xfrm>
        <a:prstGeom prst="rect">
          <a:avLst/>
        </a:prstGeom>
        <a:noFill/>
      </xdr:spPr>
    </xdr:pic>
    <xdr:clientData/>
  </xdr:twoCellAnchor>
  <xdr:twoCellAnchor editAs="oneCell">
    <xdr:from>
      <xdr:col>12</xdr:col>
      <xdr:colOff>241854</xdr:colOff>
      <xdr:row>55</xdr:row>
      <xdr:rowOff>0</xdr:rowOff>
    </xdr:from>
    <xdr:to>
      <xdr:col>12</xdr:col>
      <xdr:colOff>1266313</xdr:colOff>
      <xdr:row>57</xdr:row>
      <xdr:rowOff>198706</xdr:rowOff>
    </xdr:to>
    <xdr:pic>
      <xdr:nvPicPr>
        <xdr:cNvPr id="1038" name="Picture 14"/>
        <xdr:cNvPicPr>
          <a:picLocks noChangeAspect="1" noChangeArrowheads="1"/>
        </xdr:cNvPicPr>
      </xdr:nvPicPr>
      <xdr:blipFill>
        <a:blip r:embed="rId13" cstate="print"/>
        <a:srcRect/>
        <a:stretch>
          <a:fillRect/>
        </a:stretch>
      </xdr:blipFill>
      <xdr:spPr>
        <a:xfrm>
          <a:off x="12511405" y="10962640"/>
          <a:ext cx="1024890" cy="612775"/>
        </a:xfrm>
        <a:prstGeom prst="rect">
          <a:avLst/>
        </a:prstGeom>
        <a:noFill/>
      </xdr:spPr>
    </xdr:pic>
    <xdr:clientData/>
  </xdr:twoCellAnchor>
  <xdr:twoCellAnchor editAs="oneCell">
    <xdr:from>
      <xdr:col>12</xdr:col>
      <xdr:colOff>353887</xdr:colOff>
      <xdr:row>9</xdr:row>
      <xdr:rowOff>27922</xdr:rowOff>
    </xdr:from>
    <xdr:to>
      <xdr:col>12</xdr:col>
      <xdr:colOff>1096392</xdr:colOff>
      <xdr:row>12</xdr:row>
      <xdr:rowOff>150081</xdr:rowOff>
    </xdr:to>
    <xdr:pic>
      <xdr:nvPicPr>
        <xdr:cNvPr id="5" name="Picture 2"/>
        <xdr:cNvPicPr>
          <a:picLocks noChangeAspect="1" noChangeArrowheads="1"/>
        </xdr:cNvPicPr>
      </xdr:nvPicPr>
      <xdr:blipFill>
        <a:blip r:embed="rId14" cstate="print"/>
        <a:srcRect/>
        <a:stretch>
          <a:fillRect/>
        </a:stretch>
      </xdr:blipFill>
      <xdr:spPr>
        <a:xfrm>
          <a:off x="12623800" y="1754505"/>
          <a:ext cx="742315" cy="665480"/>
        </a:xfrm>
        <a:prstGeom prst="rect">
          <a:avLst/>
        </a:prstGeom>
        <a:noFill/>
      </xdr:spPr>
    </xdr:pic>
    <xdr:clientData/>
  </xdr:twoCellAnchor>
  <xdr:twoCellAnchor editAs="oneCell">
    <xdr:from>
      <xdr:col>12</xdr:col>
      <xdr:colOff>98977</xdr:colOff>
      <xdr:row>16</xdr:row>
      <xdr:rowOff>71603</xdr:rowOff>
    </xdr:from>
    <xdr:to>
      <xdr:col>12</xdr:col>
      <xdr:colOff>1115070</xdr:colOff>
      <xdr:row>20</xdr:row>
      <xdr:rowOff>7208</xdr:rowOff>
    </xdr:to>
    <xdr:pic>
      <xdr:nvPicPr>
        <xdr:cNvPr id="11" name="Picture 4"/>
        <xdr:cNvPicPr>
          <a:picLocks noChangeAspect="1" noChangeArrowheads="1"/>
        </xdr:cNvPicPr>
      </xdr:nvPicPr>
      <xdr:blipFill>
        <a:blip r:embed="rId15" cstate="print"/>
        <a:srcRect/>
        <a:stretch>
          <a:fillRect/>
        </a:stretch>
      </xdr:blipFill>
      <xdr:spPr>
        <a:xfrm>
          <a:off x="12368530" y="3065145"/>
          <a:ext cx="1016635" cy="659765"/>
        </a:xfrm>
        <a:prstGeom prst="rect">
          <a:avLst/>
        </a:prstGeom>
        <a:noFill/>
      </xdr:spPr>
    </xdr:pic>
    <xdr:clientData/>
  </xdr:twoCellAnchor>
  <xdr:twoCellAnchor editAs="oneCell">
    <xdr:from>
      <xdr:col>12</xdr:col>
      <xdr:colOff>182543</xdr:colOff>
      <xdr:row>25</xdr:row>
      <xdr:rowOff>132522</xdr:rowOff>
    </xdr:from>
    <xdr:to>
      <xdr:col>12</xdr:col>
      <xdr:colOff>1205632</xdr:colOff>
      <xdr:row>31</xdr:row>
      <xdr:rowOff>54249</xdr:rowOff>
    </xdr:to>
    <xdr:pic>
      <xdr:nvPicPr>
        <xdr:cNvPr id="12" name="Picture 6"/>
        <xdr:cNvPicPr>
          <a:picLocks noChangeAspect="1" noChangeArrowheads="1"/>
        </xdr:cNvPicPr>
      </xdr:nvPicPr>
      <xdr:blipFill>
        <a:blip r:embed="rId16" cstate="print"/>
        <a:srcRect/>
        <a:stretch>
          <a:fillRect/>
        </a:stretch>
      </xdr:blipFill>
      <xdr:spPr>
        <a:xfrm>
          <a:off x="12452350" y="4754880"/>
          <a:ext cx="1022985" cy="1007745"/>
        </a:xfrm>
        <a:prstGeom prst="rect">
          <a:avLst/>
        </a:prstGeom>
        <a:noFill/>
      </xdr:spPr>
    </xdr:pic>
    <xdr:clientData/>
  </xdr:twoCellAnchor>
  <xdr:twoCellAnchor editAs="oneCell">
    <xdr:from>
      <xdr:col>12</xdr:col>
      <xdr:colOff>281195</xdr:colOff>
      <xdr:row>70</xdr:row>
      <xdr:rowOff>137491</xdr:rowOff>
    </xdr:from>
    <xdr:to>
      <xdr:col>12</xdr:col>
      <xdr:colOff>1488308</xdr:colOff>
      <xdr:row>76</xdr:row>
      <xdr:rowOff>46747</xdr:rowOff>
    </xdr:to>
    <xdr:pic>
      <xdr:nvPicPr>
        <xdr:cNvPr id="8" name="Picture 7"/>
        <xdr:cNvPicPr>
          <a:picLocks noChangeAspect="1"/>
        </xdr:cNvPicPr>
      </xdr:nvPicPr>
      <xdr:blipFill>
        <a:blip r:embed="rId17"/>
        <a:stretch>
          <a:fillRect/>
        </a:stretch>
      </xdr:blipFill>
      <xdr:spPr>
        <a:xfrm>
          <a:off x="12550775" y="14180820"/>
          <a:ext cx="1207135" cy="1139825"/>
        </a:xfrm>
        <a:prstGeom prst="rect">
          <a:avLst/>
        </a:prstGeom>
      </xdr:spPr>
    </xdr:pic>
    <xdr:clientData/>
  </xdr:twoCellAnchor>
  <xdr:twoCellAnchor editAs="oneCell">
    <xdr:from>
      <xdr:col>12</xdr:col>
      <xdr:colOff>358140</xdr:colOff>
      <xdr:row>251</xdr:row>
      <xdr:rowOff>50165</xdr:rowOff>
    </xdr:from>
    <xdr:to>
      <xdr:col>12</xdr:col>
      <xdr:colOff>1055370</xdr:colOff>
      <xdr:row>255</xdr:row>
      <xdr:rowOff>39370</xdr:rowOff>
    </xdr:to>
    <xdr:pic>
      <xdr:nvPicPr>
        <xdr:cNvPr id="9" name="Picture 8"/>
        <xdr:cNvPicPr>
          <a:picLocks noChangeAspect="1"/>
        </xdr:cNvPicPr>
      </xdr:nvPicPr>
      <xdr:blipFill>
        <a:blip r:embed="rId18"/>
        <a:stretch>
          <a:fillRect/>
        </a:stretch>
      </xdr:blipFill>
      <xdr:spPr>
        <a:xfrm>
          <a:off x="12628245" y="41577895"/>
          <a:ext cx="697230" cy="56070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1933575</xdr:colOff>
      <xdr:row>5</xdr:row>
      <xdr:rowOff>9525</xdr:rowOff>
    </xdr:from>
    <xdr:to>
      <xdr:col>1</xdr:col>
      <xdr:colOff>1933575</xdr:colOff>
      <xdr:row>5</xdr:row>
      <xdr:rowOff>285750</xdr:rowOff>
    </xdr:to>
    <xdr:pic>
      <xdr:nvPicPr>
        <xdr:cNvPr id="2" name="ctl00_logoimage" descr="Danfoss Logo"/>
        <xdr:cNvPicPr>
          <a:picLocks noChangeAspect="1" noChangeArrowheads="1"/>
        </xdr:cNvPicPr>
      </xdr:nvPicPr>
      <xdr:blipFill>
        <a:blip r:embed="rId1"/>
        <a:srcRect/>
        <a:stretch>
          <a:fillRect/>
        </a:stretch>
      </xdr:blipFill>
      <xdr:spPr>
        <a:xfrm>
          <a:off x="2571750" y="866775"/>
          <a:ext cx="0" cy="276225"/>
        </a:xfrm>
        <a:prstGeom prst="rect">
          <a:avLst/>
        </a:prstGeom>
        <a:noFill/>
        <a:ln w="9525">
          <a:noFill/>
          <a:miter lim="800000"/>
          <a:headEnd/>
          <a:tailEnd/>
        </a:ln>
      </xdr:spPr>
    </xdr:pic>
    <xdr:clientData/>
  </xdr:twoCellAnchor>
  <xdr:twoCellAnchor editAs="oneCell">
    <xdr:from>
      <xdr:col>6</xdr:col>
      <xdr:colOff>422911</xdr:colOff>
      <xdr:row>12</xdr:row>
      <xdr:rowOff>95250</xdr:rowOff>
    </xdr:from>
    <xdr:to>
      <xdr:col>6</xdr:col>
      <xdr:colOff>1480103</xdr:colOff>
      <xdr:row>18</xdr:row>
      <xdr:rowOff>129539</xdr:rowOff>
    </xdr:to>
    <xdr:pic>
      <xdr:nvPicPr>
        <xdr:cNvPr id="1026" name="Picture 2"/>
        <xdr:cNvPicPr>
          <a:picLocks noChangeAspect="1" noChangeArrowheads="1"/>
        </xdr:cNvPicPr>
      </xdr:nvPicPr>
      <xdr:blipFill>
        <a:blip r:embed="rId2" cstate="print"/>
        <a:srcRect/>
        <a:stretch>
          <a:fillRect/>
        </a:stretch>
      </xdr:blipFill>
      <xdr:spPr>
        <a:xfrm>
          <a:off x="6442710" y="3086100"/>
          <a:ext cx="1056640" cy="948055"/>
        </a:xfrm>
        <a:prstGeom prst="rect">
          <a:avLst/>
        </a:prstGeom>
        <a:noFill/>
      </xdr:spPr>
    </xdr:pic>
    <xdr:clientData/>
  </xdr:twoCellAnchor>
  <xdr:twoCellAnchor editAs="oneCell">
    <xdr:from>
      <xdr:col>6</xdr:col>
      <xdr:colOff>1113308</xdr:colOff>
      <xdr:row>7</xdr:row>
      <xdr:rowOff>9526</xdr:rowOff>
    </xdr:from>
    <xdr:to>
      <xdr:col>6</xdr:col>
      <xdr:colOff>1965960</xdr:colOff>
      <xdr:row>9</xdr:row>
      <xdr:rowOff>209551</xdr:rowOff>
    </xdr:to>
    <xdr:pic>
      <xdr:nvPicPr>
        <xdr:cNvPr id="6" name="Picture 5" descr="http://www.ziehl-abegg.com/images/img_prod/thumbnails/axialventilator_fb.jpg"/>
        <xdr:cNvPicPr>
          <a:picLocks noChangeAspect="1" noChangeArrowheads="1"/>
        </xdr:cNvPicPr>
      </xdr:nvPicPr>
      <xdr:blipFill>
        <a:blip r:embed="rId3"/>
        <a:srcRect/>
        <a:stretch>
          <a:fillRect/>
        </a:stretch>
      </xdr:blipFill>
      <xdr:spPr>
        <a:xfrm>
          <a:off x="7132955" y="1438275"/>
          <a:ext cx="852805" cy="704850"/>
        </a:xfrm>
        <a:prstGeom prst="rect">
          <a:avLst/>
        </a:prstGeom>
        <a:noFill/>
      </xdr:spPr>
    </xdr:pic>
    <xdr:clientData/>
  </xdr:twoCellAnchor>
  <xdr:twoCellAnchor editAs="oneCell">
    <xdr:from>
      <xdr:col>6</xdr:col>
      <xdr:colOff>121418</xdr:colOff>
      <xdr:row>7</xdr:row>
      <xdr:rowOff>104775</xdr:rowOff>
    </xdr:from>
    <xdr:to>
      <xdr:col>6</xdr:col>
      <xdr:colOff>998005</xdr:colOff>
      <xdr:row>10</xdr:row>
      <xdr:rowOff>28575</xdr:rowOff>
    </xdr:to>
    <xdr:pic>
      <xdr:nvPicPr>
        <xdr:cNvPr id="7" name="Picture 3" descr="Ziehl-Abegg FN050-VDK.4I.V7P1 Fan Motoru"/>
        <xdr:cNvPicPr>
          <a:picLocks noChangeAspect="1" noChangeArrowheads="1"/>
        </xdr:cNvPicPr>
      </xdr:nvPicPr>
      <xdr:blipFill>
        <a:blip r:embed="rId4"/>
        <a:srcRect/>
        <a:stretch>
          <a:fillRect/>
        </a:stretch>
      </xdr:blipFill>
      <xdr:spPr>
        <a:xfrm>
          <a:off x="6141085" y="1533525"/>
          <a:ext cx="876300" cy="685800"/>
        </a:xfrm>
        <a:prstGeom prst="rect">
          <a:avLst/>
        </a:prstGeom>
        <a:noFill/>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341442</xdr:colOff>
      <xdr:row>42</xdr:row>
      <xdr:rowOff>0</xdr:rowOff>
    </xdr:from>
    <xdr:to>
      <xdr:col>5</xdr:col>
      <xdr:colOff>952501</xdr:colOff>
      <xdr:row>45</xdr:row>
      <xdr:rowOff>42896</xdr:rowOff>
    </xdr:to>
    <xdr:pic>
      <xdr:nvPicPr>
        <xdr:cNvPr id="3076" name="Picture 4"/>
        <xdr:cNvPicPr>
          <a:picLocks noChangeAspect="1" noChangeArrowheads="1"/>
        </xdr:cNvPicPr>
      </xdr:nvPicPr>
      <xdr:blipFill>
        <a:blip r:embed="rId1" cstate="print"/>
        <a:srcRect/>
        <a:stretch>
          <a:fillRect/>
        </a:stretch>
      </xdr:blipFill>
      <xdr:spPr>
        <a:xfrm>
          <a:off x="7718425" y="5492750"/>
          <a:ext cx="611505" cy="526415"/>
        </a:xfrm>
        <a:prstGeom prst="rect">
          <a:avLst/>
        </a:prstGeom>
        <a:noFill/>
      </xdr:spPr>
    </xdr:pic>
    <xdr:clientData/>
  </xdr:twoCellAnchor>
  <xdr:twoCellAnchor editAs="oneCell">
    <xdr:from>
      <xdr:col>5</xdr:col>
      <xdr:colOff>328109</xdr:colOff>
      <xdr:row>45</xdr:row>
      <xdr:rowOff>86487</xdr:rowOff>
    </xdr:from>
    <xdr:to>
      <xdr:col>5</xdr:col>
      <xdr:colOff>960783</xdr:colOff>
      <xdr:row>48</xdr:row>
      <xdr:rowOff>74499</xdr:rowOff>
    </xdr:to>
    <xdr:pic>
      <xdr:nvPicPr>
        <xdr:cNvPr id="3078" name="Picture 6"/>
        <xdr:cNvPicPr>
          <a:picLocks noChangeAspect="1" noChangeArrowheads="1"/>
        </xdr:cNvPicPr>
      </xdr:nvPicPr>
      <xdr:blipFill>
        <a:blip r:embed="rId2" cstate="print"/>
        <a:srcRect/>
        <a:stretch>
          <a:fillRect/>
        </a:stretch>
      </xdr:blipFill>
      <xdr:spPr>
        <a:xfrm>
          <a:off x="7705090" y="6062980"/>
          <a:ext cx="633095" cy="582295"/>
        </a:xfrm>
        <a:prstGeom prst="rect">
          <a:avLst/>
        </a:prstGeom>
        <a:noFill/>
      </xdr:spPr>
    </xdr:pic>
    <xdr:clientData/>
  </xdr:twoCellAnchor>
  <xdr:twoCellAnchor editAs="oneCell">
    <xdr:from>
      <xdr:col>5</xdr:col>
      <xdr:colOff>180975</xdr:colOff>
      <xdr:row>27</xdr:row>
      <xdr:rowOff>161925</xdr:rowOff>
    </xdr:from>
    <xdr:to>
      <xdr:col>5</xdr:col>
      <xdr:colOff>1318694</xdr:colOff>
      <xdr:row>35</xdr:row>
      <xdr:rowOff>97130</xdr:rowOff>
    </xdr:to>
    <xdr:pic>
      <xdr:nvPicPr>
        <xdr:cNvPr id="3082" name="Picture 10"/>
        <xdr:cNvPicPr>
          <a:picLocks noChangeAspect="1" noChangeArrowheads="1"/>
        </xdr:cNvPicPr>
      </xdr:nvPicPr>
      <xdr:blipFill>
        <a:blip r:embed="rId3" cstate="print"/>
        <a:srcRect/>
        <a:stretch>
          <a:fillRect/>
        </a:stretch>
      </xdr:blipFill>
      <xdr:spPr>
        <a:xfrm>
          <a:off x="7558405" y="3435350"/>
          <a:ext cx="1137285" cy="1096645"/>
        </a:xfrm>
        <a:prstGeom prst="rect">
          <a:avLst/>
        </a:prstGeom>
        <a:noFill/>
      </xdr:spPr>
    </xdr:pic>
    <xdr:clientData/>
  </xdr:twoCellAnchor>
  <xdr:twoCellAnchor editAs="oneCell">
    <xdr:from>
      <xdr:col>5</xdr:col>
      <xdr:colOff>257175</xdr:colOff>
      <xdr:row>21</xdr:row>
      <xdr:rowOff>9525</xdr:rowOff>
    </xdr:from>
    <xdr:to>
      <xdr:col>5</xdr:col>
      <xdr:colOff>1235652</xdr:colOff>
      <xdr:row>27</xdr:row>
      <xdr:rowOff>48103</xdr:rowOff>
    </xdr:to>
    <xdr:pic>
      <xdr:nvPicPr>
        <xdr:cNvPr id="3084" name="Picture 12"/>
        <xdr:cNvPicPr>
          <a:picLocks noChangeAspect="1" noChangeArrowheads="1"/>
        </xdr:cNvPicPr>
      </xdr:nvPicPr>
      <xdr:blipFill>
        <a:blip r:embed="rId4" cstate="print"/>
        <a:srcRect/>
        <a:stretch>
          <a:fillRect/>
        </a:stretch>
      </xdr:blipFill>
      <xdr:spPr>
        <a:xfrm>
          <a:off x="7634605" y="2444750"/>
          <a:ext cx="977900" cy="895350"/>
        </a:xfrm>
        <a:prstGeom prst="rect">
          <a:avLst/>
        </a:prstGeom>
        <a:noFill/>
      </xdr:spPr>
    </xdr:pic>
    <xdr:clientData/>
  </xdr:twoCellAnchor>
  <xdr:twoCellAnchor editAs="oneCell">
    <xdr:from>
      <xdr:col>5</xdr:col>
      <xdr:colOff>369405</xdr:colOff>
      <xdr:row>100</xdr:row>
      <xdr:rowOff>156858</xdr:rowOff>
    </xdr:from>
    <xdr:to>
      <xdr:col>5</xdr:col>
      <xdr:colOff>1197795</xdr:colOff>
      <xdr:row>101</xdr:row>
      <xdr:rowOff>347870</xdr:rowOff>
    </xdr:to>
    <xdr:pic>
      <xdr:nvPicPr>
        <xdr:cNvPr id="3086" name="Picture 14"/>
        <xdr:cNvPicPr>
          <a:picLocks noChangeAspect="1" noChangeArrowheads="1"/>
        </xdr:cNvPicPr>
      </xdr:nvPicPr>
      <xdr:blipFill>
        <a:blip r:embed="rId5" cstate="print"/>
        <a:srcRect/>
        <a:stretch>
          <a:fillRect/>
        </a:stretch>
      </xdr:blipFill>
      <xdr:spPr>
        <a:xfrm>
          <a:off x="7746365" y="16925290"/>
          <a:ext cx="828675" cy="590550"/>
        </a:xfrm>
        <a:prstGeom prst="rect">
          <a:avLst/>
        </a:prstGeom>
        <a:noFill/>
      </xdr:spPr>
    </xdr:pic>
    <xdr:clientData/>
  </xdr:twoCellAnchor>
  <xdr:twoCellAnchor editAs="oneCell">
    <xdr:from>
      <xdr:col>5</xdr:col>
      <xdr:colOff>200438</xdr:colOff>
      <xdr:row>105</xdr:row>
      <xdr:rowOff>108088</xdr:rowOff>
    </xdr:from>
    <xdr:to>
      <xdr:col>5</xdr:col>
      <xdr:colOff>1293307</xdr:colOff>
      <xdr:row>105</xdr:row>
      <xdr:rowOff>852943</xdr:rowOff>
    </xdr:to>
    <xdr:pic>
      <xdr:nvPicPr>
        <xdr:cNvPr id="3088" name="Picture 16"/>
        <xdr:cNvPicPr>
          <a:picLocks noChangeAspect="1" noChangeArrowheads="1"/>
        </xdr:cNvPicPr>
      </xdr:nvPicPr>
      <xdr:blipFill>
        <a:blip r:embed="rId6" cstate="print"/>
        <a:srcRect/>
        <a:stretch>
          <a:fillRect/>
        </a:stretch>
      </xdr:blipFill>
      <xdr:spPr>
        <a:xfrm>
          <a:off x="7577455" y="19476720"/>
          <a:ext cx="1092835" cy="744855"/>
        </a:xfrm>
        <a:prstGeom prst="rect">
          <a:avLst/>
        </a:prstGeom>
        <a:noFill/>
      </xdr:spPr>
    </xdr:pic>
    <xdr:clientData/>
  </xdr:twoCellAnchor>
  <xdr:twoCellAnchor editAs="oneCell">
    <xdr:from>
      <xdr:col>5</xdr:col>
      <xdr:colOff>171451</xdr:colOff>
      <xdr:row>90</xdr:row>
      <xdr:rowOff>99042</xdr:rowOff>
    </xdr:from>
    <xdr:to>
      <xdr:col>5</xdr:col>
      <xdr:colOff>1035327</xdr:colOff>
      <xdr:row>94</xdr:row>
      <xdr:rowOff>61610</xdr:rowOff>
    </xdr:to>
    <xdr:pic>
      <xdr:nvPicPr>
        <xdr:cNvPr id="3090" name="Picture 18"/>
        <xdr:cNvPicPr>
          <a:picLocks noChangeAspect="1" noChangeArrowheads="1"/>
        </xdr:cNvPicPr>
      </xdr:nvPicPr>
      <xdr:blipFill>
        <a:blip r:embed="rId7" cstate="print"/>
        <a:srcRect/>
        <a:stretch>
          <a:fillRect/>
        </a:stretch>
      </xdr:blipFill>
      <xdr:spPr>
        <a:xfrm>
          <a:off x="7548880" y="15323820"/>
          <a:ext cx="863600" cy="648970"/>
        </a:xfrm>
        <a:prstGeom prst="rect">
          <a:avLst/>
        </a:prstGeom>
        <a:noFill/>
      </xdr:spPr>
    </xdr:pic>
    <xdr:clientData/>
  </xdr:twoCellAnchor>
  <xdr:twoCellAnchor editAs="oneCell">
    <xdr:from>
      <xdr:col>5</xdr:col>
      <xdr:colOff>289479</xdr:colOff>
      <xdr:row>79</xdr:row>
      <xdr:rowOff>28121</xdr:rowOff>
    </xdr:from>
    <xdr:to>
      <xdr:col>5</xdr:col>
      <xdr:colOff>1051893</xdr:colOff>
      <xdr:row>83</xdr:row>
      <xdr:rowOff>23254</xdr:rowOff>
    </xdr:to>
    <xdr:pic>
      <xdr:nvPicPr>
        <xdr:cNvPr id="3092" name="Picture 20"/>
        <xdr:cNvPicPr>
          <a:picLocks noChangeAspect="1" noChangeArrowheads="1"/>
        </xdr:cNvPicPr>
      </xdr:nvPicPr>
      <xdr:blipFill>
        <a:blip r:embed="rId8" cstate="print"/>
        <a:srcRect/>
        <a:stretch>
          <a:fillRect/>
        </a:stretch>
      </xdr:blipFill>
      <xdr:spPr>
        <a:xfrm>
          <a:off x="7666355" y="13681710"/>
          <a:ext cx="762635" cy="566420"/>
        </a:xfrm>
        <a:prstGeom prst="rect">
          <a:avLst/>
        </a:prstGeom>
        <a:noFill/>
      </xdr:spPr>
    </xdr:pic>
    <xdr:clientData/>
  </xdr:twoCellAnchor>
  <xdr:twoCellAnchor editAs="oneCell">
    <xdr:from>
      <xdr:col>5</xdr:col>
      <xdr:colOff>372716</xdr:colOff>
      <xdr:row>84</xdr:row>
      <xdr:rowOff>73033</xdr:rowOff>
    </xdr:from>
    <xdr:to>
      <xdr:col>5</xdr:col>
      <xdr:colOff>1018761</xdr:colOff>
      <xdr:row>88</xdr:row>
      <xdr:rowOff>94241</xdr:rowOff>
    </xdr:to>
    <xdr:pic>
      <xdr:nvPicPr>
        <xdr:cNvPr id="3094" name="Picture 22"/>
        <xdr:cNvPicPr>
          <a:picLocks noChangeAspect="1" noChangeArrowheads="1"/>
        </xdr:cNvPicPr>
      </xdr:nvPicPr>
      <xdr:blipFill>
        <a:blip r:embed="rId9" cstate="print"/>
        <a:srcRect/>
        <a:stretch>
          <a:fillRect/>
        </a:stretch>
      </xdr:blipFill>
      <xdr:spPr>
        <a:xfrm>
          <a:off x="7749540" y="14441170"/>
          <a:ext cx="646430" cy="592455"/>
        </a:xfrm>
        <a:prstGeom prst="rect">
          <a:avLst/>
        </a:prstGeom>
        <a:noFill/>
      </xdr:spPr>
    </xdr:pic>
    <xdr:clientData/>
  </xdr:twoCellAnchor>
  <xdr:twoCellAnchor editAs="oneCell">
    <xdr:from>
      <xdr:col>5</xdr:col>
      <xdr:colOff>408747</xdr:colOff>
      <xdr:row>69</xdr:row>
      <xdr:rowOff>58521</xdr:rowOff>
    </xdr:from>
    <xdr:to>
      <xdr:col>5</xdr:col>
      <xdr:colOff>1113597</xdr:colOff>
      <xdr:row>74</xdr:row>
      <xdr:rowOff>14813</xdr:rowOff>
    </xdr:to>
    <xdr:pic>
      <xdr:nvPicPr>
        <xdr:cNvPr id="3098" name="Picture 26"/>
        <xdr:cNvPicPr>
          <a:picLocks noChangeAspect="1" noChangeArrowheads="1"/>
        </xdr:cNvPicPr>
      </xdr:nvPicPr>
      <xdr:blipFill>
        <a:blip r:embed="rId10" cstate="print"/>
        <a:srcRect/>
        <a:stretch>
          <a:fillRect/>
        </a:stretch>
      </xdr:blipFill>
      <xdr:spPr>
        <a:xfrm>
          <a:off x="7785735" y="10822940"/>
          <a:ext cx="704850" cy="670560"/>
        </a:xfrm>
        <a:prstGeom prst="rect">
          <a:avLst/>
        </a:prstGeom>
        <a:noFill/>
      </xdr:spPr>
    </xdr:pic>
    <xdr:clientData/>
  </xdr:twoCellAnchor>
  <xdr:twoCellAnchor editAs="oneCell">
    <xdr:from>
      <xdr:col>5</xdr:col>
      <xdr:colOff>247650</xdr:colOff>
      <xdr:row>8</xdr:row>
      <xdr:rowOff>171451</xdr:rowOff>
    </xdr:from>
    <xdr:to>
      <xdr:col>5</xdr:col>
      <xdr:colOff>1228725</xdr:colOff>
      <xdr:row>15</xdr:row>
      <xdr:rowOff>64954</xdr:rowOff>
    </xdr:to>
    <xdr:pic>
      <xdr:nvPicPr>
        <xdr:cNvPr id="3100" name="Picture 28"/>
        <xdr:cNvPicPr>
          <a:picLocks noChangeAspect="1" noChangeArrowheads="1"/>
        </xdr:cNvPicPr>
      </xdr:nvPicPr>
      <xdr:blipFill>
        <a:blip r:embed="rId11" cstate="print"/>
        <a:srcRect/>
        <a:stretch>
          <a:fillRect/>
        </a:stretch>
      </xdr:blipFill>
      <xdr:spPr>
        <a:xfrm>
          <a:off x="7625080" y="720725"/>
          <a:ext cx="981075" cy="922020"/>
        </a:xfrm>
        <a:prstGeom prst="rect">
          <a:avLst/>
        </a:prstGeom>
        <a:noFill/>
      </xdr:spPr>
    </xdr:pic>
    <xdr:clientData/>
  </xdr:twoCellAnchor>
  <xdr:twoCellAnchor editAs="oneCell">
    <xdr:from>
      <xdr:col>5</xdr:col>
      <xdr:colOff>154305</xdr:colOff>
      <xdr:row>56</xdr:row>
      <xdr:rowOff>0</xdr:rowOff>
    </xdr:from>
    <xdr:to>
      <xdr:col>5</xdr:col>
      <xdr:colOff>1233854</xdr:colOff>
      <xdr:row>61</xdr:row>
      <xdr:rowOff>79221</xdr:rowOff>
    </xdr:to>
    <xdr:pic>
      <xdr:nvPicPr>
        <xdr:cNvPr id="2050" name="Picture 2"/>
        <xdr:cNvPicPr>
          <a:picLocks noChangeAspect="1" noChangeArrowheads="1"/>
        </xdr:cNvPicPr>
      </xdr:nvPicPr>
      <xdr:blipFill>
        <a:blip r:embed="rId12" cstate="print"/>
        <a:srcRect/>
        <a:stretch>
          <a:fillRect/>
        </a:stretch>
      </xdr:blipFill>
      <xdr:spPr>
        <a:xfrm>
          <a:off x="7531735" y="8100695"/>
          <a:ext cx="1079500" cy="1075690"/>
        </a:xfrm>
        <a:prstGeom prst="rect">
          <a:avLst/>
        </a:prstGeom>
        <a:noFill/>
      </xdr:spPr>
    </xdr:pic>
    <xdr:clientData/>
  </xdr:twoCellAnchor>
  <xdr:twoCellAnchor editAs="oneCell">
    <xdr:from>
      <xdr:col>5</xdr:col>
      <xdr:colOff>345386</xdr:colOff>
      <xdr:row>43</xdr:row>
      <xdr:rowOff>123512</xdr:rowOff>
    </xdr:from>
    <xdr:to>
      <xdr:col>5</xdr:col>
      <xdr:colOff>927653</xdr:colOff>
      <xdr:row>46</xdr:row>
      <xdr:rowOff>133205</xdr:rowOff>
    </xdr:to>
    <xdr:pic>
      <xdr:nvPicPr>
        <xdr:cNvPr id="3074" name="Picture 2"/>
        <xdr:cNvPicPr>
          <a:picLocks noChangeAspect="1" noChangeArrowheads="1"/>
        </xdr:cNvPicPr>
      </xdr:nvPicPr>
      <xdr:blipFill>
        <a:blip r:embed="rId13" cstate="print"/>
        <a:srcRect/>
        <a:stretch>
          <a:fillRect/>
        </a:stretch>
      </xdr:blipFill>
      <xdr:spPr>
        <a:xfrm>
          <a:off x="7722235" y="5758815"/>
          <a:ext cx="582295" cy="548640"/>
        </a:xfrm>
        <a:prstGeom prst="rect">
          <a:avLst/>
        </a:prstGeom>
        <a:noFill/>
      </xdr:spPr>
    </xdr:pic>
    <xdr:clientData/>
  </xdr:twoCellAnchor>
  <xdr:twoCellAnchor editAs="oneCell">
    <xdr:from>
      <xdr:col>5</xdr:col>
      <xdr:colOff>293204</xdr:colOff>
      <xdr:row>104</xdr:row>
      <xdr:rowOff>157369</xdr:rowOff>
    </xdr:from>
    <xdr:to>
      <xdr:col>5</xdr:col>
      <xdr:colOff>1121739</xdr:colOff>
      <xdr:row>104</xdr:row>
      <xdr:rowOff>686132</xdr:rowOff>
    </xdr:to>
    <xdr:pic>
      <xdr:nvPicPr>
        <xdr:cNvPr id="16" name="Picture 49"/>
        <xdr:cNvPicPr>
          <a:picLocks noChangeAspect="1" noChangeArrowheads="1"/>
        </xdr:cNvPicPr>
      </xdr:nvPicPr>
      <xdr:blipFill>
        <a:blip r:embed="rId14" cstate="print"/>
        <a:srcRect/>
        <a:stretch>
          <a:fillRect/>
        </a:stretch>
      </xdr:blipFill>
      <xdr:spPr>
        <a:xfrm>
          <a:off x="7670165" y="18706465"/>
          <a:ext cx="828675" cy="528955"/>
        </a:xfrm>
        <a:prstGeom prst="rect">
          <a:avLst/>
        </a:prstGeom>
        <a:noFill/>
        <a:ln w="9525">
          <a:noFill/>
          <a:miter lim="800000"/>
          <a:headEnd/>
          <a:tailEnd/>
        </a:ln>
      </xdr:spPr>
    </xdr:pic>
    <xdr:clientData/>
  </xdr:twoCellAnchor>
  <xdr:twoCellAnchor editAs="oneCell">
    <xdr:from>
      <xdr:col>5</xdr:col>
      <xdr:colOff>305191</xdr:colOff>
      <xdr:row>62</xdr:row>
      <xdr:rowOff>8283</xdr:rowOff>
    </xdr:from>
    <xdr:to>
      <xdr:col>5</xdr:col>
      <xdr:colOff>1110452</xdr:colOff>
      <xdr:row>64</xdr:row>
      <xdr:rowOff>1</xdr:rowOff>
    </xdr:to>
    <xdr:pic>
      <xdr:nvPicPr>
        <xdr:cNvPr id="21" name="Picture 20"/>
        <xdr:cNvPicPr>
          <a:picLocks noChangeAspect="1" noChangeArrowheads="1"/>
        </xdr:cNvPicPr>
      </xdr:nvPicPr>
      <xdr:blipFill>
        <a:blip r:embed="rId15">
          <a:extLst>
            <a:ext uri="{28A0092B-C50C-407E-A947-70E740481C1C}">
              <a14:useLocalDpi xmlns:a14="http://schemas.microsoft.com/office/drawing/2010/main" val="0"/>
            </a:ext>
          </a:extLst>
        </a:blip>
        <a:srcRect/>
        <a:stretch>
          <a:fillRect/>
        </a:stretch>
      </xdr:blipFill>
      <xdr:spPr>
        <a:xfrm>
          <a:off x="7682230" y="9382125"/>
          <a:ext cx="805180" cy="439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306456</xdr:colOff>
      <xdr:row>102</xdr:row>
      <xdr:rowOff>33130</xdr:rowOff>
    </xdr:from>
    <xdr:to>
      <xdr:col>5</xdr:col>
      <xdr:colOff>894522</xdr:colOff>
      <xdr:row>103</xdr:row>
      <xdr:rowOff>33129</xdr:rowOff>
    </xdr:to>
    <xdr:pic>
      <xdr:nvPicPr>
        <xdr:cNvPr id="23" name="Picture 22" descr="Image result for video fan guard"/>
        <xdr:cNvPicPr>
          <a:picLocks noChangeAspect="1" noChangeArrowheads="1"/>
        </xdr:cNvPicPr>
      </xdr:nvPicPr>
      <xdr:blipFill>
        <a:blip r:embed="rId16" cstate="print">
          <a:extLst>
            <a:ext uri="{28A0092B-C50C-407E-A947-70E740481C1C}">
              <a14:useLocalDpi xmlns:a14="http://schemas.microsoft.com/office/drawing/2010/main" val="0"/>
            </a:ext>
          </a:extLst>
        </a:blip>
        <a:srcRect/>
        <a:stretch>
          <a:fillRect/>
        </a:stretch>
      </xdr:blipFill>
      <xdr:spPr>
        <a:xfrm>
          <a:off x="7683500" y="17668240"/>
          <a:ext cx="58801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364434</xdr:colOff>
      <xdr:row>64</xdr:row>
      <xdr:rowOff>41413</xdr:rowOff>
    </xdr:from>
    <xdr:to>
      <xdr:col>5</xdr:col>
      <xdr:colOff>1022859</xdr:colOff>
      <xdr:row>67</xdr:row>
      <xdr:rowOff>146166</xdr:rowOff>
    </xdr:to>
    <xdr:pic>
      <xdr:nvPicPr>
        <xdr:cNvPr id="5" name="Picture 4"/>
        <xdr:cNvPicPr>
          <a:picLocks noChangeAspect="1"/>
        </xdr:cNvPicPr>
      </xdr:nvPicPr>
      <xdr:blipFill>
        <a:blip r:embed="rId17"/>
        <a:stretch>
          <a:fillRect/>
        </a:stretch>
      </xdr:blipFill>
      <xdr:spPr>
        <a:xfrm>
          <a:off x="7741285" y="9862820"/>
          <a:ext cx="658495" cy="704850"/>
        </a:xfrm>
        <a:prstGeom prst="rect">
          <a:avLst/>
        </a:prstGeom>
      </xdr:spPr>
    </xdr:pic>
    <xdr:clientData/>
  </xdr:twoCellAnchor>
  <xdr:twoCellAnchor editAs="oneCell">
    <xdr:from>
      <xdr:col>5</xdr:col>
      <xdr:colOff>196850</xdr:colOff>
      <xdr:row>75</xdr:row>
      <xdr:rowOff>17145</xdr:rowOff>
    </xdr:from>
    <xdr:to>
      <xdr:col>5</xdr:col>
      <xdr:colOff>969645</xdr:colOff>
      <xdr:row>76</xdr:row>
      <xdr:rowOff>44450</xdr:rowOff>
    </xdr:to>
    <xdr:pic>
      <xdr:nvPicPr>
        <xdr:cNvPr id="6" name="image83.png" descr=" "/>
        <xdr:cNvPicPr/>
      </xdr:nvPicPr>
      <xdr:blipFill>
        <a:blip r:embed="rId18"/>
        <a:srcRect/>
        <a:stretch>
          <a:fillRect/>
        </a:stretch>
      </xdr:blipFill>
      <xdr:spPr>
        <a:xfrm>
          <a:off x="7574280" y="12004040"/>
          <a:ext cx="772795" cy="408305"/>
        </a:xfrm>
        <a:prstGeom prst="rect">
          <a:avLst/>
        </a:prstGeom>
        <a:noFill/>
        <a:ln>
          <a:noFill/>
        </a:ln>
        <a:effectLst/>
      </xdr:spPr>
    </xdr:pic>
    <xdr:clientData/>
  </xdr:twoCellAnchor>
  <xdr:twoCellAnchor editAs="oneCell">
    <xdr:from>
      <xdr:col>5</xdr:col>
      <xdr:colOff>311150</xdr:colOff>
      <xdr:row>74</xdr:row>
      <xdr:rowOff>27305</xdr:rowOff>
    </xdr:from>
    <xdr:to>
      <xdr:col>5</xdr:col>
      <xdr:colOff>787400</xdr:colOff>
      <xdr:row>74</xdr:row>
      <xdr:rowOff>474980</xdr:rowOff>
    </xdr:to>
    <xdr:pic>
      <xdr:nvPicPr>
        <xdr:cNvPr id="7" name="image84.jpg" descr=" "/>
        <xdr:cNvPicPr/>
      </xdr:nvPicPr>
      <xdr:blipFill>
        <a:blip r:embed="rId19"/>
        <a:srcRect/>
        <a:stretch>
          <a:fillRect/>
        </a:stretch>
      </xdr:blipFill>
      <xdr:spPr>
        <a:xfrm>
          <a:off x="7688580" y="11506200"/>
          <a:ext cx="476250" cy="447675"/>
        </a:xfrm>
        <a:prstGeom prst="rect">
          <a:avLst/>
        </a:prstGeom>
        <a:noFill/>
        <a:ln>
          <a:noFill/>
        </a:ln>
        <a:effectLst/>
      </xdr:spPr>
    </xdr:pic>
    <xdr:clientData/>
  </xdr:twoCellAnchor>
  <xdr:twoCellAnchor editAs="oneCell">
    <xdr:from>
      <xdr:col>5</xdr:col>
      <xdr:colOff>351790</xdr:colOff>
      <xdr:row>76</xdr:row>
      <xdr:rowOff>66040</xdr:rowOff>
    </xdr:from>
    <xdr:to>
      <xdr:col>5</xdr:col>
      <xdr:colOff>704215</xdr:colOff>
      <xdr:row>76</xdr:row>
      <xdr:rowOff>534670</xdr:rowOff>
    </xdr:to>
    <xdr:pic>
      <xdr:nvPicPr>
        <xdr:cNvPr id="8" name="Picture 7"/>
        <xdr:cNvPicPr>
          <a:picLocks noChangeAspect="1"/>
        </xdr:cNvPicPr>
      </xdr:nvPicPr>
      <xdr:blipFill>
        <a:blip r:embed="rId20"/>
        <a:stretch>
          <a:fillRect/>
        </a:stretch>
      </xdr:blipFill>
      <xdr:spPr>
        <a:xfrm>
          <a:off x="7729220" y="12433935"/>
          <a:ext cx="352425" cy="468630"/>
        </a:xfrm>
        <a:prstGeom prst="rect">
          <a:avLst/>
        </a:prstGeom>
      </xdr:spPr>
    </xdr:pic>
    <xdr:clientData/>
  </xdr:twoCellAnchor>
  <xdr:twoCellAnchor editAs="oneCell">
    <xdr:from>
      <xdr:col>5</xdr:col>
      <xdr:colOff>139065</xdr:colOff>
      <xdr:row>49</xdr:row>
      <xdr:rowOff>64770</xdr:rowOff>
    </xdr:from>
    <xdr:to>
      <xdr:col>5</xdr:col>
      <xdr:colOff>1224280</xdr:colOff>
      <xdr:row>54</xdr:row>
      <xdr:rowOff>157480</xdr:rowOff>
    </xdr:to>
    <xdr:pic>
      <xdr:nvPicPr>
        <xdr:cNvPr id="3" name="Picture 2" descr="Weiguang - NZ DEPOT"/>
        <xdr:cNvPicPr>
          <a:picLocks noChangeAspect="1"/>
        </xdr:cNvPicPr>
      </xdr:nvPicPr>
      <xdr:blipFill>
        <a:blip r:embed="rId21" r:link="rId22"/>
        <a:stretch>
          <a:fillRect/>
        </a:stretch>
      </xdr:blipFill>
      <xdr:spPr>
        <a:xfrm>
          <a:off x="7516495" y="6833870"/>
          <a:ext cx="1085215" cy="1083310"/>
        </a:xfrm>
        <a:prstGeom prst="rect">
          <a:avLst/>
        </a:prstGeom>
        <a:noFill/>
        <a:ln>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18</xdr:col>
      <xdr:colOff>153546</xdr:colOff>
      <xdr:row>4</xdr:row>
      <xdr:rowOff>88016</xdr:rowOff>
    </xdr:from>
    <xdr:to>
      <xdr:col>18</xdr:col>
      <xdr:colOff>1008770</xdr:colOff>
      <xdr:row>8</xdr:row>
      <xdr:rowOff>39169</xdr:rowOff>
    </xdr:to>
    <xdr:pic>
      <xdr:nvPicPr>
        <xdr:cNvPr id="2" name="Picture 2"/>
        <xdr:cNvPicPr>
          <a:picLocks noChangeAspect="1" noChangeArrowheads="1"/>
        </xdr:cNvPicPr>
      </xdr:nvPicPr>
      <xdr:blipFill>
        <a:blip r:embed="rId1" cstate="print"/>
        <a:srcRect/>
        <a:stretch>
          <a:fillRect/>
        </a:stretch>
      </xdr:blipFill>
      <xdr:spPr>
        <a:xfrm>
          <a:off x="18446115" y="1303655"/>
          <a:ext cx="855345" cy="703580"/>
        </a:xfrm>
        <a:prstGeom prst="rect">
          <a:avLst/>
        </a:prstGeom>
        <a:noFill/>
      </xdr:spPr>
    </xdr:pic>
    <xdr:clientData/>
  </xdr:twoCellAnchor>
  <xdr:twoCellAnchor editAs="oneCell">
    <xdr:from>
      <xdr:col>18</xdr:col>
      <xdr:colOff>207065</xdr:colOff>
      <xdr:row>18</xdr:row>
      <xdr:rowOff>66264</xdr:rowOff>
    </xdr:from>
    <xdr:to>
      <xdr:col>18</xdr:col>
      <xdr:colOff>1333500</xdr:colOff>
      <xdr:row>22</xdr:row>
      <xdr:rowOff>61166</xdr:rowOff>
    </xdr:to>
    <xdr:pic>
      <xdr:nvPicPr>
        <xdr:cNvPr id="3" name="Picture 4"/>
        <xdr:cNvPicPr>
          <a:picLocks noChangeAspect="1" noChangeArrowheads="1"/>
        </xdr:cNvPicPr>
      </xdr:nvPicPr>
      <xdr:blipFill>
        <a:blip r:embed="rId2" cstate="print"/>
        <a:srcRect/>
        <a:stretch>
          <a:fillRect/>
        </a:stretch>
      </xdr:blipFill>
      <xdr:spPr>
        <a:xfrm>
          <a:off x="18500090" y="3939540"/>
          <a:ext cx="1126490" cy="756920"/>
        </a:xfrm>
        <a:prstGeom prst="rect">
          <a:avLst/>
        </a:prstGeom>
        <a:noFill/>
      </xdr:spPr>
    </xdr:pic>
    <xdr:clientData/>
  </xdr:twoCellAnchor>
  <xdr:twoCellAnchor editAs="oneCell">
    <xdr:from>
      <xdr:col>18</xdr:col>
      <xdr:colOff>89198</xdr:colOff>
      <xdr:row>24</xdr:row>
      <xdr:rowOff>117232</xdr:rowOff>
    </xdr:from>
    <xdr:to>
      <xdr:col>18</xdr:col>
      <xdr:colOff>1149372</xdr:colOff>
      <xdr:row>28</xdr:row>
      <xdr:rowOff>91515</xdr:rowOff>
    </xdr:to>
    <xdr:pic>
      <xdr:nvPicPr>
        <xdr:cNvPr id="2050" name="Picture 2"/>
        <xdr:cNvPicPr>
          <a:picLocks noChangeAspect="1" noChangeArrowheads="1"/>
        </xdr:cNvPicPr>
      </xdr:nvPicPr>
      <xdr:blipFill>
        <a:blip r:embed="rId3" cstate="print"/>
        <a:srcRect/>
        <a:stretch>
          <a:fillRect/>
        </a:stretch>
      </xdr:blipFill>
      <xdr:spPr>
        <a:xfrm>
          <a:off x="18381980" y="5107940"/>
          <a:ext cx="1060450" cy="723900"/>
        </a:xfrm>
        <a:prstGeom prst="rect">
          <a:avLst/>
        </a:prstGeom>
        <a:noFill/>
      </xdr:spPr>
    </xdr:pic>
    <xdr:clientData/>
  </xdr:twoCellAnchor>
  <xdr:twoCellAnchor editAs="oneCell">
    <xdr:from>
      <xdr:col>18</xdr:col>
      <xdr:colOff>108889</xdr:colOff>
      <xdr:row>86</xdr:row>
      <xdr:rowOff>99391</xdr:rowOff>
    </xdr:from>
    <xdr:to>
      <xdr:col>18</xdr:col>
      <xdr:colOff>1002149</xdr:colOff>
      <xdr:row>89</xdr:row>
      <xdr:rowOff>92352</xdr:rowOff>
    </xdr:to>
    <xdr:pic>
      <xdr:nvPicPr>
        <xdr:cNvPr id="2054" name="Picture 6"/>
        <xdr:cNvPicPr>
          <a:picLocks noChangeAspect="1" noChangeArrowheads="1"/>
        </xdr:cNvPicPr>
      </xdr:nvPicPr>
      <xdr:blipFill>
        <a:blip r:embed="rId4" cstate="print"/>
        <a:srcRect/>
        <a:stretch>
          <a:fillRect/>
        </a:stretch>
      </xdr:blipFill>
      <xdr:spPr>
        <a:xfrm>
          <a:off x="18401665" y="15440660"/>
          <a:ext cx="893445" cy="564515"/>
        </a:xfrm>
        <a:prstGeom prst="rect">
          <a:avLst/>
        </a:prstGeom>
        <a:noFill/>
      </xdr:spPr>
    </xdr:pic>
    <xdr:clientData/>
  </xdr:twoCellAnchor>
  <xdr:twoCellAnchor editAs="oneCell">
    <xdr:from>
      <xdr:col>18</xdr:col>
      <xdr:colOff>84739</xdr:colOff>
      <xdr:row>81</xdr:row>
      <xdr:rowOff>24875</xdr:rowOff>
    </xdr:from>
    <xdr:to>
      <xdr:col>18</xdr:col>
      <xdr:colOff>927653</xdr:colOff>
      <xdr:row>83</xdr:row>
      <xdr:rowOff>117445</xdr:rowOff>
    </xdr:to>
    <xdr:pic>
      <xdr:nvPicPr>
        <xdr:cNvPr id="2056" name="Picture 8"/>
        <xdr:cNvPicPr>
          <a:picLocks noChangeAspect="1" noChangeArrowheads="1"/>
        </xdr:cNvPicPr>
      </xdr:nvPicPr>
      <xdr:blipFill>
        <a:blip r:embed="rId5" cstate="print"/>
        <a:srcRect/>
        <a:stretch>
          <a:fillRect/>
        </a:stretch>
      </xdr:blipFill>
      <xdr:spPr>
        <a:xfrm>
          <a:off x="18377535" y="14413865"/>
          <a:ext cx="842645" cy="473075"/>
        </a:xfrm>
        <a:prstGeom prst="rect">
          <a:avLst/>
        </a:prstGeom>
        <a:noFill/>
      </xdr:spPr>
    </xdr:pic>
    <xdr:clientData/>
  </xdr:twoCellAnchor>
  <xdr:twoCellAnchor editAs="oneCell">
    <xdr:from>
      <xdr:col>18</xdr:col>
      <xdr:colOff>186358</xdr:colOff>
      <xdr:row>29</xdr:row>
      <xdr:rowOff>146539</xdr:rowOff>
    </xdr:from>
    <xdr:to>
      <xdr:col>18</xdr:col>
      <xdr:colOff>1041582</xdr:colOff>
      <xdr:row>34</xdr:row>
      <xdr:rowOff>152648</xdr:rowOff>
    </xdr:to>
    <xdr:pic>
      <xdr:nvPicPr>
        <xdr:cNvPr id="14" name="Picture 2"/>
        <xdr:cNvPicPr>
          <a:picLocks noChangeAspect="1" noChangeArrowheads="1"/>
        </xdr:cNvPicPr>
      </xdr:nvPicPr>
      <xdr:blipFill>
        <a:blip r:embed="rId6" cstate="print"/>
        <a:srcRect/>
        <a:stretch>
          <a:fillRect/>
        </a:stretch>
      </xdr:blipFill>
      <xdr:spPr>
        <a:xfrm>
          <a:off x="18479135" y="6076950"/>
          <a:ext cx="855345" cy="958850"/>
        </a:xfrm>
        <a:prstGeom prst="rect">
          <a:avLst/>
        </a:prstGeom>
        <a:noFill/>
      </xdr:spPr>
    </xdr:pic>
    <xdr:clientData/>
  </xdr:twoCellAnchor>
  <xdr:twoCellAnchor editAs="oneCell">
    <xdr:from>
      <xdr:col>18</xdr:col>
      <xdr:colOff>148132</xdr:colOff>
      <xdr:row>48</xdr:row>
      <xdr:rowOff>85919</xdr:rowOff>
    </xdr:from>
    <xdr:to>
      <xdr:col>18</xdr:col>
      <xdr:colOff>1084067</xdr:colOff>
      <xdr:row>52</xdr:row>
      <xdr:rowOff>69447</xdr:rowOff>
    </xdr:to>
    <xdr:pic>
      <xdr:nvPicPr>
        <xdr:cNvPr id="15" name="Picture 4"/>
        <xdr:cNvPicPr>
          <a:picLocks noChangeAspect="1" noChangeArrowheads="1"/>
        </xdr:cNvPicPr>
      </xdr:nvPicPr>
      <xdr:blipFill>
        <a:blip r:embed="rId2" cstate="print"/>
        <a:srcRect/>
        <a:stretch>
          <a:fillRect/>
        </a:stretch>
      </xdr:blipFill>
      <xdr:spPr>
        <a:xfrm>
          <a:off x="18441035" y="9407525"/>
          <a:ext cx="935990" cy="593090"/>
        </a:xfrm>
        <a:prstGeom prst="rect">
          <a:avLst/>
        </a:prstGeom>
        <a:noFill/>
      </xdr:spPr>
    </xdr:pic>
    <xdr:clientData/>
  </xdr:twoCellAnchor>
  <xdr:twoCellAnchor editAs="oneCell">
    <xdr:from>
      <xdr:col>18</xdr:col>
      <xdr:colOff>85376</xdr:colOff>
      <xdr:row>56</xdr:row>
      <xdr:rowOff>20072</xdr:rowOff>
    </xdr:from>
    <xdr:to>
      <xdr:col>18</xdr:col>
      <xdr:colOff>1145550</xdr:colOff>
      <xdr:row>60</xdr:row>
      <xdr:rowOff>88560</xdr:rowOff>
    </xdr:to>
    <xdr:pic>
      <xdr:nvPicPr>
        <xdr:cNvPr id="16" name="Picture 2"/>
        <xdr:cNvPicPr>
          <a:picLocks noChangeAspect="1" noChangeArrowheads="1"/>
        </xdr:cNvPicPr>
      </xdr:nvPicPr>
      <xdr:blipFill>
        <a:blip r:embed="rId3" cstate="print"/>
        <a:srcRect/>
        <a:stretch>
          <a:fillRect/>
        </a:stretch>
      </xdr:blipFill>
      <xdr:spPr>
        <a:xfrm>
          <a:off x="18378170" y="10560685"/>
          <a:ext cx="1060450" cy="678180"/>
        </a:xfrm>
        <a:prstGeom prst="rect">
          <a:avLst/>
        </a:prstGeom>
        <a:noFill/>
      </xdr:spPr>
    </xdr:pic>
    <xdr:clientData/>
  </xdr:twoCellAnchor>
  <xdr:twoCellAnchor editAs="oneCell">
    <xdr:from>
      <xdr:col>18</xdr:col>
      <xdr:colOff>99074</xdr:colOff>
      <xdr:row>38</xdr:row>
      <xdr:rowOff>112977</xdr:rowOff>
    </xdr:from>
    <xdr:to>
      <xdr:col>18</xdr:col>
      <xdr:colOff>1196944</xdr:colOff>
      <xdr:row>42</xdr:row>
      <xdr:rowOff>51197</xdr:rowOff>
    </xdr:to>
    <xdr:pic>
      <xdr:nvPicPr>
        <xdr:cNvPr id="17" name="Picture 10"/>
        <xdr:cNvPicPr>
          <a:picLocks noChangeAspect="1" noChangeArrowheads="1"/>
        </xdr:cNvPicPr>
      </xdr:nvPicPr>
      <xdr:blipFill>
        <a:blip r:embed="rId7" cstate="print"/>
        <a:srcRect/>
        <a:stretch>
          <a:fillRect/>
        </a:stretch>
      </xdr:blipFill>
      <xdr:spPr>
        <a:xfrm>
          <a:off x="18392140" y="7757795"/>
          <a:ext cx="1097280" cy="700405"/>
        </a:xfrm>
        <a:prstGeom prst="rect">
          <a:avLst/>
        </a:prstGeom>
        <a:noFill/>
      </xdr:spPr>
    </xdr:pic>
    <xdr:clientData/>
  </xdr:twoCellAnchor>
  <xdr:twoCellAnchor editAs="oneCell">
    <xdr:from>
      <xdr:col>18</xdr:col>
      <xdr:colOff>318135</xdr:colOff>
      <xdr:row>107</xdr:row>
      <xdr:rowOff>82550</xdr:rowOff>
    </xdr:from>
    <xdr:to>
      <xdr:col>18</xdr:col>
      <xdr:colOff>1510831</xdr:colOff>
      <xdr:row>110</xdr:row>
      <xdr:rowOff>46669</xdr:rowOff>
    </xdr:to>
    <xdr:pic>
      <xdr:nvPicPr>
        <xdr:cNvPr id="3074" name="Picture 2"/>
        <xdr:cNvPicPr>
          <a:picLocks noChangeAspect="1" noChangeArrowheads="1"/>
        </xdr:cNvPicPr>
      </xdr:nvPicPr>
      <xdr:blipFill>
        <a:blip r:embed="rId8" cstate="print"/>
        <a:srcRect/>
        <a:stretch>
          <a:fillRect/>
        </a:stretch>
      </xdr:blipFill>
      <xdr:spPr>
        <a:xfrm>
          <a:off x="18611215" y="19386550"/>
          <a:ext cx="1192530" cy="535305"/>
        </a:xfrm>
        <a:prstGeom prst="rect">
          <a:avLst/>
        </a:prstGeom>
        <a:noFill/>
      </xdr:spPr>
    </xdr:pic>
    <xdr:clientData/>
  </xdr:twoCellAnchor>
  <xdr:twoCellAnchor editAs="oneCell">
    <xdr:from>
      <xdr:col>18</xdr:col>
      <xdr:colOff>109903</xdr:colOff>
      <xdr:row>12</xdr:row>
      <xdr:rowOff>57508</xdr:rowOff>
    </xdr:from>
    <xdr:to>
      <xdr:col>18</xdr:col>
      <xdr:colOff>1201615</xdr:colOff>
      <xdr:row>16</xdr:row>
      <xdr:rowOff>5015</xdr:rowOff>
    </xdr:to>
    <xdr:pic>
      <xdr:nvPicPr>
        <xdr:cNvPr id="1026" name="Picture 2"/>
        <xdr:cNvPicPr>
          <a:picLocks noChangeAspect="1" noChangeArrowheads="1"/>
        </xdr:cNvPicPr>
      </xdr:nvPicPr>
      <xdr:blipFill>
        <a:blip r:embed="rId9" cstate="print"/>
        <a:srcRect/>
        <a:stretch>
          <a:fillRect/>
        </a:stretch>
      </xdr:blipFill>
      <xdr:spPr>
        <a:xfrm>
          <a:off x="18402935" y="2787650"/>
          <a:ext cx="1091565" cy="709295"/>
        </a:xfrm>
        <a:prstGeom prst="rect">
          <a:avLst/>
        </a:prstGeom>
        <a:noFill/>
      </xdr:spPr>
    </xdr:pic>
    <xdr:clientData/>
  </xdr:twoCellAnchor>
  <xdr:twoCellAnchor editAs="oneCell">
    <xdr:from>
      <xdr:col>16</xdr:col>
      <xdr:colOff>551180</xdr:colOff>
      <xdr:row>114</xdr:row>
      <xdr:rowOff>157480</xdr:rowOff>
    </xdr:from>
    <xdr:to>
      <xdr:col>18</xdr:col>
      <xdr:colOff>40182</xdr:colOff>
      <xdr:row>118</xdr:row>
      <xdr:rowOff>149243</xdr:rowOff>
    </xdr:to>
    <xdr:pic>
      <xdr:nvPicPr>
        <xdr:cNvPr id="18" name="Picture 2"/>
        <xdr:cNvPicPr>
          <a:picLocks noChangeAspect="1" noChangeArrowheads="1"/>
        </xdr:cNvPicPr>
      </xdr:nvPicPr>
      <xdr:blipFill>
        <a:blip r:embed="rId10" cstate="print"/>
        <a:srcRect/>
        <a:stretch>
          <a:fillRect/>
        </a:stretch>
      </xdr:blipFill>
      <xdr:spPr>
        <a:xfrm>
          <a:off x="17158335" y="20794980"/>
          <a:ext cx="1174750" cy="753745"/>
        </a:xfrm>
        <a:prstGeom prst="rect">
          <a:avLst/>
        </a:prstGeom>
        <a:noFill/>
      </xdr:spPr>
    </xdr:pic>
    <xdr:clientData/>
  </xdr:twoCellAnchor>
  <xdr:twoCellAnchor editAs="oneCell">
    <xdr:from>
      <xdr:col>18</xdr:col>
      <xdr:colOff>800735</xdr:colOff>
      <xdr:row>114</xdr:row>
      <xdr:rowOff>57785</xdr:rowOff>
    </xdr:from>
    <xdr:to>
      <xdr:col>19</xdr:col>
      <xdr:colOff>36542</xdr:colOff>
      <xdr:row>118</xdr:row>
      <xdr:rowOff>120123</xdr:rowOff>
    </xdr:to>
    <xdr:pic>
      <xdr:nvPicPr>
        <xdr:cNvPr id="19" name="Picture 4"/>
        <xdr:cNvPicPr>
          <a:picLocks noChangeAspect="1" noChangeArrowheads="1"/>
        </xdr:cNvPicPr>
      </xdr:nvPicPr>
      <xdr:blipFill>
        <a:blip r:embed="rId11" cstate="print"/>
        <a:srcRect/>
        <a:stretch>
          <a:fillRect/>
        </a:stretch>
      </xdr:blipFill>
      <xdr:spPr>
        <a:xfrm>
          <a:off x="19093815" y="20695285"/>
          <a:ext cx="1207135" cy="824230"/>
        </a:xfrm>
        <a:prstGeom prst="rect">
          <a:avLst/>
        </a:prstGeom>
        <a:noFill/>
      </xdr:spPr>
    </xdr:pic>
    <xdr:clientData/>
  </xdr:twoCellAnchor>
  <xdr:twoCellAnchor editAs="oneCell">
    <xdr:from>
      <xdr:col>18</xdr:col>
      <xdr:colOff>389284</xdr:colOff>
      <xdr:row>66</xdr:row>
      <xdr:rowOff>140805</xdr:rowOff>
    </xdr:from>
    <xdr:to>
      <xdr:col>18</xdr:col>
      <xdr:colOff>1718327</xdr:colOff>
      <xdr:row>76</xdr:row>
      <xdr:rowOff>46041</xdr:rowOff>
    </xdr:to>
    <xdr:pic>
      <xdr:nvPicPr>
        <xdr:cNvPr id="4" name="Picture 3"/>
        <xdr:cNvPicPr>
          <a:picLocks noChangeAspect="1"/>
        </xdr:cNvPicPr>
      </xdr:nvPicPr>
      <xdr:blipFill>
        <a:blip r:embed="rId12"/>
        <a:stretch>
          <a:fillRect/>
        </a:stretch>
      </xdr:blipFill>
      <xdr:spPr>
        <a:xfrm>
          <a:off x="18682335" y="12205335"/>
          <a:ext cx="1329055" cy="142938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257234</xdr:colOff>
      <xdr:row>251</xdr:row>
      <xdr:rowOff>136892</xdr:rowOff>
    </xdr:from>
    <xdr:to>
      <xdr:col>6</xdr:col>
      <xdr:colOff>1027043</xdr:colOff>
      <xdr:row>257</xdr:row>
      <xdr:rowOff>66260</xdr:rowOff>
    </xdr:to>
    <xdr:pic>
      <xdr:nvPicPr>
        <xdr:cNvPr id="2" name="Picture 2"/>
        <xdr:cNvPicPr>
          <a:picLocks noChangeAspect="1" noChangeArrowheads="1"/>
        </xdr:cNvPicPr>
      </xdr:nvPicPr>
      <xdr:blipFill>
        <a:blip r:embed="rId1" cstate="print"/>
        <a:srcRect/>
        <a:stretch>
          <a:fillRect/>
        </a:stretch>
      </xdr:blipFill>
      <xdr:spPr>
        <a:xfrm>
          <a:off x="7629525" y="48942625"/>
          <a:ext cx="769620" cy="843915"/>
        </a:xfrm>
        <a:prstGeom prst="rect">
          <a:avLst/>
        </a:prstGeom>
        <a:noFill/>
      </xdr:spPr>
    </xdr:pic>
    <xdr:clientData/>
  </xdr:twoCellAnchor>
  <xdr:twoCellAnchor editAs="oneCell">
    <xdr:from>
      <xdr:col>6</xdr:col>
      <xdr:colOff>301519</xdr:colOff>
      <xdr:row>268</xdr:row>
      <xdr:rowOff>74543</xdr:rowOff>
    </xdr:from>
    <xdr:to>
      <xdr:col>6</xdr:col>
      <xdr:colOff>1002197</xdr:colOff>
      <xdr:row>273</xdr:row>
      <xdr:rowOff>16566</xdr:rowOff>
    </xdr:to>
    <xdr:pic>
      <xdr:nvPicPr>
        <xdr:cNvPr id="3" name="Picture 4"/>
        <xdr:cNvPicPr>
          <a:picLocks noChangeAspect="1" noChangeArrowheads="1"/>
        </xdr:cNvPicPr>
      </xdr:nvPicPr>
      <xdr:blipFill>
        <a:blip r:embed="rId2" cstate="print"/>
        <a:srcRect/>
        <a:stretch>
          <a:fillRect/>
        </a:stretch>
      </xdr:blipFill>
      <xdr:spPr>
        <a:xfrm>
          <a:off x="7673340" y="52147470"/>
          <a:ext cx="701040" cy="828040"/>
        </a:xfrm>
        <a:prstGeom prst="rect">
          <a:avLst/>
        </a:prstGeom>
        <a:noFill/>
      </xdr:spPr>
    </xdr:pic>
    <xdr:clientData/>
  </xdr:twoCellAnchor>
  <xdr:twoCellAnchor editAs="oneCell">
    <xdr:from>
      <xdr:col>6</xdr:col>
      <xdr:colOff>559315</xdr:colOff>
      <xdr:row>141</xdr:row>
      <xdr:rowOff>52446</xdr:rowOff>
    </xdr:from>
    <xdr:to>
      <xdr:col>6</xdr:col>
      <xdr:colOff>993977</xdr:colOff>
      <xdr:row>141</xdr:row>
      <xdr:rowOff>377067</xdr:rowOff>
    </xdr:to>
    <xdr:pic>
      <xdr:nvPicPr>
        <xdr:cNvPr id="5" name="Picture 4" descr="2012-11-27 10.16.05.jpg"/>
        <xdr:cNvPicPr>
          <a:picLocks noChangeAspect="1"/>
        </xdr:cNvPicPr>
      </xdr:nvPicPr>
      <xdr:blipFill>
        <a:blip r:embed="rId3" cstate="print"/>
        <a:stretch>
          <a:fillRect/>
        </a:stretch>
      </xdr:blipFill>
      <xdr:spPr>
        <a:xfrm>
          <a:off x="7931150" y="26350595"/>
          <a:ext cx="434975" cy="324485"/>
        </a:xfrm>
        <a:prstGeom prst="rect">
          <a:avLst/>
        </a:prstGeom>
      </xdr:spPr>
    </xdr:pic>
    <xdr:clientData/>
  </xdr:twoCellAnchor>
  <xdr:twoCellAnchor editAs="oneCell">
    <xdr:from>
      <xdr:col>6</xdr:col>
      <xdr:colOff>584475</xdr:colOff>
      <xdr:row>139</xdr:row>
      <xdr:rowOff>68188</xdr:rowOff>
    </xdr:from>
    <xdr:to>
      <xdr:col>6</xdr:col>
      <xdr:colOff>993915</xdr:colOff>
      <xdr:row>140</xdr:row>
      <xdr:rowOff>157369</xdr:rowOff>
    </xdr:to>
    <xdr:pic>
      <xdr:nvPicPr>
        <xdr:cNvPr id="8" name="Picture 7" descr="2012-11-27 10.14.27.jpg"/>
        <xdr:cNvPicPr>
          <a:picLocks noChangeAspect="1"/>
        </xdr:cNvPicPr>
      </xdr:nvPicPr>
      <xdr:blipFill>
        <a:blip r:embed="rId4" cstate="print"/>
        <a:stretch>
          <a:fillRect/>
        </a:stretch>
      </xdr:blipFill>
      <xdr:spPr>
        <a:xfrm>
          <a:off x="7956550" y="25823545"/>
          <a:ext cx="409575" cy="431800"/>
        </a:xfrm>
        <a:prstGeom prst="rect">
          <a:avLst/>
        </a:prstGeom>
      </xdr:spPr>
    </xdr:pic>
    <xdr:clientData/>
  </xdr:twoCellAnchor>
  <xdr:twoCellAnchor editAs="oneCell">
    <xdr:from>
      <xdr:col>6</xdr:col>
      <xdr:colOff>443291</xdr:colOff>
      <xdr:row>117</xdr:row>
      <xdr:rowOff>101381</xdr:rowOff>
    </xdr:from>
    <xdr:to>
      <xdr:col>6</xdr:col>
      <xdr:colOff>1044438</xdr:colOff>
      <xdr:row>117</xdr:row>
      <xdr:rowOff>453634</xdr:rowOff>
    </xdr:to>
    <xdr:pic>
      <xdr:nvPicPr>
        <xdr:cNvPr id="15" name="Picture 12"/>
        <xdr:cNvPicPr>
          <a:picLocks noChangeAspect="1" noChangeArrowheads="1"/>
        </xdr:cNvPicPr>
      </xdr:nvPicPr>
      <xdr:blipFill>
        <a:blip r:embed="rId5" cstate="print"/>
        <a:srcRect/>
        <a:stretch>
          <a:fillRect/>
        </a:stretch>
      </xdr:blipFill>
      <xdr:spPr>
        <a:xfrm>
          <a:off x="7815580" y="19706590"/>
          <a:ext cx="600710" cy="352425"/>
        </a:xfrm>
        <a:prstGeom prst="rect">
          <a:avLst/>
        </a:prstGeom>
        <a:noFill/>
      </xdr:spPr>
    </xdr:pic>
    <xdr:clientData/>
  </xdr:twoCellAnchor>
  <xdr:twoCellAnchor editAs="oneCell">
    <xdr:from>
      <xdr:col>6</xdr:col>
      <xdr:colOff>649869</xdr:colOff>
      <xdr:row>186</xdr:row>
      <xdr:rowOff>107674</xdr:rowOff>
    </xdr:from>
    <xdr:to>
      <xdr:col>6</xdr:col>
      <xdr:colOff>1082122</xdr:colOff>
      <xdr:row>186</xdr:row>
      <xdr:rowOff>333663</xdr:rowOff>
    </xdr:to>
    <xdr:pic>
      <xdr:nvPicPr>
        <xdr:cNvPr id="22" name="Picture 28"/>
        <xdr:cNvPicPr>
          <a:picLocks noChangeAspect="1" noChangeArrowheads="1"/>
        </xdr:cNvPicPr>
      </xdr:nvPicPr>
      <xdr:blipFill>
        <a:blip r:embed="rId6" cstate="print"/>
        <a:srcRect/>
        <a:stretch>
          <a:fillRect/>
        </a:stretch>
      </xdr:blipFill>
      <xdr:spPr>
        <a:xfrm>
          <a:off x="8021955" y="35292665"/>
          <a:ext cx="432435" cy="226060"/>
        </a:xfrm>
        <a:prstGeom prst="rect">
          <a:avLst/>
        </a:prstGeom>
        <a:noFill/>
      </xdr:spPr>
    </xdr:pic>
    <xdr:clientData/>
  </xdr:twoCellAnchor>
  <xdr:twoCellAnchor editAs="oneCell">
    <xdr:from>
      <xdr:col>6</xdr:col>
      <xdr:colOff>605815</xdr:colOff>
      <xdr:row>185</xdr:row>
      <xdr:rowOff>140390</xdr:rowOff>
    </xdr:from>
    <xdr:to>
      <xdr:col>6</xdr:col>
      <xdr:colOff>1013376</xdr:colOff>
      <xdr:row>185</xdr:row>
      <xdr:rowOff>437949</xdr:rowOff>
    </xdr:to>
    <xdr:pic>
      <xdr:nvPicPr>
        <xdr:cNvPr id="23" name="Picture 30"/>
        <xdr:cNvPicPr>
          <a:picLocks noChangeAspect="1" noChangeArrowheads="1"/>
        </xdr:cNvPicPr>
      </xdr:nvPicPr>
      <xdr:blipFill>
        <a:blip r:embed="rId7" cstate="print"/>
        <a:srcRect/>
        <a:stretch>
          <a:fillRect/>
        </a:stretch>
      </xdr:blipFill>
      <xdr:spPr>
        <a:xfrm>
          <a:off x="7978140" y="34830385"/>
          <a:ext cx="407035" cy="297180"/>
        </a:xfrm>
        <a:prstGeom prst="rect">
          <a:avLst/>
        </a:prstGeom>
        <a:noFill/>
      </xdr:spPr>
    </xdr:pic>
    <xdr:clientData/>
  </xdr:twoCellAnchor>
  <xdr:twoCellAnchor editAs="oneCell">
    <xdr:from>
      <xdr:col>6</xdr:col>
      <xdr:colOff>380127</xdr:colOff>
      <xdr:row>276</xdr:row>
      <xdr:rowOff>99394</xdr:rowOff>
    </xdr:from>
    <xdr:to>
      <xdr:col>6</xdr:col>
      <xdr:colOff>1151284</xdr:colOff>
      <xdr:row>281</xdr:row>
      <xdr:rowOff>62063</xdr:rowOff>
    </xdr:to>
    <xdr:pic>
      <xdr:nvPicPr>
        <xdr:cNvPr id="25" name="Picture 34"/>
        <xdr:cNvPicPr>
          <a:picLocks noChangeAspect="1" noChangeArrowheads="1"/>
        </xdr:cNvPicPr>
      </xdr:nvPicPr>
      <xdr:blipFill>
        <a:blip r:embed="rId8" cstate="print"/>
        <a:srcRect/>
        <a:stretch>
          <a:fillRect/>
        </a:stretch>
      </xdr:blipFill>
      <xdr:spPr>
        <a:xfrm>
          <a:off x="7752080" y="53505735"/>
          <a:ext cx="771525" cy="724535"/>
        </a:xfrm>
        <a:prstGeom prst="rect">
          <a:avLst/>
        </a:prstGeom>
        <a:noFill/>
      </xdr:spPr>
    </xdr:pic>
    <xdr:clientData/>
  </xdr:twoCellAnchor>
  <xdr:twoCellAnchor editAs="oneCell">
    <xdr:from>
      <xdr:col>6</xdr:col>
      <xdr:colOff>376223</xdr:colOff>
      <xdr:row>284</xdr:row>
      <xdr:rowOff>49695</xdr:rowOff>
    </xdr:from>
    <xdr:to>
      <xdr:col>6</xdr:col>
      <xdr:colOff>1197830</xdr:colOff>
      <xdr:row>296</xdr:row>
      <xdr:rowOff>149085</xdr:rowOff>
    </xdr:to>
    <xdr:pic>
      <xdr:nvPicPr>
        <xdr:cNvPr id="26" name="Picture 36"/>
        <xdr:cNvPicPr>
          <a:picLocks noChangeAspect="1" noChangeArrowheads="1"/>
        </xdr:cNvPicPr>
      </xdr:nvPicPr>
      <xdr:blipFill>
        <a:blip r:embed="rId9" cstate="print"/>
        <a:srcRect/>
        <a:stretch>
          <a:fillRect/>
        </a:stretch>
      </xdr:blipFill>
      <xdr:spPr>
        <a:xfrm>
          <a:off x="7748270" y="54675405"/>
          <a:ext cx="821690" cy="708660"/>
        </a:xfrm>
        <a:prstGeom prst="rect">
          <a:avLst/>
        </a:prstGeom>
        <a:noFill/>
      </xdr:spPr>
    </xdr:pic>
    <xdr:clientData/>
  </xdr:twoCellAnchor>
  <xdr:twoCellAnchor editAs="oneCell">
    <xdr:from>
      <xdr:col>6</xdr:col>
      <xdr:colOff>414130</xdr:colOff>
      <xdr:row>333</xdr:row>
      <xdr:rowOff>107973</xdr:rowOff>
    </xdr:from>
    <xdr:to>
      <xdr:col>6</xdr:col>
      <xdr:colOff>1154820</xdr:colOff>
      <xdr:row>339</xdr:row>
      <xdr:rowOff>41414</xdr:rowOff>
    </xdr:to>
    <xdr:pic>
      <xdr:nvPicPr>
        <xdr:cNvPr id="28" name="Picture 1"/>
        <xdr:cNvPicPr>
          <a:picLocks noChangeAspect="1" noChangeArrowheads="1"/>
        </xdr:cNvPicPr>
      </xdr:nvPicPr>
      <xdr:blipFill>
        <a:blip r:embed="rId10"/>
        <a:srcRect/>
        <a:stretch>
          <a:fillRect/>
        </a:stretch>
      </xdr:blipFill>
      <xdr:spPr>
        <a:xfrm>
          <a:off x="7786370" y="61496575"/>
          <a:ext cx="740410" cy="847725"/>
        </a:xfrm>
        <a:prstGeom prst="rect">
          <a:avLst/>
        </a:prstGeom>
        <a:noFill/>
      </xdr:spPr>
    </xdr:pic>
    <xdr:clientData/>
  </xdr:twoCellAnchor>
  <xdr:twoCellAnchor editAs="oneCell">
    <xdr:from>
      <xdr:col>6</xdr:col>
      <xdr:colOff>152025</xdr:colOff>
      <xdr:row>328</xdr:row>
      <xdr:rowOff>82828</xdr:rowOff>
    </xdr:from>
    <xdr:to>
      <xdr:col>6</xdr:col>
      <xdr:colOff>1358349</xdr:colOff>
      <xdr:row>332</xdr:row>
      <xdr:rowOff>32496</xdr:rowOff>
    </xdr:to>
    <xdr:pic>
      <xdr:nvPicPr>
        <xdr:cNvPr id="30" name="Picture 3"/>
        <xdr:cNvPicPr>
          <a:picLocks noChangeAspect="1" noChangeArrowheads="1"/>
        </xdr:cNvPicPr>
      </xdr:nvPicPr>
      <xdr:blipFill>
        <a:blip r:embed="rId11"/>
        <a:srcRect/>
        <a:stretch>
          <a:fillRect/>
        </a:stretch>
      </xdr:blipFill>
      <xdr:spPr>
        <a:xfrm>
          <a:off x="7524115" y="60709175"/>
          <a:ext cx="1206500" cy="559435"/>
        </a:xfrm>
        <a:prstGeom prst="rect">
          <a:avLst/>
        </a:prstGeom>
        <a:noFill/>
      </xdr:spPr>
    </xdr:pic>
    <xdr:clientData/>
  </xdr:twoCellAnchor>
  <xdr:twoCellAnchor editAs="oneCell">
    <xdr:from>
      <xdr:col>6</xdr:col>
      <xdr:colOff>299830</xdr:colOff>
      <xdr:row>83</xdr:row>
      <xdr:rowOff>32302</xdr:rowOff>
    </xdr:from>
    <xdr:to>
      <xdr:col>6</xdr:col>
      <xdr:colOff>1408545</xdr:colOff>
      <xdr:row>92</xdr:row>
      <xdr:rowOff>41413</xdr:rowOff>
    </xdr:to>
    <xdr:pic>
      <xdr:nvPicPr>
        <xdr:cNvPr id="9" name="Picture 8"/>
        <xdr:cNvPicPr>
          <a:picLocks noChangeAspect="1"/>
        </xdr:cNvPicPr>
      </xdr:nvPicPr>
      <xdr:blipFill>
        <a:blip r:embed="rId12" cstate="print"/>
        <a:stretch>
          <a:fillRect/>
        </a:stretch>
      </xdr:blipFill>
      <xdr:spPr>
        <a:xfrm>
          <a:off x="7672070" y="11960225"/>
          <a:ext cx="1108710" cy="1381125"/>
        </a:xfrm>
        <a:prstGeom prst="rect">
          <a:avLst/>
        </a:prstGeom>
      </xdr:spPr>
    </xdr:pic>
    <xdr:clientData/>
  </xdr:twoCellAnchor>
  <xdr:twoCellAnchor editAs="oneCell">
    <xdr:from>
      <xdr:col>6</xdr:col>
      <xdr:colOff>500985</xdr:colOff>
      <xdr:row>143</xdr:row>
      <xdr:rowOff>33128</xdr:rowOff>
    </xdr:from>
    <xdr:to>
      <xdr:col>6</xdr:col>
      <xdr:colOff>982144</xdr:colOff>
      <xdr:row>145</xdr:row>
      <xdr:rowOff>165651</xdr:rowOff>
    </xdr:to>
    <xdr:pic>
      <xdr:nvPicPr>
        <xdr:cNvPr id="1030" name="Picture 6"/>
        <xdr:cNvPicPr>
          <a:picLocks noChangeAspect="1" noChangeArrowheads="1"/>
        </xdr:cNvPicPr>
      </xdr:nvPicPr>
      <xdr:blipFill>
        <a:blip r:embed="rId13" cstate="print"/>
        <a:srcRect/>
        <a:stretch>
          <a:fillRect/>
        </a:stretch>
      </xdr:blipFill>
      <xdr:spPr>
        <a:xfrm rot="5400000">
          <a:off x="7847330" y="27499945"/>
          <a:ext cx="532765" cy="481330"/>
        </a:xfrm>
        <a:prstGeom prst="rect">
          <a:avLst/>
        </a:prstGeom>
        <a:noFill/>
      </xdr:spPr>
    </xdr:pic>
    <xdr:clientData/>
  </xdr:twoCellAnchor>
  <xdr:twoCellAnchor editAs="oneCell">
    <xdr:from>
      <xdr:col>6</xdr:col>
      <xdr:colOff>483173</xdr:colOff>
      <xdr:row>148</xdr:row>
      <xdr:rowOff>106585</xdr:rowOff>
    </xdr:from>
    <xdr:to>
      <xdr:col>6</xdr:col>
      <xdr:colOff>1068455</xdr:colOff>
      <xdr:row>152</xdr:row>
      <xdr:rowOff>24849</xdr:rowOff>
    </xdr:to>
    <xdr:pic>
      <xdr:nvPicPr>
        <xdr:cNvPr id="1034" name="Picture 10"/>
        <xdr:cNvPicPr>
          <a:picLocks noChangeAspect="1" noChangeArrowheads="1"/>
        </xdr:cNvPicPr>
      </xdr:nvPicPr>
      <xdr:blipFill>
        <a:blip r:embed="rId14" cstate="print"/>
        <a:srcRect/>
        <a:stretch>
          <a:fillRect/>
        </a:stretch>
      </xdr:blipFill>
      <xdr:spPr>
        <a:xfrm rot="5400000">
          <a:off x="7812405" y="28590875"/>
          <a:ext cx="670560" cy="584835"/>
        </a:xfrm>
        <a:prstGeom prst="rect">
          <a:avLst/>
        </a:prstGeom>
        <a:noFill/>
      </xdr:spPr>
    </xdr:pic>
    <xdr:clientData/>
  </xdr:twoCellAnchor>
  <xdr:twoCellAnchor editAs="oneCell">
    <xdr:from>
      <xdr:col>6</xdr:col>
      <xdr:colOff>480392</xdr:colOff>
      <xdr:row>118</xdr:row>
      <xdr:rowOff>34789</xdr:rowOff>
    </xdr:from>
    <xdr:to>
      <xdr:col>6</xdr:col>
      <xdr:colOff>1039180</xdr:colOff>
      <xdr:row>122</xdr:row>
      <xdr:rowOff>18221</xdr:rowOff>
    </xdr:to>
    <xdr:pic>
      <xdr:nvPicPr>
        <xdr:cNvPr id="19" name="Picture 18"/>
        <xdr:cNvPicPr>
          <a:picLocks noChangeAspect="1"/>
        </xdr:cNvPicPr>
      </xdr:nvPicPr>
      <xdr:blipFill>
        <a:blip r:embed="rId15"/>
        <a:stretch>
          <a:fillRect/>
        </a:stretch>
      </xdr:blipFill>
      <xdr:spPr>
        <a:xfrm>
          <a:off x="7852410" y="20144740"/>
          <a:ext cx="558800" cy="593090"/>
        </a:xfrm>
        <a:prstGeom prst="rect">
          <a:avLst/>
        </a:prstGeom>
      </xdr:spPr>
    </xdr:pic>
    <xdr:clientData/>
  </xdr:twoCellAnchor>
  <xdr:twoCellAnchor editAs="oneCell">
    <xdr:from>
      <xdr:col>6</xdr:col>
      <xdr:colOff>530087</xdr:colOff>
      <xdr:row>129</xdr:row>
      <xdr:rowOff>99391</xdr:rowOff>
    </xdr:from>
    <xdr:to>
      <xdr:col>6</xdr:col>
      <xdr:colOff>996012</xdr:colOff>
      <xdr:row>133</xdr:row>
      <xdr:rowOff>49695</xdr:rowOff>
    </xdr:to>
    <xdr:pic>
      <xdr:nvPicPr>
        <xdr:cNvPr id="31" name="Picture 30"/>
        <xdr:cNvPicPr>
          <a:picLocks noChangeAspect="1"/>
        </xdr:cNvPicPr>
      </xdr:nvPicPr>
      <xdr:blipFill>
        <a:blip r:embed="rId16"/>
        <a:stretch>
          <a:fillRect/>
        </a:stretch>
      </xdr:blipFill>
      <xdr:spPr>
        <a:xfrm>
          <a:off x="7901940" y="23625810"/>
          <a:ext cx="466090" cy="617220"/>
        </a:xfrm>
        <a:prstGeom prst="rect">
          <a:avLst/>
        </a:prstGeom>
      </xdr:spPr>
    </xdr:pic>
    <xdr:clientData/>
  </xdr:twoCellAnchor>
  <xdr:twoCellAnchor editAs="oneCell">
    <xdr:from>
      <xdr:col>6</xdr:col>
      <xdr:colOff>223632</xdr:colOff>
      <xdr:row>197</xdr:row>
      <xdr:rowOff>93985</xdr:rowOff>
    </xdr:from>
    <xdr:to>
      <xdr:col>6</xdr:col>
      <xdr:colOff>1321463</xdr:colOff>
      <xdr:row>198</xdr:row>
      <xdr:rowOff>259020</xdr:rowOff>
    </xdr:to>
    <xdr:pic>
      <xdr:nvPicPr>
        <xdr:cNvPr id="46" name="Picture 45"/>
        <xdr:cNvPicPr>
          <a:picLocks noChangeAspect="1"/>
        </xdr:cNvPicPr>
      </xdr:nvPicPr>
      <xdr:blipFill>
        <a:blip r:embed="rId17"/>
        <a:stretch>
          <a:fillRect/>
        </a:stretch>
      </xdr:blipFill>
      <xdr:spPr>
        <a:xfrm>
          <a:off x="7595870" y="38308280"/>
          <a:ext cx="1097915" cy="488315"/>
        </a:xfrm>
        <a:prstGeom prst="rect">
          <a:avLst/>
        </a:prstGeom>
      </xdr:spPr>
    </xdr:pic>
    <xdr:clientData/>
  </xdr:twoCellAnchor>
  <xdr:twoCellAnchor editAs="oneCell">
    <xdr:from>
      <xdr:col>6</xdr:col>
      <xdr:colOff>448567</xdr:colOff>
      <xdr:row>180</xdr:row>
      <xdr:rowOff>0</xdr:rowOff>
    </xdr:from>
    <xdr:to>
      <xdr:col>6</xdr:col>
      <xdr:colOff>1195501</xdr:colOff>
      <xdr:row>181</xdr:row>
      <xdr:rowOff>99612</xdr:rowOff>
    </xdr:to>
    <xdr:pic>
      <xdr:nvPicPr>
        <xdr:cNvPr id="47" name="Picture 46"/>
        <xdr:cNvPicPr>
          <a:picLocks noChangeAspect="1"/>
        </xdr:cNvPicPr>
      </xdr:nvPicPr>
      <xdr:blipFill>
        <a:blip r:embed="rId18"/>
        <a:srcRect l="10669" t="10670" r="3970" b="19900"/>
        <a:stretch>
          <a:fillRect/>
        </a:stretch>
      </xdr:blipFill>
      <xdr:spPr>
        <a:xfrm>
          <a:off x="7820660" y="33461325"/>
          <a:ext cx="746760" cy="337185"/>
        </a:xfrm>
        <a:prstGeom prst="rect">
          <a:avLst/>
        </a:prstGeom>
      </xdr:spPr>
    </xdr:pic>
    <xdr:clientData/>
  </xdr:twoCellAnchor>
  <xdr:twoCellAnchor editAs="oneCell">
    <xdr:from>
      <xdr:col>6</xdr:col>
      <xdr:colOff>505719</xdr:colOff>
      <xdr:row>182</xdr:row>
      <xdr:rowOff>62143</xdr:rowOff>
    </xdr:from>
    <xdr:to>
      <xdr:col>6</xdr:col>
      <xdr:colOff>1166957</xdr:colOff>
      <xdr:row>184</xdr:row>
      <xdr:rowOff>47562</xdr:rowOff>
    </xdr:to>
    <xdr:pic>
      <xdr:nvPicPr>
        <xdr:cNvPr id="48" name="Picture 47"/>
        <xdr:cNvPicPr>
          <a:picLocks noChangeAspect="1"/>
        </xdr:cNvPicPr>
      </xdr:nvPicPr>
      <xdr:blipFill>
        <a:blip r:embed="rId19"/>
        <a:stretch>
          <a:fillRect/>
        </a:stretch>
      </xdr:blipFill>
      <xdr:spPr>
        <a:xfrm>
          <a:off x="7877810" y="33913445"/>
          <a:ext cx="661035" cy="642620"/>
        </a:xfrm>
        <a:prstGeom prst="rect">
          <a:avLst/>
        </a:prstGeom>
      </xdr:spPr>
    </xdr:pic>
    <xdr:clientData/>
  </xdr:twoCellAnchor>
  <xdr:twoCellAnchor editAs="oneCell">
    <xdr:from>
      <xdr:col>6</xdr:col>
      <xdr:colOff>321296</xdr:colOff>
      <xdr:row>196</xdr:row>
      <xdr:rowOff>41414</xdr:rowOff>
    </xdr:from>
    <xdr:to>
      <xdr:col>6</xdr:col>
      <xdr:colOff>1166683</xdr:colOff>
      <xdr:row>197</xdr:row>
      <xdr:rowOff>0</xdr:rowOff>
    </xdr:to>
    <xdr:pic>
      <xdr:nvPicPr>
        <xdr:cNvPr id="49" name="Picture 48"/>
        <xdr:cNvPicPr>
          <a:picLocks noChangeAspect="1"/>
        </xdr:cNvPicPr>
      </xdr:nvPicPr>
      <xdr:blipFill>
        <a:blip r:embed="rId20"/>
        <a:srcRect l="14767" t="9186" b="12288"/>
        <a:stretch>
          <a:fillRect/>
        </a:stretch>
      </xdr:blipFill>
      <xdr:spPr>
        <a:xfrm>
          <a:off x="7693025" y="37750750"/>
          <a:ext cx="845820" cy="463550"/>
        </a:xfrm>
        <a:prstGeom prst="rect">
          <a:avLst/>
        </a:prstGeom>
      </xdr:spPr>
    </xdr:pic>
    <xdr:clientData/>
  </xdr:twoCellAnchor>
  <xdr:twoCellAnchor editAs="oneCell">
    <xdr:from>
      <xdr:col>6</xdr:col>
      <xdr:colOff>392097</xdr:colOff>
      <xdr:row>199</xdr:row>
      <xdr:rowOff>67699</xdr:rowOff>
    </xdr:from>
    <xdr:to>
      <xdr:col>6</xdr:col>
      <xdr:colOff>1163259</xdr:colOff>
      <xdr:row>200</xdr:row>
      <xdr:rowOff>131631</xdr:rowOff>
    </xdr:to>
    <xdr:pic>
      <xdr:nvPicPr>
        <xdr:cNvPr id="50" name="Picture 49"/>
        <xdr:cNvPicPr>
          <a:picLocks noChangeAspect="1"/>
        </xdr:cNvPicPr>
      </xdr:nvPicPr>
      <xdr:blipFill>
        <a:blip r:embed="rId21"/>
        <a:srcRect l="4785" t="15661" r="9949" b="28438"/>
        <a:stretch>
          <a:fillRect/>
        </a:stretch>
      </xdr:blipFill>
      <xdr:spPr>
        <a:xfrm>
          <a:off x="7764145" y="38948360"/>
          <a:ext cx="770890" cy="359410"/>
        </a:xfrm>
        <a:prstGeom prst="rect">
          <a:avLst/>
        </a:prstGeom>
      </xdr:spPr>
    </xdr:pic>
    <xdr:clientData/>
  </xdr:twoCellAnchor>
  <xdr:twoCellAnchor editAs="oneCell">
    <xdr:from>
      <xdr:col>6</xdr:col>
      <xdr:colOff>408852</xdr:colOff>
      <xdr:row>187</xdr:row>
      <xdr:rowOff>90631</xdr:rowOff>
    </xdr:from>
    <xdr:to>
      <xdr:col>6</xdr:col>
      <xdr:colOff>1237483</xdr:colOff>
      <xdr:row>189</xdr:row>
      <xdr:rowOff>124859</xdr:rowOff>
    </xdr:to>
    <xdr:pic>
      <xdr:nvPicPr>
        <xdr:cNvPr id="51" name="Picture 50"/>
        <xdr:cNvPicPr>
          <a:picLocks noChangeAspect="1"/>
        </xdr:cNvPicPr>
      </xdr:nvPicPr>
      <xdr:blipFill>
        <a:blip r:embed="rId22"/>
        <a:stretch>
          <a:fillRect/>
        </a:stretch>
      </xdr:blipFill>
      <xdr:spPr>
        <a:xfrm flipH="1">
          <a:off x="7780655" y="35761295"/>
          <a:ext cx="828675" cy="605790"/>
        </a:xfrm>
        <a:prstGeom prst="rect">
          <a:avLst/>
        </a:prstGeom>
      </xdr:spPr>
    </xdr:pic>
    <xdr:clientData/>
  </xdr:twoCellAnchor>
  <xdr:twoCellAnchor editAs="oneCell">
    <xdr:from>
      <xdr:col>6</xdr:col>
      <xdr:colOff>82550</xdr:colOff>
      <xdr:row>305</xdr:row>
      <xdr:rowOff>30480</xdr:rowOff>
    </xdr:from>
    <xdr:to>
      <xdr:col>6</xdr:col>
      <xdr:colOff>1478915</xdr:colOff>
      <xdr:row>315</xdr:row>
      <xdr:rowOff>132080</xdr:rowOff>
    </xdr:to>
    <xdr:pic>
      <xdr:nvPicPr>
        <xdr:cNvPr id="32" name="Picture 31"/>
        <xdr:cNvPicPr>
          <a:picLocks noChangeAspect="1"/>
        </xdr:cNvPicPr>
      </xdr:nvPicPr>
      <xdr:blipFill>
        <a:blip r:embed="rId23"/>
        <a:stretch>
          <a:fillRect/>
        </a:stretch>
      </xdr:blipFill>
      <xdr:spPr>
        <a:xfrm>
          <a:off x="7454900" y="57028080"/>
          <a:ext cx="1396365" cy="1749425"/>
        </a:xfrm>
        <a:prstGeom prst="rect">
          <a:avLst/>
        </a:prstGeom>
      </xdr:spPr>
    </xdr:pic>
    <xdr:clientData/>
  </xdr:twoCellAnchor>
  <xdr:twoCellAnchor editAs="oneCell">
    <xdr:from>
      <xdr:col>6</xdr:col>
      <xdr:colOff>196320</xdr:colOff>
      <xdr:row>9</xdr:row>
      <xdr:rowOff>8283</xdr:rowOff>
    </xdr:from>
    <xdr:to>
      <xdr:col>6</xdr:col>
      <xdr:colOff>1273013</xdr:colOff>
      <xdr:row>16</xdr:row>
      <xdr:rowOff>41368</xdr:rowOff>
    </xdr:to>
    <xdr:pic>
      <xdr:nvPicPr>
        <xdr:cNvPr id="54" name="Picture 53"/>
        <xdr:cNvPicPr>
          <a:picLocks noChangeAspect="1"/>
        </xdr:cNvPicPr>
      </xdr:nvPicPr>
      <xdr:blipFill>
        <a:blip r:embed="rId24"/>
        <a:stretch>
          <a:fillRect/>
        </a:stretch>
      </xdr:blipFill>
      <xdr:spPr>
        <a:xfrm>
          <a:off x="7568565" y="659130"/>
          <a:ext cx="1076325" cy="1099820"/>
        </a:xfrm>
        <a:prstGeom prst="rect">
          <a:avLst/>
        </a:prstGeom>
      </xdr:spPr>
    </xdr:pic>
    <xdr:clientData/>
  </xdr:twoCellAnchor>
  <xdr:twoCellAnchor editAs="oneCell">
    <xdr:from>
      <xdr:col>6</xdr:col>
      <xdr:colOff>296121</xdr:colOff>
      <xdr:row>37</xdr:row>
      <xdr:rowOff>111507</xdr:rowOff>
    </xdr:from>
    <xdr:to>
      <xdr:col>6</xdr:col>
      <xdr:colOff>1259911</xdr:colOff>
      <xdr:row>44</xdr:row>
      <xdr:rowOff>31688</xdr:rowOff>
    </xdr:to>
    <xdr:pic>
      <xdr:nvPicPr>
        <xdr:cNvPr id="55" name="Picture 54"/>
        <xdr:cNvPicPr>
          <a:picLocks noChangeAspect="1"/>
        </xdr:cNvPicPr>
      </xdr:nvPicPr>
      <xdr:blipFill>
        <a:blip r:embed="rId25"/>
        <a:stretch>
          <a:fillRect/>
        </a:stretch>
      </xdr:blipFill>
      <xdr:spPr>
        <a:xfrm>
          <a:off x="7668260" y="5029200"/>
          <a:ext cx="963930" cy="986790"/>
        </a:xfrm>
        <a:prstGeom prst="rect">
          <a:avLst/>
        </a:prstGeom>
      </xdr:spPr>
    </xdr:pic>
    <xdr:clientData/>
  </xdr:twoCellAnchor>
  <xdr:twoCellAnchor editAs="oneCell">
    <xdr:from>
      <xdr:col>6</xdr:col>
      <xdr:colOff>165653</xdr:colOff>
      <xdr:row>23</xdr:row>
      <xdr:rowOff>66671</xdr:rowOff>
    </xdr:from>
    <xdr:to>
      <xdr:col>6</xdr:col>
      <xdr:colOff>1310496</xdr:colOff>
      <xdr:row>31</xdr:row>
      <xdr:rowOff>18818</xdr:rowOff>
    </xdr:to>
    <xdr:pic>
      <xdr:nvPicPr>
        <xdr:cNvPr id="56" name="Picture 55"/>
        <xdr:cNvPicPr>
          <a:picLocks noChangeAspect="1"/>
        </xdr:cNvPicPr>
      </xdr:nvPicPr>
      <xdr:blipFill>
        <a:blip r:embed="rId26"/>
        <a:stretch>
          <a:fillRect/>
        </a:stretch>
      </xdr:blipFill>
      <xdr:spPr>
        <a:xfrm>
          <a:off x="7537450" y="2850515"/>
          <a:ext cx="1144905" cy="1171575"/>
        </a:xfrm>
        <a:prstGeom prst="rect">
          <a:avLst/>
        </a:prstGeom>
      </xdr:spPr>
    </xdr:pic>
    <xdr:clientData/>
  </xdr:twoCellAnchor>
  <xdr:twoCellAnchor editAs="oneCell">
    <xdr:from>
      <xdr:col>6</xdr:col>
      <xdr:colOff>140807</xdr:colOff>
      <xdr:row>171</xdr:row>
      <xdr:rowOff>149086</xdr:rowOff>
    </xdr:from>
    <xdr:to>
      <xdr:col>6</xdr:col>
      <xdr:colOff>1600809</xdr:colOff>
      <xdr:row>176</xdr:row>
      <xdr:rowOff>88527</xdr:rowOff>
    </xdr:to>
    <xdr:pic>
      <xdr:nvPicPr>
        <xdr:cNvPr id="13" name="Picture 12"/>
        <xdr:cNvPicPr>
          <a:picLocks noChangeAspect="1"/>
        </xdr:cNvPicPr>
      </xdr:nvPicPr>
      <xdr:blipFill>
        <a:blip r:embed="rId27"/>
        <a:stretch>
          <a:fillRect/>
        </a:stretch>
      </xdr:blipFill>
      <xdr:spPr>
        <a:xfrm>
          <a:off x="7512685" y="32238315"/>
          <a:ext cx="1459865" cy="701675"/>
        </a:xfrm>
        <a:prstGeom prst="rect">
          <a:avLst/>
        </a:prstGeom>
      </xdr:spPr>
    </xdr:pic>
    <xdr:clientData/>
  </xdr:twoCellAnchor>
  <xdr:twoCellAnchor editAs="oneCell">
    <xdr:from>
      <xdr:col>6</xdr:col>
      <xdr:colOff>422233</xdr:colOff>
      <xdr:row>105</xdr:row>
      <xdr:rowOff>151303</xdr:rowOff>
    </xdr:from>
    <xdr:to>
      <xdr:col>6</xdr:col>
      <xdr:colOff>952501</xdr:colOff>
      <xdr:row>107</xdr:row>
      <xdr:rowOff>266616</xdr:rowOff>
    </xdr:to>
    <xdr:pic>
      <xdr:nvPicPr>
        <xdr:cNvPr id="53" name="Picture 52"/>
        <xdr:cNvPicPr>
          <a:picLocks noChangeAspect="1"/>
        </xdr:cNvPicPr>
      </xdr:nvPicPr>
      <xdr:blipFill>
        <a:blip r:embed="rId28"/>
        <a:srcRect l="12857" t="9918" r="15876" b="7794"/>
        <a:stretch>
          <a:fillRect/>
        </a:stretch>
      </xdr:blipFill>
      <xdr:spPr>
        <a:xfrm>
          <a:off x="7793990" y="15651480"/>
          <a:ext cx="530860" cy="610235"/>
        </a:xfrm>
        <a:prstGeom prst="rect">
          <a:avLst/>
        </a:prstGeom>
      </xdr:spPr>
    </xdr:pic>
    <xdr:clientData/>
  </xdr:twoCellAnchor>
  <xdr:twoCellAnchor editAs="oneCell">
    <xdr:from>
      <xdr:col>6</xdr:col>
      <xdr:colOff>492258</xdr:colOff>
      <xdr:row>103</xdr:row>
      <xdr:rowOff>24848</xdr:rowOff>
    </xdr:from>
    <xdr:to>
      <xdr:col>6</xdr:col>
      <xdr:colOff>961232</xdr:colOff>
      <xdr:row>104</xdr:row>
      <xdr:rowOff>278475</xdr:rowOff>
    </xdr:to>
    <xdr:pic>
      <xdr:nvPicPr>
        <xdr:cNvPr id="57" name="Picture 56"/>
        <xdr:cNvPicPr>
          <a:picLocks noChangeAspect="1"/>
        </xdr:cNvPicPr>
      </xdr:nvPicPr>
      <xdr:blipFill>
        <a:blip r:embed="rId29"/>
        <a:stretch>
          <a:fillRect/>
        </a:stretch>
      </xdr:blipFill>
      <xdr:spPr>
        <a:xfrm>
          <a:off x="7864475" y="15001240"/>
          <a:ext cx="468630" cy="472440"/>
        </a:xfrm>
        <a:prstGeom prst="rect">
          <a:avLst/>
        </a:prstGeom>
      </xdr:spPr>
    </xdr:pic>
    <xdr:clientData/>
  </xdr:twoCellAnchor>
  <xdr:twoCellAnchor editAs="oneCell">
    <xdr:from>
      <xdr:col>6</xdr:col>
      <xdr:colOff>526956</xdr:colOff>
      <xdr:row>108</xdr:row>
      <xdr:rowOff>51407</xdr:rowOff>
    </xdr:from>
    <xdr:to>
      <xdr:col>6</xdr:col>
      <xdr:colOff>919462</xdr:colOff>
      <xdr:row>108</xdr:row>
      <xdr:rowOff>633928</xdr:rowOff>
    </xdr:to>
    <xdr:pic>
      <xdr:nvPicPr>
        <xdr:cNvPr id="58" name="Picture 57"/>
        <xdr:cNvPicPr>
          <a:picLocks noChangeAspect="1"/>
        </xdr:cNvPicPr>
      </xdr:nvPicPr>
      <xdr:blipFill>
        <a:blip r:embed="rId30"/>
        <a:srcRect l="22180" t="7577" r="21478" b="8804"/>
        <a:stretch>
          <a:fillRect/>
        </a:stretch>
      </xdr:blipFill>
      <xdr:spPr>
        <a:xfrm>
          <a:off x="7898765" y="16389350"/>
          <a:ext cx="392430" cy="582930"/>
        </a:xfrm>
        <a:prstGeom prst="rect">
          <a:avLst/>
        </a:prstGeom>
      </xdr:spPr>
    </xdr:pic>
    <xdr:clientData/>
  </xdr:twoCellAnchor>
  <xdr:twoCellAnchor editAs="oneCell">
    <xdr:from>
      <xdr:col>6</xdr:col>
      <xdr:colOff>356152</xdr:colOff>
      <xdr:row>110</xdr:row>
      <xdr:rowOff>143749</xdr:rowOff>
    </xdr:from>
    <xdr:to>
      <xdr:col>6</xdr:col>
      <xdr:colOff>1089279</xdr:colOff>
      <xdr:row>112</xdr:row>
      <xdr:rowOff>47551</xdr:rowOff>
    </xdr:to>
    <xdr:pic>
      <xdr:nvPicPr>
        <xdr:cNvPr id="59" name="Picture 58"/>
        <xdr:cNvPicPr>
          <a:picLocks noChangeAspect="1"/>
        </xdr:cNvPicPr>
      </xdr:nvPicPr>
      <xdr:blipFill>
        <a:blip r:embed="rId31"/>
        <a:stretch>
          <a:fillRect/>
        </a:stretch>
      </xdr:blipFill>
      <xdr:spPr>
        <a:xfrm>
          <a:off x="7727950" y="17815560"/>
          <a:ext cx="733425" cy="551180"/>
        </a:xfrm>
        <a:prstGeom prst="rect">
          <a:avLst/>
        </a:prstGeom>
      </xdr:spPr>
    </xdr:pic>
    <xdr:clientData/>
  </xdr:twoCellAnchor>
  <xdr:twoCellAnchor editAs="oneCell">
    <xdr:from>
      <xdr:col>6</xdr:col>
      <xdr:colOff>573307</xdr:colOff>
      <xdr:row>113</xdr:row>
      <xdr:rowOff>54893</xdr:rowOff>
    </xdr:from>
    <xdr:to>
      <xdr:col>6</xdr:col>
      <xdr:colOff>1209260</xdr:colOff>
      <xdr:row>116</xdr:row>
      <xdr:rowOff>99390</xdr:rowOff>
    </xdr:to>
    <xdr:pic>
      <xdr:nvPicPr>
        <xdr:cNvPr id="60" name="Picture 59"/>
        <xdr:cNvPicPr>
          <a:picLocks noChangeAspect="1"/>
        </xdr:cNvPicPr>
      </xdr:nvPicPr>
      <xdr:blipFill>
        <a:blip r:embed="rId32"/>
        <a:srcRect l="21835" t="33613" r="4729" b="32499"/>
        <a:stretch>
          <a:fillRect/>
        </a:stretch>
      </xdr:blipFill>
      <xdr:spPr>
        <a:xfrm>
          <a:off x="7945120" y="19050635"/>
          <a:ext cx="636270" cy="501650"/>
        </a:xfrm>
        <a:prstGeom prst="rect">
          <a:avLst/>
        </a:prstGeom>
      </xdr:spPr>
    </xdr:pic>
    <xdr:clientData/>
  </xdr:twoCellAnchor>
  <xdr:twoCellAnchor editAs="oneCell">
    <xdr:from>
      <xdr:col>6</xdr:col>
      <xdr:colOff>471798</xdr:colOff>
      <xdr:row>112</xdr:row>
      <xdr:rowOff>50796</xdr:rowOff>
    </xdr:from>
    <xdr:to>
      <xdr:col>6</xdr:col>
      <xdr:colOff>996471</xdr:colOff>
      <xdr:row>112</xdr:row>
      <xdr:rowOff>575469</xdr:rowOff>
    </xdr:to>
    <xdr:pic>
      <xdr:nvPicPr>
        <xdr:cNvPr id="61" name="Picture 60"/>
        <xdr:cNvPicPr>
          <a:picLocks noChangeAspect="1"/>
        </xdr:cNvPicPr>
      </xdr:nvPicPr>
      <xdr:blipFill>
        <a:blip r:embed="rId33"/>
        <a:stretch>
          <a:fillRect/>
        </a:stretch>
      </xdr:blipFill>
      <xdr:spPr>
        <a:xfrm>
          <a:off x="7843520" y="18369915"/>
          <a:ext cx="525145" cy="525145"/>
        </a:xfrm>
        <a:prstGeom prst="rect">
          <a:avLst/>
        </a:prstGeom>
      </xdr:spPr>
    </xdr:pic>
    <xdr:clientData/>
  </xdr:twoCellAnchor>
  <xdr:twoCellAnchor editAs="oneCell">
    <xdr:from>
      <xdr:col>6</xdr:col>
      <xdr:colOff>521804</xdr:colOff>
      <xdr:row>99</xdr:row>
      <xdr:rowOff>49799</xdr:rowOff>
    </xdr:from>
    <xdr:to>
      <xdr:col>6</xdr:col>
      <xdr:colOff>894521</xdr:colOff>
      <xdr:row>101</xdr:row>
      <xdr:rowOff>90882</xdr:rowOff>
    </xdr:to>
    <xdr:pic>
      <xdr:nvPicPr>
        <xdr:cNvPr id="64" name="Picture 63"/>
        <xdr:cNvPicPr>
          <a:picLocks noChangeAspect="1"/>
        </xdr:cNvPicPr>
      </xdr:nvPicPr>
      <xdr:blipFill>
        <a:blip r:embed="rId34"/>
        <a:srcRect l="14268" t="13589" b="8141"/>
        <a:stretch>
          <a:fillRect/>
        </a:stretch>
      </xdr:blipFill>
      <xdr:spPr>
        <a:xfrm>
          <a:off x="7893685" y="14416405"/>
          <a:ext cx="372745" cy="346075"/>
        </a:xfrm>
        <a:prstGeom prst="rect">
          <a:avLst/>
        </a:prstGeom>
      </xdr:spPr>
    </xdr:pic>
    <xdr:clientData/>
  </xdr:twoCellAnchor>
  <xdr:twoCellAnchor editAs="oneCell">
    <xdr:from>
      <xdr:col>6</xdr:col>
      <xdr:colOff>430695</xdr:colOff>
      <xdr:row>142</xdr:row>
      <xdr:rowOff>41412</xdr:rowOff>
    </xdr:from>
    <xdr:to>
      <xdr:col>6</xdr:col>
      <xdr:colOff>1076927</xdr:colOff>
      <xdr:row>142</xdr:row>
      <xdr:rowOff>712030</xdr:rowOff>
    </xdr:to>
    <xdr:pic>
      <xdr:nvPicPr>
        <xdr:cNvPr id="4" name="Picture 3"/>
        <xdr:cNvPicPr>
          <a:picLocks noChangeAspect="1"/>
        </xdr:cNvPicPr>
      </xdr:nvPicPr>
      <xdr:blipFill>
        <a:blip r:embed="rId35"/>
        <a:stretch>
          <a:fillRect/>
        </a:stretch>
      </xdr:blipFill>
      <xdr:spPr>
        <a:xfrm>
          <a:off x="7802880" y="26768425"/>
          <a:ext cx="645795" cy="670560"/>
        </a:xfrm>
        <a:prstGeom prst="rect">
          <a:avLst/>
        </a:prstGeom>
      </xdr:spPr>
    </xdr:pic>
    <xdr:clientData/>
  </xdr:twoCellAnchor>
  <xdr:twoCellAnchor editAs="oneCell">
    <xdr:from>
      <xdr:col>6</xdr:col>
      <xdr:colOff>346138</xdr:colOff>
      <xdr:row>46</xdr:row>
      <xdr:rowOff>99391</xdr:rowOff>
    </xdr:from>
    <xdr:to>
      <xdr:col>6</xdr:col>
      <xdr:colOff>1199246</xdr:colOff>
      <xdr:row>52</xdr:row>
      <xdr:rowOff>82769</xdr:rowOff>
    </xdr:to>
    <xdr:pic>
      <xdr:nvPicPr>
        <xdr:cNvPr id="45" name="Picture 44"/>
        <xdr:cNvPicPr>
          <a:picLocks noChangeAspect="1"/>
        </xdr:cNvPicPr>
      </xdr:nvPicPr>
      <xdr:blipFill>
        <a:blip r:embed="rId36"/>
        <a:stretch>
          <a:fillRect/>
        </a:stretch>
      </xdr:blipFill>
      <xdr:spPr>
        <a:xfrm>
          <a:off x="7718425" y="6388735"/>
          <a:ext cx="852805" cy="897890"/>
        </a:xfrm>
        <a:prstGeom prst="rect">
          <a:avLst/>
        </a:prstGeom>
      </xdr:spPr>
    </xdr:pic>
    <xdr:clientData/>
  </xdr:twoCellAnchor>
  <xdr:twoCellAnchor editAs="oneCell">
    <xdr:from>
      <xdr:col>6</xdr:col>
      <xdr:colOff>430695</xdr:colOff>
      <xdr:row>108</xdr:row>
      <xdr:rowOff>629477</xdr:rowOff>
    </xdr:from>
    <xdr:to>
      <xdr:col>6</xdr:col>
      <xdr:colOff>1143000</xdr:colOff>
      <xdr:row>110</xdr:row>
      <xdr:rowOff>0</xdr:rowOff>
    </xdr:to>
    <xdr:pic>
      <xdr:nvPicPr>
        <xdr:cNvPr id="6" name="Picture 5"/>
        <xdr:cNvPicPr>
          <a:picLocks noChangeAspect="1"/>
        </xdr:cNvPicPr>
      </xdr:nvPicPr>
      <xdr:blipFill>
        <a:blip r:embed="rId37"/>
        <a:stretch>
          <a:fillRect/>
        </a:stretch>
      </xdr:blipFill>
      <xdr:spPr>
        <a:xfrm>
          <a:off x="7802880" y="16967835"/>
          <a:ext cx="712470" cy="704215"/>
        </a:xfrm>
        <a:prstGeom prst="rect">
          <a:avLst/>
        </a:prstGeom>
      </xdr:spPr>
    </xdr:pic>
    <xdr:clientData/>
  </xdr:twoCellAnchor>
  <xdr:twoCellAnchor editAs="oneCell">
    <xdr:from>
      <xdr:col>6</xdr:col>
      <xdr:colOff>355198</xdr:colOff>
      <xdr:row>154</xdr:row>
      <xdr:rowOff>149086</xdr:rowOff>
    </xdr:from>
    <xdr:to>
      <xdr:col>6</xdr:col>
      <xdr:colOff>1080563</xdr:colOff>
      <xdr:row>159</xdr:row>
      <xdr:rowOff>129017</xdr:rowOff>
    </xdr:to>
    <xdr:pic>
      <xdr:nvPicPr>
        <xdr:cNvPr id="11" name="Picture 10"/>
        <xdr:cNvPicPr>
          <a:picLocks noChangeAspect="1"/>
        </xdr:cNvPicPr>
      </xdr:nvPicPr>
      <xdr:blipFill>
        <a:blip r:embed="rId38"/>
        <a:stretch>
          <a:fillRect/>
        </a:stretch>
      </xdr:blipFill>
      <xdr:spPr>
        <a:xfrm>
          <a:off x="7727315" y="29647515"/>
          <a:ext cx="725170" cy="742315"/>
        </a:xfrm>
        <a:prstGeom prst="rect">
          <a:avLst/>
        </a:prstGeom>
      </xdr:spPr>
    </xdr:pic>
    <xdr:clientData/>
  </xdr:twoCellAnchor>
  <xdr:twoCellAnchor editAs="oneCell">
    <xdr:from>
      <xdr:col>6</xdr:col>
      <xdr:colOff>331305</xdr:colOff>
      <xdr:row>163</xdr:row>
      <xdr:rowOff>84737</xdr:rowOff>
    </xdr:from>
    <xdr:to>
      <xdr:col>6</xdr:col>
      <xdr:colOff>1115286</xdr:colOff>
      <xdr:row>168</xdr:row>
      <xdr:rowOff>123283</xdr:rowOff>
    </xdr:to>
    <xdr:pic>
      <xdr:nvPicPr>
        <xdr:cNvPr id="12" name="Picture 11"/>
        <xdr:cNvPicPr>
          <a:picLocks noChangeAspect="1"/>
        </xdr:cNvPicPr>
      </xdr:nvPicPr>
      <xdr:blipFill>
        <a:blip r:embed="rId39"/>
        <a:stretch>
          <a:fillRect/>
        </a:stretch>
      </xdr:blipFill>
      <xdr:spPr>
        <a:xfrm>
          <a:off x="7703185" y="30954980"/>
          <a:ext cx="784225" cy="800735"/>
        </a:xfrm>
        <a:prstGeom prst="rect">
          <a:avLst/>
        </a:prstGeom>
      </xdr:spPr>
    </xdr:pic>
    <xdr:clientData/>
  </xdr:twoCellAnchor>
  <xdr:twoCellAnchor editAs="oneCell">
    <xdr:from>
      <xdr:col>6</xdr:col>
      <xdr:colOff>302895</xdr:colOff>
      <xdr:row>127</xdr:row>
      <xdr:rowOff>80010</xdr:rowOff>
    </xdr:from>
    <xdr:to>
      <xdr:col>6</xdr:col>
      <xdr:colOff>1351280</xdr:colOff>
      <xdr:row>128</xdr:row>
      <xdr:rowOff>244475</xdr:rowOff>
    </xdr:to>
    <xdr:pic>
      <xdr:nvPicPr>
        <xdr:cNvPr id="7" name="Picture 6"/>
        <xdr:cNvPicPr>
          <a:picLocks noChangeAspect="1"/>
        </xdr:cNvPicPr>
      </xdr:nvPicPr>
      <xdr:blipFill>
        <a:blip r:embed="rId40"/>
        <a:stretch>
          <a:fillRect/>
        </a:stretch>
      </xdr:blipFill>
      <xdr:spPr>
        <a:xfrm>
          <a:off x="7675245" y="23035260"/>
          <a:ext cx="1048385" cy="450215"/>
        </a:xfrm>
        <a:prstGeom prst="rect">
          <a:avLst/>
        </a:prstGeom>
        <a:noFill/>
        <a:ln w="9525">
          <a:noFill/>
        </a:ln>
      </xdr:spPr>
    </xdr:pic>
    <xdr:clientData/>
  </xdr:twoCellAnchor>
  <xdr:twoCellAnchor editAs="oneCell">
    <xdr:from>
      <xdr:col>6</xdr:col>
      <xdr:colOff>144780</xdr:colOff>
      <xdr:row>123</xdr:row>
      <xdr:rowOff>0</xdr:rowOff>
    </xdr:from>
    <xdr:to>
      <xdr:col>6</xdr:col>
      <xdr:colOff>922020</xdr:colOff>
      <xdr:row>124</xdr:row>
      <xdr:rowOff>191135</xdr:rowOff>
    </xdr:to>
    <xdr:pic>
      <xdr:nvPicPr>
        <xdr:cNvPr id="10" name="Picture 9"/>
        <xdr:cNvPicPr>
          <a:picLocks noChangeAspect="1"/>
        </xdr:cNvPicPr>
      </xdr:nvPicPr>
      <xdr:blipFill>
        <a:blip r:embed="rId41"/>
        <a:stretch>
          <a:fillRect/>
        </a:stretch>
      </xdr:blipFill>
      <xdr:spPr>
        <a:xfrm>
          <a:off x="7517130" y="20872450"/>
          <a:ext cx="777240" cy="508635"/>
        </a:xfrm>
        <a:prstGeom prst="rect">
          <a:avLst/>
        </a:prstGeom>
        <a:noFill/>
        <a:ln w="9525">
          <a:noFill/>
        </a:ln>
      </xdr:spPr>
    </xdr:pic>
    <xdr:clientData/>
  </xdr:twoCellAnchor>
  <xdr:twoCellAnchor editAs="oneCell">
    <xdr:from>
      <xdr:col>6</xdr:col>
      <xdr:colOff>214630</xdr:colOff>
      <xdr:row>126</xdr:row>
      <xdr:rowOff>95250</xdr:rowOff>
    </xdr:from>
    <xdr:to>
      <xdr:col>6</xdr:col>
      <xdr:colOff>1367155</xdr:colOff>
      <xdr:row>126</xdr:row>
      <xdr:rowOff>603885</xdr:rowOff>
    </xdr:to>
    <xdr:pic>
      <xdr:nvPicPr>
        <xdr:cNvPr id="14" name="Picture 13"/>
        <xdr:cNvPicPr>
          <a:picLocks noChangeAspect="1"/>
        </xdr:cNvPicPr>
      </xdr:nvPicPr>
      <xdr:blipFill>
        <a:blip r:embed="rId42"/>
        <a:stretch>
          <a:fillRect/>
        </a:stretch>
      </xdr:blipFill>
      <xdr:spPr>
        <a:xfrm>
          <a:off x="7586980" y="22364700"/>
          <a:ext cx="1152525" cy="508635"/>
        </a:xfrm>
        <a:prstGeom prst="rect">
          <a:avLst/>
        </a:prstGeom>
        <a:noFill/>
        <a:ln w="9525">
          <a:noFill/>
        </a:ln>
      </xdr:spPr>
    </xdr:pic>
    <xdr:clientData/>
  </xdr:twoCellAnchor>
  <xdr:twoCellAnchor editAs="oneCell">
    <xdr:from>
      <xdr:col>6</xdr:col>
      <xdr:colOff>299085</xdr:colOff>
      <xdr:row>125</xdr:row>
      <xdr:rowOff>171450</xdr:rowOff>
    </xdr:from>
    <xdr:to>
      <xdr:col>6</xdr:col>
      <xdr:colOff>1220470</xdr:colOff>
      <xdr:row>125</xdr:row>
      <xdr:rowOff>620395</xdr:rowOff>
    </xdr:to>
    <xdr:pic>
      <xdr:nvPicPr>
        <xdr:cNvPr id="16" name="Picture 15"/>
        <xdr:cNvPicPr>
          <a:picLocks noChangeAspect="1"/>
        </xdr:cNvPicPr>
      </xdr:nvPicPr>
      <xdr:blipFill>
        <a:blip r:embed="rId43"/>
        <a:stretch>
          <a:fillRect/>
        </a:stretch>
      </xdr:blipFill>
      <xdr:spPr>
        <a:xfrm>
          <a:off x="7671435" y="21678900"/>
          <a:ext cx="921385" cy="448945"/>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35</xdr:row>
      <xdr:rowOff>133350</xdr:rowOff>
    </xdr:from>
    <xdr:to>
      <xdr:col>2</xdr:col>
      <xdr:colOff>1371689</xdr:colOff>
      <xdr:row>49</xdr:row>
      <xdr:rowOff>109149</xdr:rowOff>
    </xdr:to>
    <xdr:pic>
      <xdr:nvPicPr>
        <xdr:cNvPr id="2" name="Picture 1"/>
        <xdr:cNvPicPr>
          <a:picLocks noChangeAspect="1"/>
        </xdr:cNvPicPr>
      </xdr:nvPicPr>
      <xdr:blipFill>
        <a:blip r:embed="rId1"/>
        <a:stretch>
          <a:fillRect/>
        </a:stretch>
      </xdr:blipFill>
      <xdr:spPr>
        <a:xfrm>
          <a:off x="0" y="8458200"/>
          <a:ext cx="5419725" cy="2108835"/>
        </a:xfrm>
        <a:prstGeom prst="rect">
          <a:avLst/>
        </a:prstGeom>
      </xdr:spPr>
    </xdr:pic>
    <xdr:clientData/>
  </xdr:twoCellAnchor>
  <xdr:twoCellAnchor editAs="oneCell">
    <xdr:from>
      <xdr:col>2</xdr:col>
      <xdr:colOff>3171825</xdr:colOff>
      <xdr:row>35</xdr:row>
      <xdr:rowOff>47625</xdr:rowOff>
    </xdr:from>
    <xdr:to>
      <xdr:col>8</xdr:col>
      <xdr:colOff>161925</xdr:colOff>
      <xdr:row>49</xdr:row>
      <xdr:rowOff>90486</xdr:rowOff>
    </xdr:to>
    <xdr:pic>
      <xdr:nvPicPr>
        <xdr:cNvPr id="3" name="Picture 2"/>
        <xdr:cNvPicPr>
          <a:picLocks noChangeAspect="1"/>
        </xdr:cNvPicPr>
      </xdr:nvPicPr>
      <xdr:blipFill>
        <a:blip r:embed="rId2"/>
        <a:stretch>
          <a:fillRect/>
        </a:stretch>
      </xdr:blipFill>
      <xdr:spPr>
        <a:xfrm>
          <a:off x="6181725" y="8372475"/>
          <a:ext cx="4371975" cy="2176145"/>
        </a:xfrm>
        <a:prstGeom prst="rect">
          <a:avLst/>
        </a:prstGeom>
      </xdr:spPr>
    </xdr:pic>
    <xdr:clientData/>
  </xdr:twoCellAnchor>
  <xdr:twoCellAnchor editAs="oneCell">
    <xdr:from>
      <xdr:col>0</xdr:col>
      <xdr:colOff>635</xdr:colOff>
      <xdr:row>53</xdr:row>
      <xdr:rowOff>123825</xdr:rowOff>
    </xdr:from>
    <xdr:to>
      <xdr:col>2</xdr:col>
      <xdr:colOff>390783</xdr:colOff>
      <xdr:row>71</xdr:row>
      <xdr:rowOff>38711</xdr:rowOff>
    </xdr:to>
    <xdr:pic>
      <xdr:nvPicPr>
        <xdr:cNvPr id="6" name="Picture 5"/>
        <xdr:cNvPicPr>
          <a:picLocks noChangeAspect="1"/>
        </xdr:cNvPicPr>
      </xdr:nvPicPr>
      <xdr:blipFill>
        <a:blip r:embed="rId3"/>
        <a:stretch>
          <a:fillRect/>
        </a:stretch>
      </xdr:blipFill>
      <xdr:spPr>
        <a:xfrm>
          <a:off x="635" y="11191875"/>
          <a:ext cx="4438015" cy="2657475"/>
        </a:xfrm>
        <a:prstGeom prst="rect">
          <a:avLst/>
        </a:prstGeom>
      </xdr:spPr>
    </xdr:pic>
    <xdr:clientData/>
  </xdr:twoCellAnchor>
  <xdr:twoCellAnchor editAs="oneCell">
    <xdr:from>
      <xdr:col>2</xdr:col>
      <xdr:colOff>2028825</xdr:colOff>
      <xdr:row>52</xdr:row>
      <xdr:rowOff>19050</xdr:rowOff>
    </xdr:from>
    <xdr:to>
      <xdr:col>8</xdr:col>
      <xdr:colOff>586784</xdr:colOff>
      <xdr:row>69</xdr:row>
      <xdr:rowOff>0</xdr:rowOff>
    </xdr:to>
    <xdr:pic>
      <xdr:nvPicPr>
        <xdr:cNvPr id="7" name="Picture 6"/>
        <xdr:cNvPicPr>
          <a:picLocks noChangeAspect="1"/>
        </xdr:cNvPicPr>
      </xdr:nvPicPr>
      <xdr:blipFill>
        <a:blip r:embed="rId4"/>
        <a:stretch>
          <a:fillRect/>
        </a:stretch>
      </xdr:blipFill>
      <xdr:spPr>
        <a:xfrm>
          <a:off x="6076950" y="10934700"/>
          <a:ext cx="4901565" cy="2571750"/>
        </a:xfrm>
        <a:prstGeom prst="rect">
          <a:avLst/>
        </a:prstGeom>
      </xdr:spPr>
    </xdr:pic>
    <xdr:clientData/>
  </xdr:twoCellAnchor>
  <xdr:twoCellAnchor editAs="oneCell">
    <xdr:from>
      <xdr:col>11</xdr:col>
      <xdr:colOff>161925</xdr:colOff>
      <xdr:row>33</xdr:row>
      <xdr:rowOff>104775</xdr:rowOff>
    </xdr:from>
    <xdr:to>
      <xdr:col>17</xdr:col>
      <xdr:colOff>314655</xdr:colOff>
      <xdr:row>50</xdr:row>
      <xdr:rowOff>19648</xdr:rowOff>
    </xdr:to>
    <xdr:pic>
      <xdr:nvPicPr>
        <xdr:cNvPr id="8" name="Picture 7"/>
        <xdr:cNvPicPr>
          <a:picLocks noChangeAspect="1"/>
        </xdr:cNvPicPr>
      </xdr:nvPicPr>
      <xdr:blipFill>
        <a:blip r:embed="rId5"/>
        <a:stretch>
          <a:fillRect/>
        </a:stretch>
      </xdr:blipFill>
      <xdr:spPr>
        <a:xfrm>
          <a:off x="12382500" y="8124825"/>
          <a:ext cx="3810000" cy="2505075"/>
        </a:xfrm>
        <a:prstGeom prst="rect">
          <a:avLst/>
        </a:prstGeom>
      </xdr:spPr>
    </xdr:pic>
    <xdr:clientData/>
  </xdr:twoCellAnchor>
  <xdr:twoCellAnchor editAs="oneCell">
    <xdr:from>
      <xdr:col>4</xdr:col>
      <xdr:colOff>283845</xdr:colOff>
      <xdr:row>28</xdr:row>
      <xdr:rowOff>1270</xdr:rowOff>
    </xdr:from>
    <xdr:to>
      <xdr:col>4</xdr:col>
      <xdr:colOff>942852</xdr:colOff>
      <xdr:row>30</xdr:row>
      <xdr:rowOff>145756</xdr:rowOff>
    </xdr:to>
    <xdr:pic>
      <xdr:nvPicPr>
        <xdr:cNvPr id="9" name="Picture 8"/>
        <xdr:cNvPicPr>
          <a:picLocks noChangeAspect="1"/>
        </xdr:cNvPicPr>
      </xdr:nvPicPr>
      <xdr:blipFill>
        <a:blip r:embed="rId6"/>
        <a:srcRect t="19757" b="19237"/>
        <a:stretch>
          <a:fillRect/>
        </a:stretch>
      </xdr:blipFill>
      <xdr:spPr>
        <a:xfrm>
          <a:off x="7560945" y="7164070"/>
          <a:ext cx="658495" cy="496570"/>
        </a:xfrm>
        <a:prstGeom prst="rect">
          <a:avLst/>
        </a:prstGeom>
      </xdr:spPr>
    </xdr:pic>
    <xdr:clientData/>
  </xdr:twoCellAnchor>
  <xdr:twoCellAnchor editAs="oneCell">
    <xdr:from>
      <xdr:col>4</xdr:col>
      <xdr:colOff>142875</xdr:colOff>
      <xdr:row>26</xdr:row>
      <xdr:rowOff>78105</xdr:rowOff>
    </xdr:from>
    <xdr:to>
      <xdr:col>4</xdr:col>
      <xdr:colOff>896594</xdr:colOff>
      <xdr:row>28</xdr:row>
      <xdr:rowOff>23876</xdr:rowOff>
    </xdr:to>
    <xdr:pic>
      <xdr:nvPicPr>
        <xdr:cNvPr id="10" name="Picture 9"/>
        <xdr:cNvPicPr>
          <a:picLocks noChangeAspect="1"/>
        </xdr:cNvPicPr>
      </xdr:nvPicPr>
      <xdr:blipFill>
        <a:blip r:embed="rId7"/>
        <a:srcRect t="15356" b="19791"/>
        <a:stretch>
          <a:fillRect/>
        </a:stretch>
      </xdr:blipFill>
      <xdr:spPr>
        <a:xfrm>
          <a:off x="7419975" y="6631305"/>
          <a:ext cx="753110" cy="554990"/>
        </a:xfrm>
        <a:prstGeom prst="rect">
          <a:avLst/>
        </a:prstGeom>
      </xdr:spPr>
    </xdr:pic>
    <xdr:clientData/>
  </xdr:twoCellAnchor>
  <xdr:twoCellAnchor editAs="oneCell">
    <xdr:from>
      <xdr:col>4</xdr:col>
      <xdr:colOff>299720</xdr:colOff>
      <xdr:row>24</xdr:row>
      <xdr:rowOff>57150</xdr:rowOff>
    </xdr:from>
    <xdr:to>
      <xdr:col>4</xdr:col>
      <xdr:colOff>862937</xdr:colOff>
      <xdr:row>25</xdr:row>
      <xdr:rowOff>339756</xdr:rowOff>
    </xdr:to>
    <xdr:pic>
      <xdr:nvPicPr>
        <xdr:cNvPr id="11" name="Picture 10"/>
        <xdr:cNvPicPr>
          <a:picLocks noChangeAspect="1"/>
        </xdr:cNvPicPr>
      </xdr:nvPicPr>
      <xdr:blipFill>
        <a:blip r:embed="rId8"/>
        <a:srcRect l="23019" r="26415"/>
        <a:stretch>
          <a:fillRect/>
        </a:stretch>
      </xdr:blipFill>
      <xdr:spPr>
        <a:xfrm>
          <a:off x="7576820" y="5581650"/>
          <a:ext cx="562610" cy="90487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oneCellAnchor>
    <xdr:from>
      <xdr:col>24</xdr:col>
      <xdr:colOff>39503</xdr:colOff>
      <xdr:row>85</xdr:row>
      <xdr:rowOff>0</xdr:rowOff>
    </xdr:from>
    <xdr:ext cx="1468857" cy="898344"/>
    <xdr:pic>
      <xdr:nvPicPr>
        <xdr:cNvPr id="2" name="ctl00_ContentPlaceHolder1_ippDataList_ctl04_ippItem_ippImg" descr="http://www.ra.danfoss.com/TechnicalInfo/Approvals/Files/RAPIDFiles/17/Photo/CC01-0006/S125-160-185-c.jpg"/>
        <xdr:cNvPicPr>
          <a:picLocks noChangeAspect="1" noChangeArrowheads="1"/>
        </xdr:cNvPicPr>
      </xdr:nvPicPr>
      <xdr:blipFill>
        <a:blip r:embed="rId1" cstate="print"/>
        <a:srcRect t="4140"/>
        <a:stretch>
          <a:fillRect/>
        </a:stretch>
      </xdr:blipFill>
      <xdr:spPr>
        <a:xfrm>
          <a:off x="18441035" y="13249275"/>
          <a:ext cx="1468755" cy="897890"/>
        </a:xfrm>
        <a:prstGeom prst="rect">
          <a:avLst/>
        </a:prstGeom>
        <a:noFill/>
      </xdr:spPr>
    </xdr:pic>
    <xdr:clientData/>
  </xdr:oneCellAnchor>
  <xdr:oneCellAnchor>
    <xdr:from>
      <xdr:col>24</xdr:col>
      <xdr:colOff>536141</xdr:colOff>
      <xdr:row>199</xdr:row>
      <xdr:rowOff>0</xdr:rowOff>
    </xdr:from>
    <xdr:ext cx="530085" cy="658318"/>
    <xdr:pic>
      <xdr:nvPicPr>
        <xdr:cNvPr id="3076" name="Picture 4"/>
        <xdr:cNvPicPr>
          <a:picLocks noChangeAspect="1" noChangeArrowheads="1"/>
        </xdr:cNvPicPr>
      </xdr:nvPicPr>
      <xdr:blipFill>
        <a:blip r:embed="rId2"/>
        <a:srcRect l="10092" r="7339" b="3363"/>
        <a:stretch>
          <a:fillRect/>
        </a:stretch>
      </xdr:blipFill>
      <xdr:spPr>
        <a:xfrm>
          <a:off x="18937605" y="33153350"/>
          <a:ext cx="530225" cy="657860"/>
        </a:xfrm>
        <a:prstGeom prst="rect">
          <a:avLst/>
        </a:prstGeom>
        <a:noFill/>
      </xdr:spPr>
    </xdr:pic>
    <xdr:clientData/>
  </xdr:oneCellAnchor>
  <xdr:oneCellAnchor>
    <xdr:from>
      <xdr:col>24</xdr:col>
      <xdr:colOff>465746</xdr:colOff>
      <xdr:row>95</xdr:row>
      <xdr:rowOff>49696</xdr:rowOff>
    </xdr:from>
    <xdr:ext cx="737217" cy="1172688"/>
    <xdr:pic>
      <xdr:nvPicPr>
        <xdr:cNvPr id="3078" name="Picture 6"/>
        <xdr:cNvPicPr>
          <a:picLocks noChangeAspect="1" noChangeArrowheads="1"/>
        </xdr:cNvPicPr>
      </xdr:nvPicPr>
      <xdr:blipFill>
        <a:blip r:embed="rId3" cstate="print"/>
        <a:srcRect/>
        <a:stretch>
          <a:fillRect/>
        </a:stretch>
      </xdr:blipFill>
      <xdr:spPr>
        <a:xfrm>
          <a:off x="18867120" y="14727555"/>
          <a:ext cx="737235" cy="1172845"/>
        </a:xfrm>
        <a:prstGeom prst="rect">
          <a:avLst/>
        </a:prstGeom>
        <a:noFill/>
      </xdr:spPr>
    </xdr:pic>
    <xdr:clientData/>
  </xdr:oneCellAnchor>
  <xdr:oneCellAnchor>
    <xdr:from>
      <xdr:col>24</xdr:col>
      <xdr:colOff>163345</xdr:colOff>
      <xdr:row>170</xdr:row>
      <xdr:rowOff>0</xdr:rowOff>
    </xdr:from>
    <xdr:ext cx="564608" cy="781785"/>
    <xdr:pic>
      <xdr:nvPicPr>
        <xdr:cNvPr id="3080" name="Picture 8"/>
        <xdr:cNvPicPr>
          <a:picLocks noChangeAspect="1" noChangeArrowheads="1"/>
        </xdr:cNvPicPr>
      </xdr:nvPicPr>
      <xdr:blipFill>
        <a:blip r:embed="rId4" cstate="print"/>
        <a:srcRect/>
        <a:stretch>
          <a:fillRect/>
        </a:stretch>
      </xdr:blipFill>
      <xdr:spPr>
        <a:xfrm>
          <a:off x="18564860" y="28667075"/>
          <a:ext cx="564515" cy="781685"/>
        </a:xfrm>
        <a:prstGeom prst="rect">
          <a:avLst/>
        </a:prstGeom>
        <a:noFill/>
      </xdr:spPr>
    </xdr:pic>
    <xdr:clientData/>
  </xdr:oneCellAnchor>
  <xdr:oneCellAnchor>
    <xdr:from>
      <xdr:col>24</xdr:col>
      <xdr:colOff>856297</xdr:colOff>
      <xdr:row>170</xdr:row>
      <xdr:rowOff>0</xdr:rowOff>
    </xdr:from>
    <xdr:ext cx="629478" cy="866874"/>
    <xdr:pic>
      <xdr:nvPicPr>
        <xdr:cNvPr id="3081" name="Picture 9" descr="Sanyo  Conditioning on Scroll Compressors For Air Conditioning  Heat Pumps And Refrigeration"/>
        <xdr:cNvPicPr>
          <a:picLocks noChangeAspect="1" noChangeArrowheads="1"/>
        </xdr:cNvPicPr>
      </xdr:nvPicPr>
      <xdr:blipFill>
        <a:blip r:embed="rId5"/>
        <a:srcRect l="8265" r="63676" b="3438"/>
        <a:stretch>
          <a:fillRect/>
        </a:stretch>
      </xdr:blipFill>
      <xdr:spPr>
        <a:xfrm>
          <a:off x="19257645" y="28667075"/>
          <a:ext cx="629285" cy="866775"/>
        </a:xfrm>
        <a:prstGeom prst="rect">
          <a:avLst/>
        </a:prstGeom>
        <a:noFill/>
      </xdr:spPr>
    </xdr:pic>
    <xdr:clientData/>
  </xdr:oneCellAnchor>
  <xdr:oneCellAnchor>
    <xdr:from>
      <xdr:col>24</xdr:col>
      <xdr:colOff>34213</xdr:colOff>
      <xdr:row>10</xdr:row>
      <xdr:rowOff>295780</xdr:rowOff>
    </xdr:from>
    <xdr:ext cx="1382113" cy="741619"/>
    <xdr:pic>
      <xdr:nvPicPr>
        <xdr:cNvPr id="1026" name="Picture 2"/>
        <xdr:cNvPicPr>
          <a:picLocks noChangeAspect="1" noChangeArrowheads="1"/>
        </xdr:cNvPicPr>
      </xdr:nvPicPr>
      <xdr:blipFill>
        <a:blip r:embed="rId6" cstate="print"/>
        <a:srcRect/>
        <a:stretch>
          <a:fillRect/>
        </a:stretch>
      </xdr:blipFill>
      <xdr:spPr>
        <a:xfrm>
          <a:off x="18435320" y="2038350"/>
          <a:ext cx="1382395" cy="741045"/>
        </a:xfrm>
        <a:prstGeom prst="rect">
          <a:avLst/>
        </a:prstGeom>
        <a:noFill/>
      </xdr:spPr>
    </xdr:pic>
    <xdr:clientData/>
  </xdr:oneCellAnchor>
  <xdr:oneCellAnchor>
    <xdr:from>
      <xdr:col>24</xdr:col>
      <xdr:colOff>190500</xdr:colOff>
      <xdr:row>20</xdr:row>
      <xdr:rowOff>91135</xdr:rowOff>
    </xdr:from>
    <xdr:ext cx="1319722" cy="877419"/>
    <xdr:pic>
      <xdr:nvPicPr>
        <xdr:cNvPr id="7" name="Picture 6"/>
        <xdr:cNvPicPr>
          <a:picLocks noChangeAspect="1" noChangeArrowheads="1"/>
        </xdr:cNvPicPr>
      </xdr:nvPicPr>
      <xdr:blipFill>
        <a:blip r:embed="rId7" cstate="print"/>
        <a:srcRect/>
        <a:stretch>
          <a:fillRect/>
        </a:stretch>
      </xdr:blipFill>
      <xdr:spPr>
        <a:xfrm>
          <a:off x="18592165" y="3415030"/>
          <a:ext cx="1319530" cy="877570"/>
        </a:xfrm>
        <a:prstGeom prst="rect">
          <a:avLst/>
        </a:prstGeom>
        <a:noFill/>
      </xdr:spPr>
    </xdr:pic>
    <xdr:clientData/>
  </xdr:oneCellAnchor>
  <xdr:oneCellAnchor>
    <xdr:from>
      <xdr:col>24</xdr:col>
      <xdr:colOff>521806</xdr:colOff>
      <xdr:row>201</xdr:row>
      <xdr:rowOff>0</xdr:rowOff>
    </xdr:from>
    <xdr:ext cx="565502" cy="757986"/>
    <xdr:pic>
      <xdr:nvPicPr>
        <xdr:cNvPr id="10" name="Picture 6"/>
        <xdr:cNvPicPr>
          <a:picLocks noChangeAspect="1" noChangeArrowheads="1"/>
        </xdr:cNvPicPr>
      </xdr:nvPicPr>
      <xdr:blipFill>
        <a:blip r:embed="rId8"/>
        <a:srcRect/>
        <a:stretch>
          <a:fillRect/>
        </a:stretch>
      </xdr:blipFill>
      <xdr:spPr>
        <a:xfrm>
          <a:off x="18923000" y="33439100"/>
          <a:ext cx="565785" cy="757555"/>
        </a:xfrm>
        <a:prstGeom prst="rect">
          <a:avLst/>
        </a:prstGeom>
        <a:noFill/>
      </xdr:spPr>
    </xdr:pic>
    <xdr:clientData/>
  </xdr:oneCellAnchor>
  <xdr:oneCellAnchor>
    <xdr:from>
      <xdr:col>24</xdr:col>
      <xdr:colOff>157690</xdr:colOff>
      <xdr:row>40</xdr:row>
      <xdr:rowOff>41414</xdr:rowOff>
    </xdr:from>
    <xdr:ext cx="784280" cy="2865782"/>
    <xdr:pic>
      <xdr:nvPicPr>
        <xdr:cNvPr id="5" name="Picture 4"/>
        <xdr:cNvPicPr>
          <a:picLocks noChangeAspect="1"/>
        </xdr:cNvPicPr>
      </xdr:nvPicPr>
      <xdr:blipFill>
        <a:blip r:embed="rId9"/>
        <a:stretch>
          <a:fillRect/>
        </a:stretch>
      </xdr:blipFill>
      <xdr:spPr>
        <a:xfrm>
          <a:off x="18559145" y="6270625"/>
          <a:ext cx="784225" cy="2865755"/>
        </a:xfrm>
        <a:prstGeom prst="rect">
          <a:avLst/>
        </a:prstGeom>
      </xdr:spPr>
    </xdr:pic>
    <xdr:clientData/>
  </xdr:oneCellAnchor>
  <xdr:twoCellAnchor editAs="oneCell">
    <xdr:from>
      <xdr:col>24</xdr:col>
      <xdr:colOff>77698</xdr:colOff>
      <xdr:row>79</xdr:row>
      <xdr:rowOff>24847</xdr:rowOff>
    </xdr:from>
    <xdr:to>
      <xdr:col>24</xdr:col>
      <xdr:colOff>1441172</xdr:colOff>
      <xdr:row>87</xdr:row>
      <xdr:rowOff>11264</xdr:rowOff>
    </xdr:to>
    <xdr:pic>
      <xdr:nvPicPr>
        <xdr:cNvPr id="17" name="Picture 16"/>
        <xdr:cNvPicPr>
          <a:picLocks noChangeAspect="1"/>
        </xdr:cNvPicPr>
      </xdr:nvPicPr>
      <xdr:blipFill>
        <a:blip r:embed="rId10"/>
        <a:srcRect l="7193" t="9325" r="7582" b="5467"/>
        <a:stretch>
          <a:fillRect/>
        </a:stretch>
      </xdr:blipFill>
      <xdr:spPr>
        <a:xfrm>
          <a:off x="18479135" y="12416790"/>
          <a:ext cx="1363345" cy="1129030"/>
        </a:xfrm>
        <a:prstGeom prst="rect">
          <a:avLst/>
        </a:prstGeom>
      </xdr:spPr>
    </xdr:pic>
    <xdr:clientData/>
  </xdr:twoCellAnchor>
  <xdr:twoCellAnchor editAs="oneCell">
    <xdr:from>
      <xdr:col>24</xdr:col>
      <xdr:colOff>281608</xdr:colOff>
      <xdr:row>114</xdr:row>
      <xdr:rowOff>99391</xdr:rowOff>
    </xdr:from>
    <xdr:to>
      <xdr:col>24</xdr:col>
      <xdr:colOff>1363572</xdr:colOff>
      <xdr:row>121</xdr:row>
      <xdr:rowOff>65844</xdr:rowOff>
    </xdr:to>
    <xdr:pic>
      <xdr:nvPicPr>
        <xdr:cNvPr id="16" name="Picture 15"/>
        <xdr:cNvPicPr>
          <a:picLocks noChangeAspect="1" noChangeArrowheads="1"/>
        </xdr:cNvPicPr>
      </xdr:nvPicPr>
      <xdr:blipFill>
        <a:blip r:embed="rId11" cstate="print">
          <a:extLst>
            <a:ext uri="{28A0092B-C50C-407E-A947-70E740481C1C}">
              <a14:useLocalDpi xmlns:a14="http://schemas.microsoft.com/office/drawing/2010/main" val="0"/>
            </a:ext>
          </a:extLst>
        </a:blip>
        <a:srcRect/>
        <a:stretch>
          <a:fillRect/>
        </a:stretch>
      </xdr:blipFill>
      <xdr:spPr>
        <a:xfrm>
          <a:off x="18682970" y="17491710"/>
          <a:ext cx="1082040" cy="11664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265043</xdr:colOff>
      <xdr:row>182</xdr:row>
      <xdr:rowOff>49695</xdr:rowOff>
    </xdr:from>
    <xdr:to>
      <xdr:col>24</xdr:col>
      <xdr:colOff>1250174</xdr:colOff>
      <xdr:row>186</xdr:row>
      <xdr:rowOff>79457</xdr:rowOff>
    </xdr:to>
    <xdr:pic>
      <xdr:nvPicPr>
        <xdr:cNvPr id="18" name="Picture 17"/>
        <xdr:cNvPicPr>
          <a:picLocks noChangeAspect="1" noChangeArrowheads="1"/>
        </xdr:cNvPicPr>
      </xdr:nvPicPr>
      <xdr:blipFill>
        <a:blip r:embed="rId12" cstate="print">
          <a:extLst>
            <a:ext uri="{28A0092B-C50C-407E-A947-70E740481C1C}">
              <a14:useLocalDpi xmlns:a14="http://schemas.microsoft.com/office/drawing/2010/main" val="0"/>
            </a:ext>
          </a:extLst>
        </a:blip>
        <a:srcRect/>
        <a:stretch>
          <a:fillRect/>
        </a:stretch>
      </xdr:blipFill>
      <xdr:spPr>
        <a:xfrm>
          <a:off x="18666460" y="30488255"/>
          <a:ext cx="984885" cy="601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289891</xdr:colOff>
      <xdr:row>188</xdr:row>
      <xdr:rowOff>8282</xdr:rowOff>
    </xdr:from>
    <xdr:to>
      <xdr:col>24</xdr:col>
      <xdr:colOff>1256892</xdr:colOff>
      <xdr:row>194</xdr:row>
      <xdr:rowOff>93527</xdr:rowOff>
    </xdr:to>
    <xdr:pic>
      <xdr:nvPicPr>
        <xdr:cNvPr id="19" name="Picture 18"/>
        <xdr:cNvPicPr>
          <a:picLocks noChangeAspect="1" noChangeArrowheads="1"/>
        </xdr:cNvPicPr>
      </xdr:nvPicPr>
      <xdr:blipFill>
        <a:blip r:embed="rId13" cstate="print">
          <a:extLst>
            <a:ext uri="{28A0092B-C50C-407E-A947-70E740481C1C}">
              <a14:useLocalDpi xmlns:a14="http://schemas.microsoft.com/office/drawing/2010/main" val="0"/>
            </a:ext>
          </a:extLst>
        </a:blip>
        <a:srcRect/>
        <a:stretch>
          <a:fillRect/>
        </a:stretch>
      </xdr:blipFill>
      <xdr:spPr>
        <a:xfrm>
          <a:off x="18691225" y="31304230"/>
          <a:ext cx="967105" cy="1085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339587</xdr:colOff>
      <xdr:row>103</xdr:row>
      <xdr:rowOff>57978</xdr:rowOff>
    </xdr:from>
    <xdr:to>
      <xdr:col>24</xdr:col>
      <xdr:colOff>1306588</xdr:colOff>
      <xdr:row>112</xdr:row>
      <xdr:rowOff>2421</xdr:rowOff>
    </xdr:to>
    <xdr:pic>
      <xdr:nvPicPr>
        <xdr:cNvPr id="21" name="Picture 20"/>
        <xdr:cNvPicPr>
          <a:picLocks noChangeAspect="1" noChangeArrowheads="1"/>
        </xdr:cNvPicPr>
      </xdr:nvPicPr>
      <xdr:blipFill>
        <a:blip r:embed="rId13" cstate="print">
          <a:extLst>
            <a:ext uri="{28A0092B-C50C-407E-A947-70E740481C1C}">
              <a14:useLocalDpi xmlns:a14="http://schemas.microsoft.com/office/drawing/2010/main" val="0"/>
            </a:ext>
          </a:extLst>
        </a:blip>
        <a:srcRect/>
        <a:stretch>
          <a:fillRect/>
        </a:stretch>
      </xdr:blipFill>
      <xdr:spPr>
        <a:xfrm>
          <a:off x="18740755" y="15878810"/>
          <a:ext cx="967105" cy="1229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299085</xdr:colOff>
      <xdr:row>123</xdr:row>
      <xdr:rowOff>56515</xdr:rowOff>
    </xdr:from>
    <xdr:to>
      <xdr:col>24</xdr:col>
      <xdr:colOff>971550</xdr:colOff>
      <xdr:row>127</xdr:row>
      <xdr:rowOff>11430</xdr:rowOff>
    </xdr:to>
    <xdr:pic>
      <xdr:nvPicPr>
        <xdr:cNvPr id="3" name="Picture 2" descr=" "/>
        <xdr:cNvPicPr/>
      </xdr:nvPicPr>
      <xdr:blipFill>
        <a:blip r:embed="rId14"/>
        <a:srcRect/>
        <a:stretch>
          <a:fillRect/>
        </a:stretch>
      </xdr:blipFill>
      <xdr:spPr>
        <a:xfrm>
          <a:off x="18700750" y="18973165"/>
          <a:ext cx="672465" cy="526415"/>
        </a:xfrm>
        <a:prstGeom prst="rect">
          <a:avLst/>
        </a:prstGeom>
        <a:noFill/>
        <a:ln>
          <a:noFill/>
        </a:ln>
        <a:effectLst/>
      </xdr:spPr>
    </xdr:pic>
    <xdr:clientData/>
  </xdr:twoCellAnchor>
  <xdr:twoCellAnchor editAs="oneCell">
    <xdr:from>
      <xdr:col>24</xdr:col>
      <xdr:colOff>421005</xdr:colOff>
      <xdr:row>127</xdr:row>
      <xdr:rowOff>138430</xdr:rowOff>
    </xdr:from>
    <xdr:to>
      <xdr:col>24</xdr:col>
      <xdr:colOff>845185</xdr:colOff>
      <xdr:row>128</xdr:row>
      <xdr:rowOff>539115</xdr:rowOff>
    </xdr:to>
    <xdr:pic>
      <xdr:nvPicPr>
        <xdr:cNvPr id="4" name="Picture 3" descr="WhatsApp Image 2024-12-13 at 1.23.15 PM (2)"/>
        <xdr:cNvPicPr>
          <a:picLocks noChangeAspect="1"/>
        </xdr:cNvPicPr>
      </xdr:nvPicPr>
      <xdr:blipFill>
        <a:blip r:embed="rId15"/>
        <a:stretch>
          <a:fillRect/>
        </a:stretch>
      </xdr:blipFill>
      <xdr:spPr>
        <a:xfrm>
          <a:off x="18822670" y="19626580"/>
          <a:ext cx="424180" cy="543560"/>
        </a:xfrm>
        <a:prstGeom prst="rect">
          <a:avLst/>
        </a:prstGeom>
      </xdr:spPr>
    </xdr:pic>
    <xdr:clientData/>
  </xdr:twoCellAnchor>
  <xdr:twoCellAnchor editAs="oneCell">
    <xdr:from>
      <xdr:col>24</xdr:col>
      <xdr:colOff>60960</xdr:colOff>
      <xdr:row>130</xdr:row>
      <xdr:rowOff>116840</xdr:rowOff>
    </xdr:from>
    <xdr:to>
      <xdr:col>24</xdr:col>
      <xdr:colOff>580390</xdr:colOff>
      <xdr:row>135</xdr:row>
      <xdr:rowOff>53975</xdr:rowOff>
    </xdr:to>
    <xdr:pic>
      <xdr:nvPicPr>
        <xdr:cNvPr id="6" name="Picture 5" descr="WhatsApp Image 2024-12-13 at 1.23.15 PM (1)"/>
        <xdr:cNvPicPr>
          <a:picLocks noChangeAspect="1"/>
        </xdr:cNvPicPr>
      </xdr:nvPicPr>
      <xdr:blipFill>
        <a:blip r:embed="rId16"/>
        <a:stretch>
          <a:fillRect/>
        </a:stretch>
      </xdr:blipFill>
      <xdr:spPr>
        <a:xfrm>
          <a:off x="18462625" y="20449540"/>
          <a:ext cx="519430" cy="651510"/>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19</xdr:col>
      <xdr:colOff>323851</xdr:colOff>
      <xdr:row>77</xdr:row>
      <xdr:rowOff>133350</xdr:rowOff>
    </xdr:from>
    <xdr:to>
      <xdr:col>19</xdr:col>
      <xdr:colOff>1223427</xdr:colOff>
      <xdr:row>85</xdr:row>
      <xdr:rowOff>110377</xdr:rowOff>
    </xdr:to>
    <xdr:pic>
      <xdr:nvPicPr>
        <xdr:cNvPr id="5" name="Picture 4"/>
        <xdr:cNvPicPr>
          <a:picLocks noChangeAspect="1"/>
        </xdr:cNvPicPr>
      </xdr:nvPicPr>
      <xdr:blipFill>
        <a:blip r:embed="rId1"/>
        <a:stretch>
          <a:fillRect/>
        </a:stretch>
      </xdr:blipFill>
      <xdr:spPr>
        <a:xfrm>
          <a:off x="21443315" y="14795500"/>
          <a:ext cx="899160" cy="1449705"/>
        </a:xfrm>
        <a:prstGeom prst="rect">
          <a:avLst/>
        </a:prstGeom>
      </xdr:spPr>
    </xdr:pic>
    <xdr:clientData/>
  </xdr:twoCellAnchor>
  <xdr:twoCellAnchor editAs="oneCell">
    <xdr:from>
      <xdr:col>19</xdr:col>
      <xdr:colOff>341840</xdr:colOff>
      <xdr:row>63</xdr:row>
      <xdr:rowOff>65388</xdr:rowOff>
    </xdr:from>
    <xdr:to>
      <xdr:col>19</xdr:col>
      <xdr:colOff>1219200</xdr:colOff>
      <xdr:row>70</xdr:row>
      <xdr:rowOff>69606</xdr:rowOff>
    </xdr:to>
    <xdr:pic>
      <xdr:nvPicPr>
        <xdr:cNvPr id="7" name="Picture 6"/>
        <xdr:cNvPicPr>
          <a:picLocks noChangeAspect="1"/>
        </xdr:cNvPicPr>
      </xdr:nvPicPr>
      <xdr:blipFill>
        <a:blip r:embed="rId2"/>
        <a:stretch>
          <a:fillRect/>
        </a:stretch>
      </xdr:blipFill>
      <xdr:spPr>
        <a:xfrm>
          <a:off x="21461095" y="12269470"/>
          <a:ext cx="877570" cy="1280795"/>
        </a:xfrm>
        <a:prstGeom prst="rect">
          <a:avLst/>
        </a:prstGeom>
      </xdr:spPr>
    </xdr:pic>
    <xdr:clientData/>
  </xdr:twoCellAnchor>
  <xdr:twoCellAnchor editAs="oneCell">
    <xdr:from>
      <xdr:col>19</xdr:col>
      <xdr:colOff>161924</xdr:colOff>
      <xdr:row>55</xdr:row>
      <xdr:rowOff>56086</xdr:rowOff>
    </xdr:from>
    <xdr:to>
      <xdr:col>19</xdr:col>
      <xdr:colOff>1285875</xdr:colOff>
      <xdr:row>59</xdr:row>
      <xdr:rowOff>28575</xdr:rowOff>
    </xdr:to>
    <xdr:pic>
      <xdr:nvPicPr>
        <xdr:cNvPr id="19" name="Picture 18"/>
        <xdr:cNvPicPr>
          <a:picLocks noChangeAspect="1"/>
        </xdr:cNvPicPr>
      </xdr:nvPicPr>
      <xdr:blipFill>
        <a:blip r:embed="rId3"/>
        <a:stretch>
          <a:fillRect/>
        </a:stretch>
      </xdr:blipFill>
      <xdr:spPr>
        <a:xfrm>
          <a:off x="21280755" y="10622280"/>
          <a:ext cx="1124585" cy="810895"/>
        </a:xfrm>
        <a:prstGeom prst="rect">
          <a:avLst/>
        </a:prstGeom>
      </xdr:spPr>
    </xdr:pic>
    <xdr:clientData/>
  </xdr:twoCellAnchor>
  <xdr:twoCellAnchor editAs="oneCell">
    <xdr:from>
      <xdr:col>19</xdr:col>
      <xdr:colOff>371475</xdr:colOff>
      <xdr:row>3</xdr:row>
      <xdr:rowOff>600075</xdr:rowOff>
    </xdr:from>
    <xdr:to>
      <xdr:col>19</xdr:col>
      <xdr:colOff>1127445</xdr:colOff>
      <xdr:row>8</xdr:row>
      <xdr:rowOff>13633</xdr:rowOff>
    </xdr:to>
    <xdr:pic>
      <xdr:nvPicPr>
        <xdr:cNvPr id="8" name="Picture 7"/>
        <xdr:cNvPicPr>
          <a:picLocks noChangeAspect="1"/>
        </xdr:cNvPicPr>
      </xdr:nvPicPr>
      <xdr:blipFill>
        <a:blip r:embed="rId4"/>
        <a:stretch>
          <a:fillRect/>
        </a:stretch>
      </xdr:blipFill>
      <xdr:spPr>
        <a:xfrm>
          <a:off x="21490940" y="1079500"/>
          <a:ext cx="755650" cy="511810"/>
        </a:xfrm>
        <a:prstGeom prst="rect">
          <a:avLst/>
        </a:prstGeom>
      </xdr:spPr>
    </xdr:pic>
    <xdr:clientData/>
  </xdr:twoCellAnchor>
  <xdr:twoCellAnchor editAs="oneCell">
    <xdr:from>
      <xdr:col>19</xdr:col>
      <xdr:colOff>342900</xdr:colOff>
      <xdr:row>16</xdr:row>
      <xdr:rowOff>105410</xdr:rowOff>
    </xdr:from>
    <xdr:to>
      <xdr:col>19</xdr:col>
      <xdr:colOff>1176833</xdr:colOff>
      <xdr:row>20</xdr:row>
      <xdr:rowOff>105410</xdr:rowOff>
    </xdr:to>
    <xdr:pic>
      <xdr:nvPicPr>
        <xdr:cNvPr id="10" name="Picture 9"/>
        <xdr:cNvPicPr>
          <a:picLocks noChangeAspect="1"/>
        </xdr:cNvPicPr>
      </xdr:nvPicPr>
      <xdr:blipFill>
        <a:blip r:embed="rId5"/>
        <a:srcRect l="13502" t="9002" r="14489" b="7655"/>
        <a:stretch>
          <a:fillRect/>
        </a:stretch>
      </xdr:blipFill>
      <xdr:spPr>
        <a:xfrm>
          <a:off x="21462365" y="3302635"/>
          <a:ext cx="833755" cy="723900"/>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138733</xdr:colOff>
      <xdr:row>28</xdr:row>
      <xdr:rowOff>48453</xdr:rowOff>
    </xdr:from>
    <xdr:to>
      <xdr:col>15</xdr:col>
      <xdr:colOff>1253984</xdr:colOff>
      <xdr:row>34</xdr:row>
      <xdr:rowOff>5508</xdr:rowOff>
    </xdr:to>
    <xdr:pic>
      <xdr:nvPicPr>
        <xdr:cNvPr id="1026" name="Picture 2"/>
        <xdr:cNvPicPr>
          <a:picLocks noChangeAspect="1" noChangeArrowheads="1"/>
        </xdr:cNvPicPr>
      </xdr:nvPicPr>
      <xdr:blipFill>
        <a:blip r:embed="rId1" cstate="print"/>
        <a:srcRect/>
        <a:stretch>
          <a:fillRect/>
        </a:stretch>
      </xdr:blipFill>
      <xdr:spPr>
        <a:xfrm>
          <a:off x="18493105" y="5048885"/>
          <a:ext cx="1115060" cy="947420"/>
        </a:xfrm>
        <a:prstGeom prst="rect">
          <a:avLst/>
        </a:prstGeom>
        <a:noFill/>
      </xdr:spPr>
    </xdr:pic>
    <xdr:clientData/>
  </xdr:twoCellAnchor>
  <xdr:twoCellAnchor editAs="oneCell">
    <xdr:from>
      <xdr:col>15</xdr:col>
      <xdr:colOff>1407214</xdr:colOff>
      <xdr:row>28</xdr:row>
      <xdr:rowOff>28091</xdr:rowOff>
    </xdr:from>
    <xdr:to>
      <xdr:col>15</xdr:col>
      <xdr:colOff>2440488</xdr:colOff>
      <xdr:row>33</xdr:row>
      <xdr:rowOff>85707</xdr:rowOff>
    </xdr:to>
    <xdr:pic>
      <xdr:nvPicPr>
        <xdr:cNvPr id="1028" name="Picture 4"/>
        <xdr:cNvPicPr>
          <a:picLocks noChangeAspect="1" noChangeArrowheads="1"/>
        </xdr:cNvPicPr>
      </xdr:nvPicPr>
      <xdr:blipFill>
        <a:blip r:embed="rId2" cstate="print"/>
        <a:srcRect/>
        <a:stretch>
          <a:fillRect/>
        </a:stretch>
      </xdr:blipFill>
      <xdr:spPr>
        <a:xfrm>
          <a:off x="19761835" y="5028565"/>
          <a:ext cx="1033145" cy="895350"/>
        </a:xfrm>
        <a:prstGeom prst="rect">
          <a:avLst/>
        </a:prstGeom>
        <a:noFill/>
      </xdr:spPr>
    </xdr:pic>
    <xdr:clientData/>
  </xdr:twoCellAnchor>
  <xdr:twoCellAnchor editAs="oneCell">
    <xdr:from>
      <xdr:col>15</xdr:col>
      <xdr:colOff>480391</xdr:colOff>
      <xdr:row>32</xdr:row>
      <xdr:rowOff>18188</xdr:rowOff>
    </xdr:from>
    <xdr:to>
      <xdr:col>15</xdr:col>
      <xdr:colOff>1847850</xdr:colOff>
      <xdr:row>38</xdr:row>
      <xdr:rowOff>38100</xdr:rowOff>
    </xdr:to>
    <xdr:pic>
      <xdr:nvPicPr>
        <xdr:cNvPr id="1034" name="Picture 10"/>
        <xdr:cNvPicPr>
          <a:picLocks noChangeAspect="1" noChangeArrowheads="1"/>
        </xdr:cNvPicPr>
      </xdr:nvPicPr>
      <xdr:blipFill>
        <a:blip r:embed="rId3" cstate="print"/>
        <a:srcRect/>
        <a:stretch>
          <a:fillRect/>
        </a:stretch>
      </xdr:blipFill>
      <xdr:spPr>
        <a:xfrm>
          <a:off x="18834735" y="5704205"/>
          <a:ext cx="1367790" cy="934720"/>
        </a:xfrm>
        <a:prstGeom prst="rect">
          <a:avLst/>
        </a:prstGeom>
        <a:noFill/>
      </xdr:spPr>
    </xdr:pic>
    <xdr:clientData/>
  </xdr:twoCellAnchor>
  <xdr:twoCellAnchor editAs="oneCell">
    <xdr:from>
      <xdr:col>15</xdr:col>
      <xdr:colOff>502610</xdr:colOff>
      <xdr:row>47</xdr:row>
      <xdr:rowOff>117051</xdr:rowOff>
    </xdr:from>
    <xdr:to>
      <xdr:col>15</xdr:col>
      <xdr:colOff>1046630</xdr:colOff>
      <xdr:row>48</xdr:row>
      <xdr:rowOff>112106</xdr:rowOff>
    </xdr:to>
    <xdr:pic>
      <xdr:nvPicPr>
        <xdr:cNvPr id="1036" name="Picture 12"/>
        <xdr:cNvPicPr>
          <a:picLocks noChangeAspect="1" noChangeArrowheads="1"/>
        </xdr:cNvPicPr>
      </xdr:nvPicPr>
      <xdr:blipFill>
        <a:blip r:embed="rId4" cstate="print"/>
        <a:srcRect/>
        <a:stretch>
          <a:fillRect/>
        </a:stretch>
      </xdr:blipFill>
      <xdr:spPr>
        <a:xfrm>
          <a:off x="18856960" y="9251315"/>
          <a:ext cx="544195" cy="956945"/>
        </a:xfrm>
        <a:prstGeom prst="rect">
          <a:avLst/>
        </a:prstGeom>
        <a:noFill/>
      </xdr:spPr>
    </xdr:pic>
    <xdr:clientData/>
  </xdr:twoCellAnchor>
  <xdr:twoCellAnchor editAs="oneCell">
    <xdr:from>
      <xdr:col>15</xdr:col>
      <xdr:colOff>176005</xdr:colOff>
      <xdr:row>52</xdr:row>
      <xdr:rowOff>37816</xdr:rowOff>
    </xdr:from>
    <xdr:to>
      <xdr:col>15</xdr:col>
      <xdr:colOff>676841</xdr:colOff>
      <xdr:row>54</xdr:row>
      <xdr:rowOff>285750</xdr:rowOff>
    </xdr:to>
    <xdr:pic>
      <xdr:nvPicPr>
        <xdr:cNvPr id="1038" name="Picture 14"/>
        <xdr:cNvPicPr>
          <a:picLocks noChangeAspect="1" noChangeArrowheads="1"/>
        </xdr:cNvPicPr>
      </xdr:nvPicPr>
      <xdr:blipFill>
        <a:blip r:embed="rId5" cstate="print"/>
        <a:srcRect/>
        <a:stretch>
          <a:fillRect/>
        </a:stretch>
      </xdr:blipFill>
      <xdr:spPr>
        <a:xfrm>
          <a:off x="18530570" y="13458190"/>
          <a:ext cx="500380" cy="1029335"/>
        </a:xfrm>
        <a:prstGeom prst="rect">
          <a:avLst/>
        </a:prstGeom>
        <a:noFill/>
      </xdr:spPr>
    </xdr:pic>
    <xdr:clientData/>
  </xdr:twoCellAnchor>
  <xdr:twoCellAnchor editAs="oneCell">
    <xdr:from>
      <xdr:col>15</xdr:col>
      <xdr:colOff>1125607</xdr:colOff>
      <xdr:row>51</xdr:row>
      <xdr:rowOff>655941</xdr:rowOff>
    </xdr:from>
    <xdr:to>
      <xdr:col>15</xdr:col>
      <xdr:colOff>1657350</xdr:colOff>
      <xdr:row>54</xdr:row>
      <xdr:rowOff>304412</xdr:rowOff>
    </xdr:to>
    <xdr:pic>
      <xdr:nvPicPr>
        <xdr:cNvPr id="2051" name="Picture 3"/>
        <xdr:cNvPicPr>
          <a:picLocks noChangeAspect="1" noChangeArrowheads="1"/>
        </xdr:cNvPicPr>
      </xdr:nvPicPr>
      <xdr:blipFill>
        <a:blip r:embed="rId6" cstate="print"/>
        <a:srcRect/>
        <a:stretch>
          <a:fillRect/>
        </a:stretch>
      </xdr:blipFill>
      <xdr:spPr>
        <a:xfrm rot="5400000">
          <a:off x="19197955" y="13691870"/>
          <a:ext cx="1096010" cy="531495"/>
        </a:xfrm>
        <a:prstGeom prst="rect">
          <a:avLst/>
        </a:prstGeom>
        <a:noFill/>
      </xdr:spPr>
    </xdr:pic>
    <xdr:clientData/>
  </xdr:twoCellAnchor>
  <xdr:twoCellAnchor editAs="oneCell">
    <xdr:from>
      <xdr:col>15</xdr:col>
      <xdr:colOff>453058</xdr:colOff>
      <xdr:row>51</xdr:row>
      <xdr:rowOff>15736</xdr:rowOff>
    </xdr:from>
    <xdr:to>
      <xdr:col>15</xdr:col>
      <xdr:colOff>1688493</xdr:colOff>
      <xdr:row>51</xdr:row>
      <xdr:rowOff>593173</xdr:rowOff>
    </xdr:to>
    <xdr:pic>
      <xdr:nvPicPr>
        <xdr:cNvPr id="2053" name="Picture 5"/>
        <xdr:cNvPicPr>
          <a:picLocks noChangeAspect="1" noChangeArrowheads="1"/>
        </xdr:cNvPicPr>
      </xdr:nvPicPr>
      <xdr:blipFill>
        <a:blip r:embed="rId7" cstate="print"/>
        <a:srcRect/>
        <a:stretch>
          <a:fillRect/>
        </a:stretch>
      </xdr:blipFill>
      <xdr:spPr>
        <a:xfrm>
          <a:off x="18807430" y="12769215"/>
          <a:ext cx="1235710" cy="577850"/>
        </a:xfrm>
        <a:prstGeom prst="rect">
          <a:avLst/>
        </a:prstGeom>
        <a:noFill/>
      </xdr:spPr>
    </xdr:pic>
    <xdr:clientData/>
  </xdr:twoCellAnchor>
  <xdr:twoCellAnchor editAs="oneCell">
    <xdr:from>
      <xdr:col>15</xdr:col>
      <xdr:colOff>801598</xdr:colOff>
      <xdr:row>66</xdr:row>
      <xdr:rowOff>0</xdr:rowOff>
    </xdr:from>
    <xdr:to>
      <xdr:col>15</xdr:col>
      <xdr:colOff>2026789</xdr:colOff>
      <xdr:row>72</xdr:row>
      <xdr:rowOff>132476</xdr:rowOff>
    </xdr:to>
    <xdr:pic>
      <xdr:nvPicPr>
        <xdr:cNvPr id="2055" name="Picture 7"/>
        <xdr:cNvPicPr>
          <a:picLocks noChangeAspect="1" noChangeArrowheads="1"/>
        </xdr:cNvPicPr>
      </xdr:nvPicPr>
      <xdr:blipFill>
        <a:blip r:embed="rId8" cstate="print"/>
        <a:srcRect/>
        <a:stretch>
          <a:fillRect/>
        </a:stretch>
      </xdr:blipFill>
      <xdr:spPr>
        <a:xfrm>
          <a:off x="19156045" y="24784050"/>
          <a:ext cx="1224915" cy="1046480"/>
        </a:xfrm>
        <a:prstGeom prst="rect">
          <a:avLst/>
        </a:prstGeom>
        <a:noFill/>
      </xdr:spPr>
    </xdr:pic>
    <xdr:clientData/>
  </xdr:twoCellAnchor>
  <xdr:twoCellAnchor editAs="oneCell">
    <xdr:from>
      <xdr:col>5</xdr:col>
      <xdr:colOff>364436</xdr:colOff>
      <xdr:row>113</xdr:row>
      <xdr:rowOff>49131</xdr:rowOff>
    </xdr:from>
    <xdr:to>
      <xdr:col>6</xdr:col>
      <xdr:colOff>1645340</xdr:colOff>
      <xdr:row>127</xdr:row>
      <xdr:rowOff>94423</xdr:rowOff>
    </xdr:to>
    <xdr:pic>
      <xdr:nvPicPr>
        <xdr:cNvPr id="2050" name="Picture 2"/>
        <xdr:cNvPicPr>
          <a:picLocks noChangeAspect="1" noChangeArrowheads="1"/>
        </xdr:cNvPicPr>
      </xdr:nvPicPr>
      <xdr:blipFill>
        <a:blip r:embed="rId9" cstate="print"/>
        <a:srcRect/>
        <a:stretch>
          <a:fillRect/>
        </a:stretch>
      </xdr:blipFill>
      <xdr:spPr>
        <a:xfrm>
          <a:off x="8793480" y="35567620"/>
          <a:ext cx="2367280" cy="2178685"/>
        </a:xfrm>
        <a:prstGeom prst="rect">
          <a:avLst/>
        </a:prstGeom>
        <a:noFill/>
      </xdr:spPr>
    </xdr:pic>
    <xdr:clientData/>
  </xdr:twoCellAnchor>
  <xdr:twoCellAnchor editAs="oneCell">
    <xdr:from>
      <xdr:col>15</xdr:col>
      <xdr:colOff>793012</xdr:colOff>
      <xdr:row>73</xdr:row>
      <xdr:rowOff>0</xdr:rowOff>
    </xdr:from>
    <xdr:to>
      <xdr:col>15</xdr:col>
      <xdr:colOff>1949617</xdr:colOff>
      <xdr:row>79</xdr:row>
      <xdr:rowOff>59791</xdr:rowOff>
    </xdr:to>
    <xdr:pic>
      <xdr:nvPicPr>
        <xdr:cNvPr id="3" name="Picture 2"/>
        <xdr:cNvPicPr>
          <a:picLocks noChangeAspect="1" noChangeArrowheads="1"/>
        </xdr:cNvPicPr>
      </xdr:nvPicPr>
      <xdr:blipFill>
        <a:blip r:embed="rId10" cstate="print"/>
        <a:srcRect/>
        <a:stretch>
          <a:fillRect/>
        </a:stretch>
      </xdr:blipFill>
      <xdr:spPr>
        <a:xfrm rot="5400000">
          <a:off x="19238595" y="25759410"/>
          <a:ext cx="974090" cy="1156335"/>
        </a:xfrm>
        <a:prstGeom prst="rect">
          <a:avLst/>
        </a:prstGeom>
        <a:noFill/>
      </xdr:spPr>
    </xdr:pic>
    <xdr:clientData/>
  </xdr:twoCellAnchor>
  <xdr:twoCellAnchor editAs="oneCell">
    <xdr:from>
      <xdr:col>15</xdr:col>
      <xdr:colOff>1380711</xdr:colOff>
      <xdr:row>47</xdr:row>
      <xdr:rowOff>64191</xdr:rowOff>
    </xdr:from>
    <xdr:to>
      <xdr:col>15</xdr:col>
      <xdr:colOff>2085146</xdr:colOff>
      <xdr:row>48</xdr:row>
      <xdr:rowOff>95250</xdr:rowOff>
    </xdr:to>
    <xdr:pic>
      <xdr:nvPicPr>
        <xdr:cNvPr id="18" name="Picture 2"/>
        <xdr:cNvPicPr>
          <a:picLocks noChangeAspect="1" noChangeArrowheads="1"/>
        </xdr:cNvPicPr>
      </xdr:nvPicPr>
      <xdr:blipFill>
        <a:blip r:embed="rId11" cstate="print"/>
        <a:srcRect/>
        <a:stretch>
          <a:fillRect/>
        </a:stretch>
      </xdr:blipFill>
      <xdr:spPr>
        <a:xfrm>
          <a:off x="19735165" y="9198610"/>
          <a:ext cx="704215" cy="993140"/>
        </a:xfrm>
        <a:prstGeom prst="rect">
          <a:avLst/>
        </a:prstGeom>
        <a:noFill/>
      </xdr:spPr>
    </xdr:pic>
    <xdr:clientData/>
  </xdr:twoCellAnchor>
  <xdr:twoCellAnchor editAs="oneCell">
    <xdr:from>
      <xdr:col>15</xdr:col>
      <xdr:colOff>497426</xdr:colOff>
      <xdr:row>62</xdr:row>
      <xdr:rowOff>172277</xdr:rowOff>
    </xdr:from>
    <xdr:to>
      <xdr:col>15</xdr:col>
      <xdr:colOff>1246117</xdr:colOff>
      <xdr:row>62</xdr:row>
      <xdr:rowOff>859735</xdr:rowOff>
    </xdr:to>
    <xdr:pic>
      <xdr:nvPicPr>
        <xdr:cNvPr id="4" name="Picture 2"/>
        <xdr:cNvPicPr>
          <a:picLocks noChangeAspect="1" noChangeArrowheads="1"/>
        </xdr:cNvPicPr>
      </xdr:nvPicPr>
      <xdr:blipFill>
        <a:blip r:embed="rId12" cstate="print"/>
        <a:srcRect/>
        <a:stretch>
          <a:fillRect/>
        </a:stretch>
      </xdr:blipFill>
      <xdr:spPr>
        <a:xfrm>
          <a:off x="18851880" y="22117685"/>
          <a:ext cx="748665" cy="687070"/>
        </a:xfrm>
        <a:prstGeom prst="rect">
          <a:avLst/>
        </a:prstGeom>
        <a:noFill/>
      </xdr:spPr>
    </xdr:pic>
    <xdr:clientData/>
  </xdr:twoCellAnchor>
  <xdr:twoCellAnchor editAs="oneCell">
    <xdr:from>
      <xdr:col>15</xdr:col>
      <xdr:colOff>428211</xdr:colOff>
      <xdr:row>64</xdr:row>
      <xdr:rowOff>235226</xdr:rowOff>
    </xdr:from>
    <xdr:to>
      <xdr:col>15</xdr:col>
      <xdr:colOff>1256472</xdr:colOff>
      <xdr:row>64</xdr:row>
      <xdr:rowOff>715597</xdr:rowOff>
    </xdr:to>
    <xdr:pic>
      <xdr:nvPicPr>
        <xdr:cNvPr id="20" name="Picture 2"/>
        <xdr:cNvPicPr>
          <a:picLocks noChangeAspect="1" noChangeArrowheads="1"/>
        </xdr:cNvPicPr>
      </xdr:nvPicPr>
      <xdr:blipFill>
        <a:blip r:embed="rId13" cstate="print"/>
        <a:srcRect/>
        <a:stretch>
          <a:fillRect/>
        </a:stretch>
      </xdr:blipFill>
      <xdr:spPr>
        <a:xfrm>
          <a:off x="18782665" y="23971250"/>
          <a:ext cx="828040" cy="480060"/>
        </a:xfrm>
        <a:prstGeom prst="rect">
          <a:avLst/>
        </a:prstGeom>
        <a:noFill/>
      </xdr:spPr>
    </xdr:pic>
    <xdr:clientData/>
  </xdr:twoCellAnchor>
  <xdr:twoCellAnchor>
    <xdr:from>
      <xdr:col>15</xdr:col>
      <xdr:colOff>276224</xdr:colOff>
      <xdr:row>59</xdr:row>
      <xdr:rowOff>152399</xdr:rowOff>
    </xdr:from>
    <xdr:to>
      <xdr:col>15</xdr:col>
      <xdr:colOff>1712100</xdr:colOff>
      <xdr:row>59</xdr:row>
      <xdr:rowOff>1019174</xdr:rowOff>
    </xdr:to>
    <xdr:pic>
      <xdr:nvPicPr>
        <xdr:cNvPr id="23" name="Picture 2"/>
        <xdr:cNvPicPr>
          <a:picLocks noChangeAspect="1" noChangeArrowheads="1"/>
        </xdr:cNvPicPr>
      </xdr:nvPicPr>
      <xdr:blipFill>
        <a:blip r:embed="rId14" cstate="print"/>
        <a:srcRect l="11111" t="9436" r="13132"/>
        <a:stretch>
          <a:fillRect/>
        </a:stretch>
      </xdr:blipFill>
      <xdr:spPr>
        <a:xfrm flipH="1">
          <a:off x="18630265" y="19506565"/>
          <a:ext cx="1436370" cy="866775"/>
        </a:xfrm>
        <a:prstGeom prst="rect">
          <a:avLst/>
        </a:prstGeom>
        <a:noFill/>
        <a:ln w="9525">
          <a:noFill/>
          <a:miter lim="800000"/>
          <a:headEnd/>
          <a:tailEnd/>
        </a:ln>
      </xdr:spPr>
    </xdr:pic>
    <xdr:clientData/>
  </xdr:twoCellAnchor>
  <xdr:twoCellAnchor editAs="oneCell">
    <xdr:from>
      <xdr:col>15</xdr:col>
      <xdr:colOff>466725</xdr:colOff>
      <xdr:row>55</xdr:row>
      <xdr:rowOff>123825</xdr:rowOff>
    </xdr:from>
    <xdr:to>
      <xdr:col>15</xdr:col>
      <xdr:colOff>1087092</xdr:colOff>
      <xdr:row>55</xdr:row>
      <xdr:rowOff>860977</xdr:rowOff>
    </xdr:to>
    <xdr:pic>
      <xdr:nvPicPr>
        <xdr:cNvPr id="24" name="Picture 23" descr="Image result for IWAKI  PUMP ES-B11VC-230N1"/>
        <xdr:cNvPicPr>
          <a:picLocks noChangeAspect="1" noChangeArrowheads="1"/>
        </xdr:cNvPicPr>
      </xdr:nvPicPr>
      <xdr:blipFill>
        <a:blip r:embed="rId15" cstate="print">
          <a:extLst>
            <a:ext uri="{28A0092B-C50C-407E-A947-70E740481C1C}">
              <a14:useLocalDpi xmlns:a14="http://schemas.microsoft.com/office/drawing/2010/main" val="0"/>
            </a:ext>
          </a:extLst>
        </a:blip>
        <a:srcRect/>
        <a:stretch>
          <a:fillRect/>
        </a:stretch>
      </xdr:blipFill>
      <xdr:spPr>
        <a:xfrm>
          <a:off x="18821400" y="14716125"/>
          <a:ext cx="61976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361950</xdr:colOff>
      <xdr:row>56</xdr:row>
      <xdr:rowOff>295275</xdr:rowOff>
    </xdr:from>
    <xdr:to>
      <xdr:col>15</xdr:col>
      <xdr:colOff>1493445</xdr:colOff>
      <xdr:row>56</xdr:row>
      <xdr:rowOff>875636</xdr:rowOff>
    </xdr:to>
    <xdr:pic>
      <xdr:nvPicPr>
        <xdr:cNvPr id="25" name="Picture 24"/>
        <xdr:cNvPicPr>
          <a:picLocks noChangeAspect="1"/>
        </xdr:cNvPicPr>
      </xdr:nvPicPr>
      <xdr:blipFill>
        <a:blip r:embed="rId16"/>
        <a:stretch>
          <a:fillRect/>
        </a:stretch>
      </xdr:blipFill>
      <xdr:spPr>
        <a:xfrm>
          <a:off x="18716625" y="16078200"/>
          <a:ext cx="1130935" cy="579755"/>
        </a:xfrm>
        <a:prstGeom prst="rect">
          <a:avLst/>
        </a:prstGeom>
      </xdr:spPr>
    </xdr:pic>
    <xdr:clientData/>
  </xdr:twoCellAnchor>
  <xdr:twoCellAnchor editAs="oneCell">
    <xdr:from>
      <xdr:col>15</xdr:col>
      <xdr:colOff>247650</xdr:colOff>
      <xdr:row>6</xdr:row>
      <xdr:rowOff>19050</xdr:rowOff>
    </xdr:from>
    <xdr:to>
      <xdr:col>15</xdr:col>
      <xdr:colOff>2276219</xdr:colOff>
      <xdr:row>13</xdr:row>
      <xdr:rowOff>148005</xdr:rowOff>
    </xdr:to>
    <xdr:pic>
      <xdr:nvPicPr>
        <xdr:cNvPr id="35" name="Picture 34" descr="Image result for ice flake scraper"/>
        <xdr:cNvPicPr>
          <a:picLocks noChangeAspect="1" noChangeArrowheads="1"/>
        </xdr:cNvPicPr>
      </xdr:nvPicPr>
      <xdr:blipFill>
        <a:blip r:embed="rId17" cstate="print">
          <a:extLst>
            <a:ext uri="{28A0092B-C50C-407E-A947-70E740481C1C}">
              <a14:useLocalDpi xmlns:a14="http://schemas.microsoft.com/office/drawing/2010/main" val="0"/>
            </a:ext>
          </a:extLst>
        </a:blip>
        <a:srcRect l="3080" t="8899" r="3515" b="11629"/>
        <a:stretch>
          <a:fillRect/>
        </a:stretch>
      </xdr:blipFill>
      <xdr:spPr>
        <a:xfrm>
          <a:off x="18602325" y="1419225"/>
          <a:ext cx="2028190" cy="144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514350</xdr:colOff>
      <xdr:row>42</xdr:row>
      <xdr:rowOff>180975</xdr:rowOff>
    </xdr:from>
    <xdr:to>
      <xdr:col>15</xdr:col>
      <xdr:colOff>1681621</xdr:colOff>
      <xdr:row>45</xdr:row>
      <xdr:rowOff>247685</xdr:rowOff>
    </xdr:to>
    <xdr:pic>
      <xdr:nvPicPr>
        <xdr:cNvPr id="37" name="Picture 36"/>
        <xdr:cNvPicPr>
          <a:picLocks noChangeAspect="1"/>
        </xdr:cNvPicPr>
      </xdr:nvPicPr>
      <xdr:blipFill>
        <a:blip r:embed="rId18"/>
        <a:stretch>
          <a:fillRect/>
        </a:stretch>
      </xdr:blipFill>
      <xdr:spPr>
        <a:xfrm rot="16200000" flipH="1">
          <a:off x="19176365" y="7054850"/>
          <a:ext cx="552450" cy="1167765"/>
        </a:xfrm>
        <a:prstGeom prst="rect">
          <a:avLst/>
        </a:prstGeom>
      </xdr:spPr>
    </xdr:pic>
    <xdr:clientData/>
  </xdr:twoCellAnchor>
  <xdr:twoCellAnchor editAs="oneCell">
    <xdr:from>
      <xdr:col>15</xdr:col>
      <xdr:colOff>444504</xdr:colOff>
      <xdr:row>60</xdr:row>
      <xdr:rowOff>161925</xdr:rowOff>
    </xdr:from>
    <xdr:to>
      <xdr:col>15</xdr:col>
      <xdr:colOff>1725013</xdr:colOff>
      <xdr:row>60</xdr:row>
      <xdr:rowOff>682136</xdr:rowOff>
    </xdr:to>
    <xdr:pic>
      <xdr:nvPicPr>
        <xdr:cNvPr id="40" name="Picture 39" descr="Image result for float valve"/>
        <xdr:cNvPicPr>
          <a:picLocks noChangeAspect="1" noChangeArrowheads="1"/>
        </xdr:cNvPicPr>
      </xdr:nvPicPr>
      <xdr:blipFill>
        <a:blip r:embed="rId19" cstate="print">
          <a:extLst>
            <a:ext uri="{28A0092B-C50C-407E-A947-70E740481C1C}">
              <a14:useLocalDpi xmlns:a14="http://schemas.microsoft.com/office/drawing/2010/main" val="0"/>
            </a:ext>
          </a:extLst>
        </a:blip>
        <a:srcRect t="19633" b="25212"/>
        <a:stretch>
          <a:fillRect/>
        </a:stretch>
      </xdr:blipFill>
      <xdr:spPr>
        <a:xfrm>
          <a:off x="18799175" y="20593050"/>
          <a:ext cx="1280160" cy="520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314325</xdr:colOff>
      <xdr:row>61</xdr:row>
      <xdr:rowOff>70211</xdr:rowOff>
    </xdr:from>
    <xdr:to>
      <xdr:col>15</xdr:col>
      <xdr:colOff>1863174</xdr:colOff>
      <xdr:row>61</xdr:row>
      <xdr:rowOff>691146</xdr:rowOff>
    </xdr:to>
    <xdr:pic>
      <xdr:nvPicPr>
        <xdr:cNvPr id="41" name="Picture 40" descr="Image result for float valve"/>
        <xdr:cNvPicPr>
          <a:picLocks noChangeAspect="1" noChangeArrowheads="1"/>
        </xdr:cNvPicPr>
      </xdr:nvPicPr>
      <xdr:blipFill>
        <a:blip r:embed="rId20" cstate="print">
          <a:extLst>
            <a:ext uri="{28A0092B-C50C-407E-A947-70E740481C1C}">
              <a14:useLocalDpi xmlns:a14="http://schemas.microsoft.com/office/drawing/2010/main" val="0"/>
            </a:ext>
          </a:extLst>
        </a:blip>
        <a:srcRect l="1303" t="30756" r="2237" b="30141"/>
        <a:stretch>
          <a:fillRect/>
        </a:stretch>
      </xdr:blipFill>
      <xdr:spPr>
        <a:xfrm>
          <a:off x="18669000" y="21272500"/>
          <a:ext cx="1548765" cy="621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409575</xdr:colOff>
      <xdr:row>84</xdr:row>
      <xdr:rowOff>95250</xdr:rowOff>
    </xdr:from>
    <xdr:to>
      <xdr:col>15</xdr:col>
      <xdr:colOff>2226340</xdr:colOff>
      <xdr:row>87</xdr:row>
      <xdr:rowOff>155174</xdr:rowOff>
    </xdr:to>
    <xdr:pic>
      <xdr:nvPicPr>
        <xdr:cNvPr id="2" name="Picture 1"/>
        <xdr:cNvPicPr>
          <a:picLocks noChangeAspect="1"/>
        </xdr:cNvPicPr>
      </xdr:nvPicPr>
      <xdr:blipFill>
        <a:blip r:embed="rId21"/>
        <a:stretch>
          <a:fillRect/>
        </a:stretch>
      </xdr:blipFill>
      <xdr:spPr>
        <a:xfrm>
          <a:off x="18764250" y="28575000"/>
          <a:ext cx="1816735" cy="1231265"/>
        </a:xfrm>
        <a:prstGeom prst="rect">
          <a:avLst/>
        </a:prstGeom>
      </xdr:spPr>
    </xdr:pic>
    <xdr:clientData/>
  </xdr:twoCellAnchor>
  <xdr:twoCellAnchor editAs="oneCell">
    <xdr:from>
      <xdr:col>15</xdr:col>
      <xdr:colOff>523875</xdr:colOff>
      <xdr:row>57</xdr:row>
      <xdr:rowOff>190500</xdr:rowOff>
    </xdr:from>
    <xdr:to>
      <xdr:col>15</xdr:col>
      <xdr:colOff>1487126</xdr:colOff>
      <xdr:row>57</xdr:row>
      <xdr:rowOff>909890</xdr:rowOff>
    </xdr:to>
    <xdr:pic>
      <xdr:nvPicPr>
        <xdr:cNvPr id="6" name="Picture 5"/>
        <xdr:cNvPicPr>
          <a:picLocks noChangeAspect="1"/>
        </xdr:cNvPicPr>
      </xdr:nvPicPr>
      <xdr:blipFill>
        <a:blip r:embed="rId22"/>
        <a:stretch>
          <a:fillRect/>
        </a:stretch>
      </xdr:blipFill>
      <xdr:spPr>
        <a:xfrm>
          <a:off x="18878550" y="17164050"/>
          <a:ext cx="962660" cy="718820"/>
        </a:xfrm>
        <a:prstGeom prst="rect">
          <a:avLst/>
        </a:prstGeom>
      </xdr:spPr>
    </xdr:pic>
    <xdr:clientData/>
  </xdr:twoCellAnchor>
  <xdr:twoCellAnchor editAs="oneCell">
    <xdr:from>
      <xdr:col>8</xdr:col>
      <xdr:colOff>85725</xdr:colOff>
      <xdr:row>110</xdr:row>
      <xdr:rowOff>114300</xdr:rowOff>
    </xdr:from>
    <xdr:to>
      <xdr:col>12</xdr:col>
      <xdr:colOff>907926</xdr:colOff>
      <xdr:row>131</xdr:row>
      <xdr:rowOff>102384</xdr:rowOff>
    </xdr:to>
    <xdr:pic>
      <xdr:nvPicPr>
        <xdr:cNvPr id="7" name="Picture 6"/>
        <xdr:cNvPicPr>
          <a:picLocks noChangeAspect="1"/>
        </xdr:cNvPicPr>
      </xdr:nvPicPr>
      <xdr:blipFill>
        <a:blip r:embed="rId23"/>
        <a:stretch>
          <a:fillRect/>
        </a:stretch>
      </xdr:blipFill>
      <xdr:spPr>
        <a:xfrm>
          <a:off x="12011025" y="35175825"/>
          <a:ext cx="4431665" cy="3188335"/>
        </a:xfrm>
        <a:prstGeom prst="rect">
          <a:avLst/>
        </a:prstGeom>
      </xdr:spPr>
    </xdr:pic>
    <xdr:clientData/>
  </xdr:twoCellAnchor>
  <xdr:twoCellAnchor editAs="oneCell">
    <xdr:from>
      <xdr:col>15</xdr:col>
      <xdr:colOff>248602</xdr:colOff>
      <xdr:row>96</xdr:row>
      <xdr:rowOff>148272</xdr:rowOff>
    </xdr:from>
    <xdr:to>
      <xdr:col>15</xdr:col>
      <xdr:colOff>1991042</xdr:colOff>
      <xdr:row>103</xdr:row>
      <xdr:rowOff>76517</xdr:rowOff>
    </xdr:to>
    <xdr:pic>
      <xdr:nvPicPr>
        <xdr:cNvPr id="5" name="Picture 4"/>
        <xdr:cNvPicPr>
          <a:picLocks noChangeAspect="1"/>
        </xdr:cNvPicPr>
      </xdr:nvPicPr>
      <xdr:blipFill>
        <a:blip r:embed="rId24"/>
        <a:srcRect/>
        <a:stretch>
          <a:fillRect/>
        </a:stretch>
      </xdr:blipFill>
      <xdr:spPr>
        <a:xfrm rot="5400000">
          <a:off x="18976340" y="32701865"/>
          <a:ext cx="995045" cy="1742440"/>
        </a:xfrm>
        <a:prstGeom prst="rect">
          <a:avLst/>
        </a:prstGeom>
      </xdr:spPr>
    </xdr:pic>
    <xdr:clientData/>
  </xdr:twoCellAnchor>
  <xdr:twoCellAnchor editAs="oneCell">
    <xdr:from>
      <xdr:col>16</xdr:col>
      <xdr:colOff>497205</xdr:colOff>
      <xdr:row>20</xdr:row>
      <xdr:rowOff>118745</xdr:rowOff>
    </xdr:from>
    <xdr:to>
      <xdr:col>21</xdr:col>
      <xdr:colOff>85090</xdr:colOff>
      <xdr:row>43</xdr:row>
      <xdr:rowOff>13335</xdr:rowOff>
    </xdr:to>
    <xdr:pic>
      <xdr:nvPicPr>
        <xdr:cNvPr id="8" name="Picture 7"/>
        <xdr:cNvPicPr>
          <a:picLocks noChangeAspect="1"/>
        </xdr:cNvPicPr>
      </xdr:nvPicPr>
      <xdr:blipFill>
        <a:blip r:embed="rId25"/>
        <a:stretch>
          <a:fillRect/>
        </a:stretch>
      </xdr:blipFill>
      <xdr:spPr>
        <a:xfrm>
          <a:off x="21395055" y="3900170"/>
          <a:ext cx="2635885" cy="3475990"/>
        </a:xfrm>
        <a:prstGeom prst="rect">
          <a:avLst/>
        </a:prstGeom>
        <a:noFill/>
        <a:ln w="9525">
          <a:noFill/>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xdr:from>
      <xdr:col>3</xdr:col>
      <xdr:colOff>1</xdr:colOff>
      <xdr:row>15</xdr:row>
      <xdr:rowOff>129623</xdr:rowOff>
    </xdr:from>
    <xdr:to>
      <xdr:col>4</xdr:col>
      <xdr:colOff>9525</xdr:colOff>
      <xdr:row>17</xdr:row>
      <xdr:rowOff>59773</xdr:rowOff>
    </xdr:to>
    <xdr:pic>
      <xdr:nvPicPr>
        <xdr:cNvPr id="2" name="Picture 1" descr="剪辑0000"/>
        <xdr:cNvPicPr>
          <a:picLocks noChangeAspect="1" noChangeArrowheads="1"/>
        </xdr:cNvPicPr>
      </xdr:nvPicPr>
      <xdr:blipFill>
        <a:blip r:embed="rId1" cstate="print"/>
        <a:srcRect/>
        <a:stretch>
          <a:fillRect/>
        </a:stretch>
      </xdr:blipFill>
      <xdr:spPr>
        <a:xfrm>
          <a:off x="2980690" y="2777490"/>
          <a:ext cx="914400" cy="23495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722630</xdr:colOff>
      <xdr:row>123</xdr:row>
      <xdr:rowOff>0</xdr:rowOff>
    </xdr:from>
    <xdr:to>
      <xdr:col>1</xdr:col>
      <xdr:colOff>987740</xdr:colOff>
      <xdr:row>136</xdr:row>
      <xdr:rowOff>33131</xdr:rowOff>
    </xdr:to>
    <xdr:pic>
      <xdr:nvPicPr>
        <xdr:cNvPr id="5" name="Picture 2" descr="http://aa.mg60.mail.yahoo.com/ya/download?mid=1%5f75016%5fAHJ7bHwAAXqjTDvDAAJHgy9UZtU&amp;pid=2&amp;fid=Inbox&amp;inline=1"/>
        <xdr:cNvPicPr>
          <a:picLocks noChangeAspect="1" noChangeArrowheads="1"/>
        </xdr:cNvPicPr>
      </xdr:nvPicPr>
      <xdr:blipFill>
        <a:blip r:embed="rId1" cstate="print"/>
        <a:srcRect b="16489"/>
        <a:stretch>
          <a:fillRect/>
        </a:stretch>
      </xdr:blipFill>
      <xdr:spPr>
        <a:xfrm>
          <a:off x="722630" y="20040600"/>
          <a:ext cx="1407795" cy="1890395"/>
        </a:xfrm>
        <a:prstGeom prst="rect">
          <a:avLst/>
        </a:prstGeom>
        <a:ln>
          <a:noFill/>
        </a:ln>
        <a:effectLst>
          <a:softEdge rad="112500"/>
        </a:effectLst>
      </xdr:spPr>
    </xdr:pic>
    <xdr:clientData/>
  </xdr:twoCellAnchor>
  <xdr:twoCellAnchor editAs="oneCell">
    <xdr:from>
      <xdr:col>2</xdr:col>
      <xdr:colOff>233979</xdr:colOff>
      <xdr:row>30</xdr:row>
      <xdr:rowOff>180144</xdr:rowOff>
    </xdr:from>
    <xdr:to>
      <xdr:col>2</xdr:col>
      <xdr:colOff>1525656</xdr:colOff>
      <xdr:row>38</xdr:row>
      <xdr:rowOff>81486</xdr:rowOff>
    </xdr:to>
    <xdr:pic>
      <xdr:nvPicPr>
        <xdr:cNvPr id="6" name="Picture 10" descr="http://www.bd-heatech.com/brazed_PHE2.jpg"/>
        <xdr:cNvPicPr>
          <a:picLocks noChangeAspect="1" noChangeArrowheads="1"/>
        </xdr:cNvPicPr>
      </xdr:nvPicPr>
      <xdr:blipFill>
        <a:blip r:embed="rId2" cstate="print"/>
        <a:srcRect/>
        <a:stretch>
          <a:fillRect/>
        </a:stretch>
      </xdr:blipFill>
      <xdr:spPr>
        <a:xfrm rot="10800000" flipV="1">
          <a:off x="3557905" y="5867400"/>
          <a:ext cx="1291590" cy="136715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458856</xdr:colOff>
      <xdr:row>10</xdr:row>
      <xdr:rowOff>148028</xdr:rowOff>
    </xdr:from>
    <xdr:to>
      <xdr:col>2</xdr:col>
      <xdr:colOff>1118151</xdr:colOff>
      <xdr:row>19</xdr:row>
      <xdr:rowOff>74066</xdr:rowOff>
    </xdr:to>
    <xdr:pic>
      <xdr:nvPicPr>
        <xdr:cNvPr id="7" name="Picture 11" descr="http://www.bd-heatech.com/Evaporator_flow.jpg"/>
        <xdr:cNvPicPr>
          <a:picLocks noChangeAspect="1" noChangeArrowheads="1"/>
        </xdr:cNvPicPr>
      </xdr:nvPicPr>
      <xdr:blipFill>
        <a:blip r:embed="rId3" cstate="print"/>
        <a:srcRect/>
        <a:stretch>
          <a:fillRect/>
        </a:stretch>
      </xdr:blipFill>
      <xdr:spPr>
        <a:xfrm>
          <a:off x="3782695" y="2152650"/>
          <a:ext cx="659130" cy="1216660"/>
        </a:xfrm>
        <a:prstGeom prst="rect">
          <a:avLst/>
        </a:prstGeom>
        <a:ln>
          <a:noFill/>
        </a:ln>
        <a:effectLst>
          <a:softEdge rad="112500"/>
        </a:effectLst>
      </xdr:spPr>
    </xdr:pic>
    <xdr:clientData/>
  </xdr:twoCellAnchor>
  <xdr:twoCellAnchor editAs="oneCell">
    <xdr:from>
      <xdr:col>2</xdr:col>
      <xdr:colOff>121756</xdr:colOff>
      <xdr:row>55</xdr:row>
      <xdr:rowOff>66262</xdr:rowOff>
    </xdr:from>
    <xdr:to>
      <xdr:col>2</xdr:col>
      <xdr:colOff>1581977</xdr:colOff>
      <xdr:row>64</xdr:row>
      <xdr:rowOff>84364</xdr:rowOff>
    </xdr:to>
    <xdr:pic>
      <xdr:nvPicPr>
        <xdr:cNvPr id="1026" name="Picture 2"/>
        <xdr:cNvPicPr>
          <a:picLocks noChangeAspect="1" noChangeArrowheads="1"/>
        </xdr:cNvPicPr>
      </xdr:nvPicPr>
      <xdr:blipFill>
        <a:blip r:embed="rId4" cstate="print"/>
        <a:srcRect/>
        <a:stretch>
          <a:fillRect/>
        </a:stretch>
      </xdr:blipFill>
      <xdr:spPr>
        <a:xfrm>
          <a:off x="3445510" y="10114915"/>
          <a:ext cx="1460500" cy="1370330"/>
        </a:xfrm>
        <a:prstGeom prst="rect">
          <a:avLst/>
        </a:prstGeom>
        <a:noFill/>
      </xdr:spPr>
    </xdr:pic>
    <xdr:clientData/>
  </xdr:twoCellAnchor>
  <xdr:twoCellAnchor editAs="oneCell">
    <xdr:from>
      <xdr:col>2</xdr:col>
      <xdr:colOff>417830</xdr:colOff>
      <xdr:row>126</xdr:row>
      <xdr:rowOff>19050</xdr:rowOff>
    </xdr:from>
    <xdr:to>
      <xdr:col>2</xdr:col>
      <xdr:colOff>1859474</xdr:colOff>
      <xdr:row>134</xdr:row>
      <xdr:rowOff>110158</xdr:rowOff>
    </xdr:to>
    <xdr:pic>
      <xdr:nvPicPr>
        <xdr:cNvPr id="8" name="Picture 1870"/>
        <xdr:cNvPicPr>
          <a:picLocks noChangeAspect="1" noChangeArrowheads="1"/>
        </xdr:cNvPicPr>
      </xdr:nvPicPr>
      <xdr:blipFill>
        <a:blip r:embed="rId5" cstate="print"/>
        <a:srcRect/>
        <a:stretch>
          <a:fillRect/>
        </a:stretch>
      </xdr:blipFill>
      <xdr:spPr>
        <a:xfrm>
          <a:off x="3742055" y="20488275"/>
          <a:ext cx="1441450" cy="1233805"/>
        </a:xfrm>
        <a:prstGeom prst="rect">
          <a:avLst/>
        </a:prstGeom>
        <a:noFill/>
        <a:ln w="9525">
          <a:noFill/>
          <a:miter lim="800000"/>
          <a:headEnd/>
          <a:tailEnd/>
        </a:ln>
      </xdr:spPr>
    </xdr:pic>
    <xdr:clientData/>
  </xdr:twoCellAnchor>
  <xdr:twoCellAnchor editAs="oneCell">
    <xdr:from>
      <xdr:col>2</xdr:col>
      <xdr:colOff>192986</xdr:colOff>
      <xdr:row>89</xdr:row>
      <xdr:rowOff>46796</xdr:rowOff>
    </xdr:from>
    <xdr:to>
      <xdr:col>2</xdr:col>
      <xdr:colOff>1606421</xdr:colOff>
      <xdr:row>92</xdr:row>
      <xdr:rowOff>102404</xdr:rowOff>
    </xdr:to>
    <xdr:pic>
      <xdr:nvPicPr>
        <xdr:cNvPr id="2" name="Picture 2"/>
        <xdr:cNvPicPr>
          <a:picLocks noChangeAspect="1" noChangeArrowheads="1"/>
        </xdr:cNvPicPr>
      </xdr:nvPicPr>
      <xdr:blipFill>
        <a:blip r:embed="rId6" cstate="print"/>
        <a:srcRect/>
        <a:stretch>
          <a:fillRect/>
        </a:stretch>
      </xdr:blipFill>
      <xdr:spPr>
        <a:xfrm>
          <a:off x="3516630" y="15086330"/>
          <a:ext cx="1413510" cy="532130"/>
        </a:xfrm>
        <a:prstGeom prst="rect">
          <a:avLst/>
        </a:prstGeom>
        <a:noFill/>
      </xdr:spPr>
    </xdr:pic>
    <xdr:clientData/>
  </xdr:twoCellAnchor>
  <xdr:twoCellAnchor editAs="oneCell">
    <xdr:from>
      <xdr:col>2</xdr:col>
      <xdr:colOff>82828</xdr:colOff>
      <xdr:row>75</xdr:row>
      <xdr:rowOff>16565</xdr:rowOff>
    </xdr:from>
    <xdr:to>
      <xdr:col>2</xdr:col>
      <xdr:colOff>1568529</xdr:colOff>
      <xdr:row>81</xdr:row>
      <xdr:rowOff>36146</xdr:rowOff>
    </xdr:to>
    <xdr:pic>
      <xdr:nvPicPr>
        <xdr:cNvPr id="27" name="Picture 2"/>
        <xdr:cNvPicPr>
          <a:picLocks noChangeAspect="1" noChangeArrowheads="1"/>
        </xdr:cNvPicPr>
      </xdr:nvPicPr>
      <xdr:blipFill>
        <a:blip r:embed="rId7"/>
        <a:srcRect/>
        <a:stretch>
          <a:fillRect/>
        </a:stretch>
      </xdr:blipFill>
      <xdr:spPr>
        <a:xfrm>
          <a:off x="3406775" y="12989560"/>
          <a:ext cx="1485900" cy="933450"/>
        </a:xfrm>
        <a:prstGeom prst="rect">
          <a:avLst/>
        </a:prstGeom>
        <a:noFill/>
      </xdr:spPr>
    </xdr:pic>
    <xdr:clientData/>
  </xdr:twoCellAnchor>
  <xdr:twoCellAnchor editAs="oneCell">
    <xdr:from>
      <xdr:col>2</xdr:col>
      <xdr:colOff>479564</xdr:colOff>
      <xdr:row>69</xdr:row>
      <xdr:rowOff>46705</xdr:rowOff>
    </xdr:from>
    <xdr:to>
      <xdr:col>2</xdr:col>
      <xdr:colOff>1043609</xdr:colOff>
      <xdr:row>73</xdr:row>
      <xdr:rowOff>111350</xdr:rowOff>
    </xdr:to>
    <xdr:pic>
      <xdr:nvPicPr>
        <xdr:cNvPr id="4" name="Picture 3"/>
        <xdr:cNvPicPr>
          <a:picLocks noChangeAspect="1"/>
        </xdr:cNvPicPr>
      </xdr:nvPicPr>
      <xdr:blipFill>
        <a:blip r:embed="rId8"/>
        <a:stretch>
          <a:fillRect/>
        </a:stretch>
      </xdr:blipFill>
      <xdr:spPr>
        <a:xfrm>
          <a:off x="3803650" y="12162155"/>
          <a:ext cx="563880" cy="636270"/>
        </a:xfrm>
        <a:prstGeom prst="rect">
          <a:avLst/>
        </a:prstGeom>
      </xdr:spPr>
    </xdr:pic>
    <xdr:clientData/>
  </xdr:twoCellAnchor>
  <xdr:twoCellAnchor editAs="oneCell">
    <xdr:from>
      <xdr:col>2</xdr:col>
      <xdr:colOff>85725</xdr:colOff>
      <xdr:row>95</xdr:row>
      <xdr:rowOff>142875</xdr:rowOff>
    </xdr:from>
    <xdr:to>
      <xdr:col>2</xdr:col>
      <xdr:colOff>1457444</xdr:colOff>
      <xdr:row>102</xdr:row>
      <xdr:rowOff>74934</xdr:rowOff>
    </xdr:to>
    <xdr:pic>
      <xdr:nvPicPr>
        <xdr:cNvPr id="17" name="Picture 16"/>
        <xdr:cNvPicPr>
          <a:picLocks noChangeAspect="1"/>
        </xdr:cNvPicPr>
      </xdr:nvPicPr>
      <xdr:blipFill>
        <a:blip r:embed="rId9"/>
        <a:stretch>
          <a:fillRect/>
        </a:stretch>
      </xdr:blipFill>
      <xdr:spPr>
        <a:xfrm>
          <a:off x="3409950" y="16087725"/>
          <a:ext cx="1371600" cy="932180"/>
        </a:xfrm>
        <a:prstGeom prst="rect">
          <a:avLst/>
        </a:prstGeom>
      </xdr:spPr>
    </xdr:pic>
    <xdr:clientData/>
  </xdr:twoCellAnchor>
  <xdr:twoCellAnchor editAs="oneCell">
    <xdr:from>
      <xdr:col>2</xdr:col>
      <xdr:colOff>104776</xdr:colOff>
      <xdr:row>106</xdr:row>
      <xdr:rowOff>104775</xdr:rowOff>
    </xdr:from>
    <xdr:to>
      <xdr:col>2</xdr:col>
      <xdr:colOff>1483712</xdr:colOff>
      <xdr:row>114</xdr:row>
      <xdr:rowOff>19051</xdr:rowOff>
    </xdr:to>
    <xdr:pic>
      <xdr:nvPicPr>
        <xdr:cNvPr id="18" name="Picture 17"/>
        <xdr:cNvPicPr>
          <a:picLocks noChangeAspect="1"/>
        </xdr:cNvPicPr>
      </xdr:nvPicPr>
      <xdr:blipFill>
        <a:blip r:embed="rId10"/>
        <a:stretch>
          <a:fillRect/>
        </a:stretch>
      </xdr:blipFill>
      <xdr:spPr>
        <a:xfrm>
          <a:off x="3429000" y="17621250"/>
          <a:ext cx="1378585" cy="1104900"/>
        </a:xfrm>
        <a:prstGeom prst="rect">
          <a:avLst/>
        </a:prstGeom>
      </xdr:spPr>
    </xdr:pic>
    <xdr:clientData/>
  </xdr:twoCellAnchor>
  <xdr:twoCellAnchor editAs="oneCell">
    <xdr:from>
      <xdr:col>2</xdr:col>
      <xdr:colOff>463826</xdr:colOff>
      <xdr:row>83</xdr:row>
      <xdr:rowOff>33131</xdr:rowOff>
    </xdr:from>
    <xdr:to>
      <xdr:col>2</xdr:col>
      <xdr:colOff>1135150</xdr:colOff>
      <xdr:row>88</xdr:row>
      <xdr:rowOff>7142</xdr:rowOff>
    </xdr:to>
    <xdr:pic>
      <xdr:nvPicPr>
        <xdr:cNvPr id="39" name="Picture 38"/>
        <xdr:cNvPicPr>
          <a:picLocks noChangeAspect="1"/>
        </xdr:cNvPicPr>
      </xdr:nvPicPr>
      <xdr:blipFill>
        <a:blip r:embed="rId11" cstate="print"/>
        <a:stretch>
          <a:fillRect/>
        </a:stretch>
      </xdr:blipFill>
      <xdr:spPr>
        <a:xfrm>
          <a:off x="3787775" y="14206220"/>
          <a:ext cx="671195" cy="697865"/>
        </a:xfrm>
        <a:prstGeom prst="rect">
          <a:avLst/>
        </a:prstGeom>
      </xdr:spPr>
    </xdr:pic>
    <xdr:clientData/>
  </xdr:twoCellAnchor>
  <xdr:twoCellAnchor editAs="oneCell">
    <xdr:from>
      <xdr:col>2</xdr:col>
      <xdr:colOff>737152</xdr:colOff>
      <xdr:row>117</xdr:row>
      <xdr:rowOff>0</xdr:rowOff>
    </xdr:from>
    <xdr:to>
      <xdr:col>2</xdr:col>
      <xdr:colOff>1248189</xdr:colOff>
      <xdr:row>120</xdr:row>
      <xdr:rowOff>92351</xdr:rowOff>
    </xdr:to>
    <xdr:pic>
      <xdr:nvPicPr>
        <xdr:cNvPr id="19" name="Picture 18" descr="8db041ab15a69de3b5c22d8adedd95e.jpg"/>
        <xdr:cNvPicPr>
          <a:picLocks noChangeAspect="1"/>
        </xdr:cNvPicPr>
      </xdr:nvPicPr>
      <xdr:blipFill>
        <a:blip r:embed="rId12" cstate="print"/>
        <a:stretch>
          <a:fillRect/>
        </a:stretch>
      </xdr:blipFill>
      <xdr:spPr>
        <a:xfrm>
          <a:off x="4060825" y="19183350"/>
          <a:ext cx="511175" cy="520700"/>
        </a:xfrm>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209550</xdr:colOff>
      <xdr:row>8</xdr:row>
      <xdr:rowOff>152400</xdr:rowOff>
    </xdr:from>
    <xdr:to>
      <xdr:col>9</xdr:col>
      <xdr:colOff>1609725</xdr:colOff>
      <xdr:row>15</xdr:row>
      <xdr:rowOff>80352</xdr:rowOff>
    </xdr:to>
    <xdr:pic>
      <xdr:nvPicPr>
        <xdr:cNvPr id="2" name="Picture 97"/>
        <xdr:cNvPicPr>
          <a:picLocks noChangeAspect="1" noChangeArrowheads="1"/>
        </xdr:cNvPicPr>
      </xdr:nvPicPr>
      <xdr:blipFill>
        <a:blip r:embed="rId1" cstate="print"/>
        <a:srcRect/>
        <a:stretch>
          <a:fillRect/>
        </a:stretch>
      </xdr:blipFill>
      <xdr:spPr>
        <a:xfrm>
          <a:off x="9153525" y="2028825"/>
          <a:ext cx="1400175" cy="99441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104774</xdr:colOff>
      <xdr:row>64</xdr:row>
      <xdr:rowOff>152400</xdr:rowOff>
    </xdr:from>
    <xdr:to>
      <xdr:col>10</xdr:col>
      <xdr:colOff>26057</xdr:colOff>
      <xdr:row>72</xdr:row>
      <xdr:rowOff>28575</xdr:rowOff>
    </xdr:to>
    <xdr:pic>
      <xdr:nvPicPr>
        <xdr:cNvPr id="3" name="Picture 4"/>
        <xdr:cNvPicPr>
          <a:picLocks noChangeAspect="1" noChangeArrowheads="1"/>
        </xdr:cNvPicPr>
      </xdr:nvPicPr>
      <xdr:blipFill>
        <a:blip r:embed="rId2" cstate="print"/>
        <a:srcRect/>
        <a:stretch>
          <a:fillRect/>
        </a:stretch>
      </xdr:blipFill>
      <xdr:spPr>
        <a:xfrm>
          <a:off x="9048115" y="10563225"/>
          <a:ext cx="1703070" cy="109537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133351</xdr:colOff>
      <xdr:row>17</xdr:row>
      <xdr:rowOff>0</xdr:rowOff>
    </xdr:from>
    <xdr:to>
      <xdr:col>9</xdr:col>
      <xdr:colOff>1708299</xdr:colOff>
      <xdr:row>24</xdr:row>
      <xdr:rowOff>28575</xdr:rowOff>
    </xdr:to>
    <xdr:pic>
      <xdr:nvPicPr>
        <xdr:cNvPr id="4" name="Picture 2"/>
        <xdr:cNvPicPr>
          <a:picLocks noChangeAspect="1" noChangeArrowheads="1"/>
        </xdr:cNvPicPr>
      </xdr:nvPicPr>
      <xdr:blipFill>
        <a:blip r:embed="rId3" cstate="print"/>
        <a:srcRect/>
        <a:stretch>
          <a:fillRect/>
        </a:stretch>
      </xdr:blipFill>
      <xdr:spPr>
        <a:xfrm>
          <a:off x="9077325" y="3248025"/>
          <a:ext cx="1574800" cy="109537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180975</xdr:colOff>
      <xdr:row>15</xdr:row>
      <xdr:rowOff>180975</xdr:rowOff>
    </xdr:from>
    <xdr:to>
      <xdr:col>9</xdr:col>
      <xdr:colOff>1742934</xdr:colOff>
      <xdr:row>23</xdr:row>
      <xdr:rowOff>41910</xdr:rowOff>
    </xdr:to>
    <xdr:pic>
      <xdr:nvPicPr>
        <xdr:cNvPr id="5" name="Picture 4"/>
        <xdr:cNvPicPr>
          <a:picLocks noChangeAspect="1" noChangeArrowheads="1"/>
        </xdr:cNvPicPr>
      </xdr:nvPicPr>
      <xdr:blipFill>
        <a:blip r:embed="rId4" cstate="print"/>
        <a:srcRect/>
        <a:stretch>
          <a:fillRect/>
        </a:stretch>
      </xdr:blipFill>
      <xdr:spPr>
        <a:xfrm>
          <a:off x="9124950" y="3095625"/>
          <a:ext cx="1561465" cy="110871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388867</xdr:colOff>
      <xdr:row>87</xdr:row>
      <xdr:rowOff>60389</xdr:rowOff>
    </xdr:from>
    <xdr:to>
      <xdr:col>9</xdr:col>
      <xdr:colOff>908543</xdr:colOff>
      <xdr:row>92</xdr:row>
      <xdr:rowOff>87383</xdr:rowOff>
    </xdr:to>
    <xdr:pic>
      <xdr:nvPicPr>
        <xdr:cNvPr id="6" name="Picture 10"/>
        <xdr:cNvPicPr>
          <a:picLocks noChangeAspect="1" noChangeArrowheads="1"/>
        </xdr:cNvPicPr>
      </xdr:nvPicPr>
      <xdr:blipFill>
        <a:blip r:embed="rId5" cstate="print"/>
        <a:srcRect/>
        <a:stretch>
          <a:fillRect/>
        </a:stretch>
      </xdr:blipFill>
      <xdr:spPr>
        <a:xfrm>
          <a:off x="9332595" y="14281150"/>
          <a:ext cx="519430" cy="82677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262560</xdr:colOff>
      <xdr:row>80</xdr:row>
      <xdr:rowOff>74543</xdr:rowOff>
    </xdr:from>
    <xdr:to>
      <xdr:col>9</xdr:col>
      <xdr:colOff>1081710</xdr:colOff>
      <xdr:row>85</xdr:row>
      <xdr:rowOff>150743</xdr:rowOff>
    </xdr:to>
    <xdr:pic>
      <xdr:nvPicPr>
        <xdr:cNvPr id="7" name="Picture 88"/>
        <xdr:cNvPicPr>
          <a:picLocks noChangeAspect="1" noChangeArrowheads="1"/>
        </xdr:cNvPicPr>
      </xdr:nvPicPr>
      <xdr:blipFill>
        <a:blip r:embed="rId6" cstate="print"/>
        <a:srcRect/>
        <a:stretch>
          <a:fillRect/>
        </a:stretch>
      </xdr:blipFill>
      <xdr:spPr>
        <a:xfrm>
          <a:off x="9206230" y="13228320"/>
          <a:ext cx="819150" cy="83820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286579</xdr:colOff>
      <xdr:row>117</xdr:row>
      <xdr:rowOff>48452</xdr:rowOff>
    </xdr:from>
    <xdr:to>
      <xdr:col>9</xdr:col>
      <xdr:colOff>995829</xdr:colOff>
      <xdr:row>123</xdr:row>
      <xdr:rowOff>74544</xdr:rowOff>
    </xdr:to>
    <xdr:pic>
      <xdr:nvPicPr>
        <xdr:cNvPr id="8" name="Picture 86"/>
        <xdr:cNvPicPr>
          <a:picLocks noChangeAspect="1" noChangeArrowheads="1"/>
        </xdr:cNvPicPr>
      </xdr:nvPicPr>
      <xdr:blipFill>
        <a:blip r:embed="rId7" cstate="print"/>
        <a:srcRect/>
        <a:stretch>
          <a:fillRect/>
        </a:stretch>
      </xdr:blipFill>
      <xdr:spPr>
        <a:xfrm>
          <a:off x="9230360" y="18879185"/>
          <a:ext cx="709295" cy="94043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38100</xdr:colOff>
      <xdr:row>26</xdr:row>
      <xdr:rowOff>0</xdr:rowOff>
    </xdr:from>
    <xdr:to>
      <xdr:col>9</xdr:col>
      <xdr:colOff>1677863</xdr:colOff>
      <xdr:row>33</xdr:row>
      <xdr:rowOff>123825</xdr:rowOff>
    </xdr:to>
    <xdr:pic>
      <xdr:nvPicPr>
        <xdr:cNvPr id="9" name="Picture 81"/>
        <xdr:cNvPicPr>
          <a:picLocks noChangeAspect="1" noChangeArrowheads="1"/>
        </xdr:cNvPicPr>
      </xdr:nvPicPr>
      <xdr:blipFill>
        <a:blip r:embed="rId8" cstate="print"/>
        <a:srcRect/>
        <a:stretch>
          <a:fillRect/>
        </a:stretch>
      </xdr:blipFill>
      <xdr:spPr>
        <a:xfrm>
          <a:off x="8982075" y="4619625"/>
          <a:ext cx="1639570" cy="119062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85725</xdr:colOff>
      <xdr:row>38</xdr:row>
      <xdr:rowOff>3778</xdr:rowOff>
    </xdr:from>
    <xdr:to>
      <xdr:col>10</xdr:col>
      <xdr:colOff>105669</xdr:colOff>
      <xdr:row>48</xdr:row>
      <xdr:rowOff>38101</xdr:rowOff>
    </xdr:to>
    <xdr:pic>
      <xdr:nvPicPr>
        <xdr:cNvPr id="12" name="Picture 2"/>
        <xdr:cNvPicPr>
          <a:picLocks noChangeAspect="1" noChangeArrowheads="1"/>
        </xdr:cNvPicPr>
      </xdr:nvPicPr>
      <xdr:blipFill>
        <a:blip r:embed="rId9" cstate="print"/>
        <a:srcRect/>
        <a:stretch>
          <a:fillRect/>
        </a:stretch>
      </xdr:blipFill>
      <xdr:spPr>
        <a:xfrm>
          <a:off x="9029700" y="6451600"/>
          <a:ext cx="1800860" cy="1558925"/>
        </a:xfrm>
        <a:prstGeom prst="rect">
          <a:avLst/>
        </a:prstGeom>
        <a:noFill/>
      </xdr:spPr>
    </xdr:pic>
    <xdr:clientData/>
  </xdr:twoCellAnchor>
  <xdr:twoCellAnchor editAs="oneCell">
    <xdr:from>
      <xdr:col>9</xdr:col>
      <xdr:colOff>142876</xdr:colOff>
      <xdr:row>47</xdr:row>
      <xdr:rowOff>187953</xdr:rowOff>
    </xdr:from>
    <xdr:to>
      <xdr:col>10</xdr:col>
      <xdr:colOff>76615</xdr:colOff>
      <xdr:row>57</xdr:row>
      <xdr:rowOff>106324</xdr:rowOff>
    </xdr:to>
    <xdr:pic>
      <xdr:nvPicPr>
        <xdr:cNvPr id="15" name="Picture 18" descr="3"/>
        <xdr:cNvPicPr>
          <a:picLocks noChangeAspect="1" noChangeArrowheads="1"/>
        </xdr:cNvPicPr>
      </xdr:nvPicPr>
      <xdr:blipFill>
        <a:blip r:embed="rId10" cstate="print"/>
        <a:srcRect l="15642"/>
        <a:stretch>
          <a:fillRect/>
        </a:stretch>
      </xdr:blipFill>
      <xdr:spPr>
        <a:xfrm>
          <a:off x="9086850" y="7972425"/>
          <a:ext cx="1714500" cy="1477645"/>
        </a:xfrm>
        <a:prstGeom prst="rect">
          <a:avLst/>
        </a:prstGeom>
        <a:noFill/>
        <a:ln w="9525">
          <a:noFill/>
          <a:miter lim="800000"/>
          <a:headEnd/>
          <a:tailEnd/>
        </a:ln>
      </xdr:spPr>
    </xdr:pic>
    <xdr:clientData/>
  </xdr:twoCellAnchor>
  <xdr:twoCellAnchor editAs="oneCell">
    <xdr:from>
      <xdr:col>9</xdr:col>
      <xdr:colOff>206651</xdr:colOff>
      <xdr:row>99</xdr:row>
      <xdr:rowOff>134177</xdr:rowOff>
    </xdr:from>
    <xdr:to>
      <xdr:col>9</xdr:col>
      <xdr:colOff>1588764</xdr:colOff>
      <xdr:row>106</xdr:row>
      <xdr:rowOff>69896</xdr:rowOff>
    </xdr:to>
    <xdr:pic>
      <xdr:nvPicPr>
        <xdr:cNvPr id="14" name="Picture 2"/>
        <xdr:cNvPicPr>
          <a:picLocks noChangeAspect="1" noChangeArrowheads="1"/>
        </xdr:cNvPicPr>
      </xdr:nvPicPr>
      <xdr:blipFill>
        <a:blip r:embed="rId11" cstate="print"/>
        <a:srcRect/>
        <a:stretch>
          <a:fillRect/>
        </a:stretch>
      </xdr:blipFill>
      <xdr:spPr>
        <a:xfrm>
          <a:off x="9150350" y="16221710"/>
          <a:ext cx="1381760" cy="1002665"/>
        </a:xfrm>
        <a:prstGeom prst="rect">
          <a:avLst/>
        </a:prstGeom>
        <a:noFill/>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0</xdr:colOff>
      <xdr:row>53</xdr:row>
      <xdr:rowOff>66675</xdr:rowOff>
    </xdr:from>
    <xdr:to>
      <xdr:col>16</xdr:col>
      <xdr:colOff>391464</xdr:colOff>
      <xdr:row>63</xdr:row>
      <xdr:rowOff>47340</xdr:rowOff>
    </xdr:to>
    <xdr:pic>
      <xdr:nvPicPr>
        <xdr:cNvPr id="3" name="Picture 4"/>
        <xdr:cNvPicPr>
          <a:picLocks noChangeAspect="1" noChangeArrowheads="1"/>
        </xdr:cNvPicPr>
      </xdr:nvPicPr>
      <xdr:blipFill>
        <a:blip r:embed="rId1" cstate="print"/>
        <a:srcRect/>
        <a:stretch>
          <a:fillRect/>
        </a:stretch>
      </xdr:blipFill>
      <xdr:spPr>
        <a:xfrm>
          <a:off x="11563350" y="7162800"/>
          <a:ext cx="2610485" cy="1409065"/>
        </a:xfrm>
        <a:prstGeom prst="rect">
          <a:avLst/>
        </a:prstGeom>
        <a:noFill/>
      </xdr:spPr>
    </xdr:pic>
    <xdr:clientData/>
  </xdr:twoCellAnchor>
  <xdr:twoCellAnchor editAs="oneCell">
    <xdr:from>
      <xdr:col>13</xdr:col>
      <xdr:colOff>0</xdr:colOff>
      <xdr:row>64</xdr:row>
      <xdr:rowOff>76200</xdr:rowOff>
    </xdr:from>
    <xdr:to>
      <xdr:col>16</xdr:col>
      <xdr:colOff>449007</xdr:colOff>
      <xdr:row>71</xdr:row>
      <xdr:rowOff>52754</xdr:rowOff>
    </xdr:to>
    <xdr:pic>
      <xdr:nvPicPr>
        <xdr:cNvPr id="4" name="Picture 2"/>
        <xdr:cNvPicPr>
          <a:picLocks noChangeAspect="1" noChangeArrowheads="1"/>
        </xdr:cNvPicPr>
      </xdr:nvPicPr>
      <xdr:blipFill>
        <a:blip r:embed="rId2" cstate="print"/>
        <a:srcRect/>
        <a:stretch>
          <a:fillRect/>
        </a:stretch>
      </xdr:blipFill>
      <xdr:spPr>
        <a:xfrm>
          <a:off x="11563350" y="8743950"/>
          <a:ext cx="2668270" cy="976630"/>
        </a:xfrm>
        <a:prstGeom prst="rect">
          <a:avLst/>
        </a:prstGeom>
        <a:noFill/>
      </xdr:spPr>
    </xdr:pic>
    <xdr:clientData/>
  </xdr:twoCellAnchor>
  <xdr:twoCellAnchor editAs="oneCell">
    <xdr:from>
      <xdr:col>13</xdr:col>
      <xdr:colOff>173934</xdr:colOff>
      <xdr:row>7</xdr:row>
      <xdr:rowOff>223629</xdr:rowOff>
    </xdr:from>
    <xdr:to>
      <xdr:col>16</xdr:col>
      <xdr:colOff>585580</xdr:colOff>
      <xdr:row>48</xdr:row>
      <xdr:rowOff>52628</xdr:rowOff>
    </xdr:to>
    <xdr:pic>
      <xdr:nvPicPr>
        <xdr:cNvPr id="5" name="Picture 4"/>
        <xdr:cNvPicPr>
          <a:picLocks noChangeAspect="1"/>
        </xdr:cNvPicPr>
      </xdr:nvPicPr>
      <xdr:blipFill>
        <a:blip r:embed="rId3"/>
        <a:stretch>
          <a:fillRect/>
        </a:stretch>
      </xdr:blipFill>
      <xdr:spPr>
        <a:xfrm>
          <a:off x="11736705" y="604520"/>
          <a:ext cx="2631440" cy="5829300"/>
        </a:xfrm>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1933575</xdr:colOff>
      <xdr:row>2</xdr:row>
      <xdr:rowOff>9525</xdr:rowOff>
    </xdr:from>
    <xdr:to>
      <xdr:col>1</xdr:col>
      <xdr:colOff>1933575</xdr:colOff>
      <xdr:row>2</xdr:row>
      <xdr:rowOff>304800</xdr:rowOff>
    </xdr:to>
    <xdr:pic>
      <xdr:nvPicPr>
        <xdr:cNvPr id="2" name="ctl00_logoimage" descr="Danfoss Logo"/>
        <xdr:cNvPicPr>
          <a:picLocks noChangeAspect="1" noChangeArrowheads="1"/>
        </xdr:cNvPicPr>
      </xdr:nvPicPr>
      <xdr:blipFill>
        <a:blip r:embed="rId1"/>
        <a:srcRect/>
        <a:stretch>
          <a:fillRect/>
        </a:stretch>
      </xdr:blipFill>
      <xdr:spPr>
        <a:xfrm>
          <a:off x="2619375" y="390525"/>
          <a:ext cx="0" cy="295275"/>
        </a:xfrm>
        <a:prstGeom prst="rect">
          <a:avLst/>
        </a:prstGeom>
        <a:noFill/>
        <a:ln w="9525">
          <a:noFill/>
          <a:miter lim="800000"/>
          <a:headEnd/>
          <a:tailEnd/>
        </a:ln>
      </xdr:spPr>
    </xdr:pic>
    <xdr:clientData/>
  </xdr:twoCellAnchor>
  <xdr:twoCellAnchor editAs="oneCell">
    <xdr:from>
      <xdr:col>5</xdr:col>
      <xdr:colOff>494986</xdr:colOff>
      <xdr:row>93</xdr:row>
      <xdr:rowOff>32519</xdr:rowOff>
    </xdr:from>
    <xdr:to>
      <xdr:col>5</xdr:col>
      <xdr:colOff>1084356</xdr:colOff>
      <xdr:row>93</xdr:row>
      <xdr:rowOff>525781</xdr:rowOff>
    </xdr:to>
    <xdr:pic>
      <xdr:nvPicPr>
        <xdr:cNvPr id="12" name="Picture 11" descr="danfoss_oil_pressure_control.jpg"/>
        <xdr:cNvPicPr>
          <a:picLocks noChangeAspect="1"/>
        </xdr:cNvPicPr>
      </xdr:nvPicPr>
      <xdr:blipFill>
        <a:blip r:embed="rId2" cstate="print"/>
        <a:stretch>
          <a:fillRect/>
        </a:stretch>
      </xdr:blipFill>
      <xdr:spPr>
        <a:xfrm rot="5400000">
          <a:off x="6922135" y="14928215"/>
          <a:ext cx="492760" cy="589280"/>
        </a:xfrm>
        <a:prstGeom prst="rect">
          <a:avLst/>
        </a:prstGeom>
      </xdr:spPr>
    </xdr:pic>
    <xdr:clientData/>
  </xdr:twoCellAnchor>
  <xdr:twoCellAnchor editAs="oneCell">
    <xdr:from>
      <xdr:col>5</xdr:col>
      <xdr:colOff>295276</xdr:colOff>
      <xdr:row>98</xdr:row>
      <xdr:rowOff>209559</xdr:rowOff>
    </xdr:from>
    <xdr:to>
      <xdr:col>5</xdr:col>
      <xdr:colOff>987136</xdr:colOff>
      <xdr:row>100</xdr:row>
      <xdr:rowOff>104218</xdr:rowOff>
    </xdr:to>
    <xdr:pic>
      <xdr:nvPicPr>
        <xdr:cNvPr id="13" name="Picture 12" descr="danfoss_temp_control.jpg"/>
        <xdr:cNvPicPr>
          <a:picLocks noChangeAspect="1"/>
        </xdr:cNvPicPr>
      </xdr:nvPicPr>
      <xdr:blipFill>
        <a:blip r:embed="rId3" cstate="print"/>
        <a:srcRect l="9698" r="7548"/>
        <a:stretch>
          <a:fillRect/>
        </a:stretch>
      </xdr:blipFill>
      <xdr:spPr>
        <a:xfrm rot="5400000">
          <a:off x="6781800" y="16809085"/>
          <a:ext cx="476250" cy="691515"/>
        </a:xfrm>
        <a:prstGeom prst="rect">
          <a:avLst/>
        </a:prstGeom>
      </xdr:spPr>
    </xdr:pic>
    <xdr:clientData/>
  </xdr:twoCellAnchor>
  <xdr:twoCellAnchor editAs="oneCell">
    <xdr:from>
      <xdr:col>5</xdr:col>
      <xdr:colOff>158197</xdr:colOff>
      <xdr:row>181</xdr:row>
      <xdr:rowOff>155528</xdr:rowOff>
    </xdr:from>
    <xdr:to>
      <xdr:col>5</xdr:col>
      <xdr:colOff>811958</xdr:colOff>
      <xdr:row>182</xdr:row>
      <xdr:rowOff>271339</xdr:rowOff>
    </xdr:to>
    <xdr:pic>
      <xdr:nvPicPr>
        <xdr:cNvPr id="19" name="Picture 18" descr="refco_ratchet_wrench.jpg"/>
        <xdr:cNvPicPr>
          <a:picLocks noChangeAspect="1"/>
        </xdr:cNvPicPr>
      </xdr:nvPicPr>
      <xdr:blipFill>
        <a:blip r:embed="rId4" cstate="print"/>
        <a:stretch>
          <a:fillRect/>
        </a:stretch>
      </xdr:blipFill>
      <xdr:spPr>
        <a:xfrm>
          <a:off x="6537325" y="34925000"/>
          <a:ext cx="653415" cy="468630"/>
        </a:xfrm>
        <a:prstGeom prst="rect">
          <a:avLst/>
        </a:prstGeom>
      </xdr:spPr>
    </xdr:pic>
    <xdr:clientData/>
  </xdr:twoCellAnchor>
  <xdr:twoCellAnchor editAs="oneCell">
    <xdr:from>
      <xdr:col>5</xdr:col>
      <xdr:colOff>1214636</xdr:colOff>
      <xdr:row>98</xdr:row>
      <xdr:rowOff>276225</xdr:rowOff>
    </xdr:from>
    <xdr:to>
      <xdr:col>5</xdr:col>
      <xdr:colOff>1768666</xdr:colOff>
      <xdr:row>100</xdr:row>
      <xdr:rowOff>100965</xdr:rowOff>
    </xdr:to>
    <xdr:pic>
      <xdr:nvPicPr>
        <xdr:cNvPr id="25" name="Picture 24"/>
        <xdr:cNvPicPr>
          <a:picLocks noChangeAspect="1"/>
        </xdr:cNvPicPr>
      </xdr:nvPicPr>
      <xdr:blipFill>
        <a:blip r:embed="rId5" cstate="print">
          <a:extLst>
            <a:ext uri="{28A0092B-C50C-407E-A947-70E740481C1C}">
              <a14:useLocalDpi xmlns:a14="http://schemas.microsoft.com/office/drawing/2010/main" val="0"/>
            </a:ext>
          </a:extLst>
        </a:blip>
        <a:stretch>
          <a:fillRect/>
        </a:stretch>
      </xdr:blipFill>
      <xdr:spPr>
        <a:xfrm>
          <a:off x="7593330" y="16983710"/>
          <a:ext cx="554355" cy="406400"/>
        </a:xfrm>
        <a:prstGeom prst="rect">
          <a:avLst/>
        </a:prstGeom>
      </xdr:spPr>
    </xdr:pic>
    <xdr:clientData/>
  </xdr:twoCellAnchor>
  <xdr:twoCellAnchor editAs="oneCell">
    <xdr:from>
      <xdr:col>5</xdr:col>
      <xdr:colOff>247650</xdr:colOff>
      <xdr:row>57</xdr:row>
      <xdr:rowOff>57150</xdr:rowOff>
    </xdr:from>
    <xdr:to>
      <xdr:col>5</xdr:col>
      <xdr:colOff>869026</xdr:colOff>
      <xdr:row>62</xdr:row>
      <xdr:rowOff>85724</xdr:rowOff>
    </xdr:to>
    <xdr:pic>
      <xdr:nvPicPr>
        <xdr:cNvPr id="1025" name="Picture 1" descr="http://files.danfoss.com/images/IMG107328005444.jpg?w=200&amp;h=142&amp;mode=pad"/>
        <xdr:cNvPicPr>
          <a:picLocks noChangeAspect="1" noChangeArrowheads="1"/>
        </xdr:cNvPicPr>
      </xdr:nvPicPr>
      <xdr:blipFill>
        <a:blip r:embed="rId6"/>
        <a:srcRect l="26500" t="7042" r="25500" b="8451"/>
        <a:stretch>
          <a:fillRect/>
        </a:stretch>
      </xdr:blipFill>
      <xdr:spPr>
        <a:xfrm>
          <a:off x="6626860" y="8639175"/>
          <a:ext cx="621030" cy="742315"/>
        </a:xfrm>
        <a:prstGeom prst="rect">
          <a:avLst/>
        </a:prstGeom>
        <a:noFill/>
      </xdr:spPr>
    </xdr:pic>
    <xdr:clientData/>
  </xdr:twoCellAnchor>
  <xdr:twoCellAnchor editAs="oneCell">
    <xdr:from>
      <xdr:col>5</xdr:col>
      <xdr:colOff>876300</xdr:colOff>
      <xdr:row>52</xdr:row>
      <xdr:rowOff>276225</xdr:rowOff>
    </xdr:from>
    <xdr:to>
      <xdr:col>5</xdr:col>
      <xdr:colOff>1513789</xdr:colOff>
      <xdr:row>59</xdr:row>
      <xdr:rowOff>51435</xdr:rowOff>
    </xdr:to>
    <xdr:pic>
      <xdr:nvPicPr>
        <xdr:cNvPr id="1026" name="Picture 2" descr="http://files.danfoss.com/images/IMG107328012446.jpg?w=200&amp;h=142&amp;mode=pad"/>
        <xdr:cNvPicPr>
          <a:picLocks noChangeAspect="1" noChangeArrowheads="1"/>
        </xdr:cNvPicPr>
      </xdr:nvPicPr>
      <xdr:blipFill>
        <a:blip r:embed="rId7"/>
        <a:srcRect l="25991" t="4464" r="25830" b="9821"/>
        <a:stretch>
          <a:fillRect/>
        </a:stretch>
      </xdr:blipFill>
      <xdr:spPr>
        <a:xfrm>
          <a:off x="7255510" y="8010525"/>
          <a:ext cx="636905" cy="908685"/>
        </a:xfrm>
        <a:prstGeom prst="rect">
          <a:avLst/>
        </a:prstGeom>
        <a:noFill/>
      </xdr:spPr>
    </xdr:pic>
    <xdr:clientData/>
  </xdr:twoCellAnchor>
  <xdr:twoCellAnchor editAs="oneCell">
    <xdr:from>
      <xdr:col>5</xdr:col>
      <xdr:colOff>57149</xdr:colOff>
      <xdr:row>5</xdr:row>
      <xdr:rowOff>180974</xdr:rowOff>
    </xdr:from>
    <xdr:to>
      <xdr:col>5</xdr:col>
      <xdr:colOff>1594734</xdr:colOff>
      <xdr:row>13</xdr:row>
      <xdr:rowOff>34290</xdr:rowOff>
    </xdr:to>
    <xdr:pic>
      <xdr:nvPicPr>
        <xdr:cNvPr id="1027" name="Picture 3" descr="http://files.danfoss.com/images/IMG107322765635.jpg?w=200&amp;h=142&amp;mode=pad"/>
        <xdr:cNvPicPr>
          <a:picLocks noChangeAspect="1" noChangeArrowheads="1"/>
        </xdr:cNvPicPr>
      </xdr:nvPicPr>
      <xdr:blipFill>
        <a:blip r:embed="rId8"/>
        <a:srcRect/>
        <a:stretch>
          <a:fillRect/>
        </a:stretch>
      </xdr:blipFill>
      <xdr:spPr>
        <a:xfrm>
          <a:off x="6435725" y="1295400"/>
          <a:ext cx="1537970" cy="1034415"/>
        </a:xfrm>
        <a:prstGeom prst="rect">
          <a:avLst/>
        </a:prstGeom>
        <a:noFill/>
      </xdr:spPr>
    </xdr:pic>
    <xdr:clientData/>
  </xdr:twoCellAnchor>
  <xdr:twoCellAnchor editAs="oneCell">
    <xdr:from>
      <xdr:col>5</xdr:col>
      <xdr:colOff>318324</xdr:colOff>
      <xdr:row>63</xdr:row>
      <xdr:rowOff>0</xdr:rowOff>
    </xdr:from>
    <xdr:to>
      <xdr:col>5</xdr:col>
      <xdr:colOff>1010185</xdr:colOff>
      <xdr:row>66</xdr:row>
      <xdr:rowOff>51619</xdr:rowOff>
    </xdr:to>
    <xdr:pic>
      <xdr:nvPicPr>
        <xdr:cNvPr id="1028" name="Picture 4" descr="http://www.ra.danfoss.com/TechnicalInfo/Approvals/Files/RAPIDFiles/01/Drawing/68B8000/68B8000.gif"/>
        <xdr:cNvPicPr>
          <a:picLocks noChangeAspect="1" noChangeArrowheads="1"/>
        </xdr:cNvPicPr>
      </xdr:nvPicPr>
      <xdr:blipFill>
        <a:blip r:embed="rId9"/>
        <a:srcRect/>
        <a:stretch>
          <a:fillRect/>
        </a:stretch>
      </xdr:blipFill>
      <xdr:spPr>
        <a:xfrm rot="16200000">
          <a:off x="6802755" y="9333230"/>
          <a:ext cx="480695" cy="691515"/>
        </a:xfrm>
        <a:prstGeom prst="rect">
          <a:avLst/>
        </a:prstGeom>
        <a:noFill/>
      </xdr:spPr>
    </xdr:pic>
    <xdr:clientData/>
  </xdr:twoCellAnchor>
  <xdr:twoCellAnchor editAs="oneCell">
    <xdr:from>
      <xdr:col>5</xdr:col>
      <xdr:colOff>203338</xdr:colOff>
      <xdr:row>36</xdr:row>
      <xdr:rowOff>116027</xdr:rowOff>
    </xdr:from>
    <xdr:to>
      <xdr:col>5</xdr:col>
      <xdr:colOff>1554500</xdr:colOff>
      <xdr:row>44</xdr:row>
      <xdr:rowOff>55067</xdr:rowOff>
    </xdr:to>
    <xdr:pic>
      <xdr:nvPicPr>
        <xdr:cNvPr id="1029" name="Picture 5" descr="http://files.danfoss.com/images/IMG107328093465.jpg?w=200&amp;h=142&amp;mode=pad"/>
        <xdr:cNvPicPr>
          <a:picLocks noChangeAspect="1" noChangeArrowheads="1"/>
        </xdr:cNvPicPr>
      </xdr:nvPicPr>
      <xdr:blipFill>
        <a:blip r:embed="rId10"/>
        <a:srcRect l="5960" r="9934"/>
        <a:stretch>
          <a:fillRect/>
        </a:stretch>
      </xdr:blipFill>
      <xdr:spPr>
        <a:xfrm>
          <a:off x="6582410" y="5697220"/>
          <a:ext cx="1351280" cy="1082040"/>
        </a:xfrm>
        <a:prstGeom prst="rect">
          <a:avLst/>
        </a:prstGeom>
        <a:noFill/>
      </xdr:spPr>
    </xdr:pic>
    <xdr:clientData/>
  </xdr:twoCellAnchor>
  <xdr:twoCellAnchor editAs="oneCell">
    <xdr:from>
      <xdr:col>5</xdr:col>
      <xdr:colOff>366721</xdr:colOff>
      <xdr:row>91</xdr:row>
      <xdr:rowOff>24653</xdr:rowOff>
    </xdr:from>
    <xdr:to>
      <xdr:col>5</xdr:col>
      <xdr:colOff>1225267</xdr:colOff>
      <xdr:row>92</xdr:row>
      <xdr:rowOff>227514</xdr:rowOff>
    </xdr:to>
    <xdr:pic>
      <xdr:nvPicPr>
        <xdr:cNvPr id="1030" name="Picture 6" descr="http://files.danfoss.com/images/IMG107648830787.jpg?w=200&amp;h=142&amp;mode=pad"/>
        <xdr:cNvPicPr>
          <a:picLocks noChangeAspect="1" noChangeArrowheads="1"/>
        </xdr:cNvPicPr>
      </xdr:nvPicPr>
      <xdr:blipFill>
        <a:blip r:embed="rId11"/>
        <a:srcRect l="29000" r="29500"/>
        <a:stretch>
          <a:fillRect/>
        </a:stretch>
      </xdr:blipFill>
      <xdr:spPr>
        <a:xfrm rot="16200000">
          <a:off x="6927850" y="14204315"/>
          <a:ext cx="494030" cy="858520"/>
        </a:xfrm>
        <a:prstGeom prst="rect">
          <a:avLst/>
        </a:prstGeom>
        <a:noFill/>
      </xdr:spPr>
    </xdr:pic>
    <xdr:clientData/>
  </xdr:twoCellAnchor>
  <xdr:twoCellAnchor editAs="oneCell">
    <xdr:from>
      <xdr:col>5</xdr:col>
      <xdr:colOff>687456</xdr:colOff>
      <xdr:row>49</xdr:row>
      <xdr:rowOff>0</xdr:rowOff>
    </xdr:from>
    <xdr:to>
      <xdr:col>5</xdr:col>
      <xdr:colOff>1471180</xdr:colOff>
      <xdr:row>52</xdr:row>
      <xdr:rowOff>51944</xdr:rowOff>
    </xdr:to>
    <xdr:pic>
      <xdr:nvPicPr>
        <xdr:cNvPr id="1031" name="Picture 7" descr="http://files.danfoss.com/images/IMG107318758164.jpg?w=200&amp;h=142&amp;mode=pad"/>
        <xdr:cNvPicPr>
          <a:picLocks noChangeAspect="1" noChangeArrowheads="1"/>
        </xdr:cNvPicPr>
      </xdr:nvPicPr>
      <xdr:blipFill>
        <a:blip r:embed="rId12"/>
        <a:srcRect l="8000" t="11972" r="9500" b="13380"/>
        <a:stretch>
          <a:fillRect/>
        </a:stretch>
      </xdr:blipFill>
      <xdr:spPr>
        <a:xfrm>
          <a:off x="7066280" y="7439025"/>
          <a:ext cx="783590" cy="480060"/>
        </a:xfrm>
        <a:prstGeom prst="rect">
          <a:avLst/>
        </a:prstGeom>
        <a:noFill/>
      </xdr:spPr>
    </xdr:pic>
    <xdr:clientData/>
  </xdr:twoCellAnchor>
  <xdr:twoCellAnchor editAs="oneCell">
    <xdr:from>
      <xdr:col>5</xdr:col>
      <xdr:colOff>180976</xdr:colOff>
      <xdr:row>69</xdr:row>
      <xdr:rowOff>0</xdr:rowOff>
    </xdr:from>
    <xdr:to>
      <xdr:col>5</xdr:col>
      <xdr:colOff>1532360</xdr:colOff>
      <xdr:row>72</xdr:row>
      <xdr:rowOff>124931</xdr:rowOff>
    </xdr:to>
    <xdr:pic>
      <xdr:nvPicPr>
        <xdr:cNvPr id="1032" name="Picture 8" descr="http://files.danfoss.com/images/IMG107331185702.jpg?w=200&amp;h=142&amp;mode=pad"/>
        <xdr:cNvPicPr>
          <a:picLocks noChangeAspect="1" noChangeArrowheads="1"/>
        </xdr:cNvPicPr>
      </xdr:nvPicPr>
      <xdr:blipFill>
        <a:blip r:embed="rId13"/>
        <a:srcRect l="5464" t="16109" r="6557" b="23859"/>
        <a:stretch>
          <a:fillRect/>
        </a:stretch>
      </xdr:blipFill>
      <xdr:spPr>
        <a:xfrm>
          <a:off x="6560185" y="10296525"/>
          <a:ext cx="1351280" cy="735965"/>
        </a:xfrm>
        <a:prstGeom prst="rect">
          <a:avLst/>
        </a:prstGeom>
        <a:noFill/>
      </xdr:spPr>
    </xdr:pic>
    <xdr:clientData/>
  </xdr:twoCellAnchor>
  <xdr:twoCellAnchor editAs="oneCell">
    <xdr:from>
      <xdr:col>5</xdr:col>
      <xdr:colOff>499856</xdr:colOff>
      <xdr:row>84</xdr:row>
      <xdr:rowOff>70851</xdr:rowOff>
    </xdr:from>
    <xdr:to>
      <xdr:col>5</xdr:col>
      <xdr:colOff>1135893</xdr:colOff>
      <xdr:row>88</xdr:row>
      <xdr:rowOff>3644</xdr:rowOff>
    </xdr:to>
    <xdr:pic>
      <xdr:nvPicPr>
        <xdr:cNvPr id="1035" name="Picture 11" descr="http://files.danfoss.com/images/IMG107325979085.jpg?w=200&amp;h=142&amp;mode=pad"/>
        <xdr:cNvPicPr>
          <a:picLocks noChangeAspect="1" noChangeArrowheads="1"/>
        </xdr:cNvPicPr>
      </xdr:nvPicPr>
      <xdr:blipFill>
        <a:blip r:embed="rId14"/>
        <a:srcRect l="12022" t="6522" r="10804" b="7609"/>
        <a:stretch>
          <a:fillRect/>
        </a:stretch>
      </xdr:blipFill>
      <xdr:spPr>
        <a:xfrm>
          <a:off x="6878955" y="13432790"/>
          <a:ext cx="635635" cy="504190"/>
        </a:xfrm>
        <a:prstGeom prst="rect">
          <a:avLst/>
        </a:prstGeom>
        <a:noFill/>
      </xdr:spPr>
    </xdr:pic>
    <xdr:clientData/>
  </xdr:twoCellAnchor>
  <xdr:twoCellAnchor editAs="oneCell">
    <xdr:from>
      <xdr:col>5</xdr:col>
      <xdr:colOff>66675</xdr:colOff>
      <xdr:row>28</xdr:row>
      <xdr:rowOff>104776</xdr:rowOff>
    </xdr:from>
    <xdr:to>
      <xdr:col>5</xdr:col>
      <xdr:colOff>1579194</xdr:colOff>
      <xdr:row>34</xdr:row>
      <xdr:rowOff>74296</xdr:rowOff>
    </xdr:to>
    <xdr:pic>
      <xdr:nvPicPr>
        <xdr:cNvPr id="1036" name="Picture 12" descr="http://files.danfoss.com/images/IMG107320511361.jpg?w=200&amp;h=142&amp;mode=pad"/>
        <xdr:cNvPicPr>
          <a:picLocks noChangeAspect="1" noChangeArrowheads="1"/>
        </xdr:cNvPicPr>
      </xdr:nvPicPr>
      <xdr:blipFill>
        <a:blip r:embed="rId15"/>
        <a:srcRect t="11972" b="13380"/>
        <a:stretch>
          <a:fillRect/>
        </a:stretch>
      </xdr:blipFill>
      <xdr:spPr>
        <a:xfrm>
          <a:off x="6445885" y="4543425"/>
          <a:ext cx="1511935" cy="826770"/>
        </a:xfrm>
        <a:prstGeom prst="rect">
          <a:avLst/>
        </a:prstGeom>
        <a:noFill/>
      </xdr:spPr>
    </xdr:pic>
    <xdr:clientData/>
  </xdr:twoCellAnchor>
  <xdr:twoCellAnchor editAs="oneCell">
    <xdr:from>
      <xdr:col>5</xdr:col>
      <xdr:colOff>323850</xdr:colOff>
      <xdr:row>71</xdr:row>
      <xdr:rowOff>228600</xdr:rowOff>
    </xdr:from>
    <xdr:to>
      <xdr:col>5</xdr:col>
      <xdr:colOff>1545861</xdr:colOff>
      <xdr:row>75</xdr:row>
      <xdr:rowOff>226695</xdr:rowOff>
    </xdr:to>
    <xdr:pic>
      <xdr:nvPicPr>
        <xdr:cNvPr id="1038" name="Picture 14" descr="http://files.danfoss.com/images/IMG108236630838.jpg?w=200&amp;h=142&amp;mode=pad"/>
        <xdr:cNvPicPr>
          <a:picLocks noChangeAspect="1" noChangeArrowheads="1"/>
        </xdr:cNvPicPr>
      </xdr:nvPicPr>
      <xdr:blipFill>
        <a:blip r:embed="rId16"/>
        <a:srcRect l="14000" r="16000" b="2817"/>
        <a:stretch>
          <a:fillRect/>
        </a:stretch>
      </xdr:blipFill>
      <xdr:spPr>
        <a:xfrm>
          <a:off x="6703060" y="10845800"/>
          <a:ext cx="1221740" cy="1161415"/>
        </a:xfrm>
        <a:prstGeom prst="rect">
          <a:avLst/>
        </a:prstGeom>
        <a:noFill/>
      </xdr:spPr>
    </xdr:pic>
    <xdr:clientData/>
  </xdr:twoCellAnchor>
  <xdr:twoCellAnchor editAs="oneCell">
    <xdr:from>
      <xdr:col>5</xdr:col>
      <xdr:colOff>209550</xdr:colOff>
      <xdr:row>94</xdr:row>
      <xdr:rowOff>47625</xdr:rowOff>
    </xdr:from>
    <xdr:to>
      <xdr:col>5</xdr:col>
      <xdr:colOff>854443</xdr:colOff>
      <xdr:row>95</xdr:row>
      <xdr:rowOff>190499</xdr:rowOff>
    </xdr:to>
    <xdr:pic>
      <xdr:nvPicPr>
        <xdr:cNvPr id="1042" name="Picture 18" descr="http://files.danfoss.com/images/IMG107320542366.jpg?w=200&amp;h=142&amp;mode=pad"/>
        <xdr:cNvPicPr>
          <a:picLocks noChangeAspect="1" noChangeArrowheads="1"/>
        </xdr:cNvPicPr>
      </xdr:nvPicPr>
      <xdr:blipFill>
        <a:blip r:embed="rId17"/>
        <a:srcRect l="9500" t="8451" r="6500" b="9859"/>
        <a:stretch>
          <a:fillRect/>
        </a:stretch>
      </xdr:blipFill>
      <xdr:spPr>
        <a:xfrm>
          <a:off x="6588760" y="15591790"/>
          <a:ext cx="644525" cy="433070"/>
        </a:xfrm>
        <a:prstGeom prst="rect">
          <a:avLst/>
        </a:prstGeom>
        <a:noFill/>
      </xdr:spPr>
    </xdr:pic>
    <xdr:clientData/>
  </xdr:twoCellAnchor>
  <xdr:twoCellAnchor editAs="oneCell">
    <xdr:from>
      <xdr:col>5</xdr:col>
      <xdr:colOff>1000125</xdr:colOff>
      <xdr:row>94</xdr:row>
      <xdr:rowOff>101728</xdr:rowOff>
    </xdr:from>
    <xdr:to>
      <xdr:col>5</xdr:col>
      <xdr:colOff>1779052</xdr:colOff>
      <xdr:row>96</xdr:row>
      <xdr:rowOff>66677</xdr:rowOff>
    </xdr:to>
    <xdr:pic>
      <xdr:nvPicPr>
        <xdr:cNvPr id="1043" name="Picture 19" descr="http://files.danfoss.com/images/IMG107322586622.jpg?w=200&amp;h=142&amp;mode=pad"/>
        <xdr:cNvPicPr>
          <a:picLocks noChangeAspect="1" noChangeArrowheads="1"/>
        </xdr:cNvPicPr>
      </xdr:nvPicPr>
      <xdr:blipFill>
        <a:blip r:embed="rId18"/>
        <a:srcRect/>
        <a:stretch>
          <a:fillRect/>
        </a:stretch>
      </xdr:blipFill>
      <xdr:spPr>
        <a:xfrm>
          <a:off x="7379335" y="15645765"/>
          <a:ext cx="778510" cy="546735"/>
        </a:xfrm>
        <a:prstGeom prst="rect">
          <a:avLst/>
        </a:prstGeom>
        <a:noFill/>
      </xdr:spPr>
    </xdr:pic>
    <xdr:clientData/>
  </xdr:twoCellAnchor>
  <xdr:twoCellAnchor editAs="oneCell">
    <xdr:from>
      <xdr:col>5</xdr:col>
      <xdr:colOff>1027457</xdr:colOff>
      <xdr:row>181</xdr:row>
      <xdr:rowOff>176834</xdr:rowOff>
    </xdr:from>
    <xdr:to>
      <xdr:col>5</xdr:col>
      <xdr:colOff>1674584</xdr:colOff>
      <xdr:row>182</xdr:row>
      <xdr:rowOff>295359</xdr:rowOff>
    </xdr:to>
    <xdr:pic>
      <xdr:nvPicPr>
        <xdr:cNvPr id="1048" name="Picture 24" descr="RFA-127-C"/>
        <xdr:cNvPicPr>
          <a:picLocks noChangeAspect="1" noChangeArrowheads="1"/>
        </xdr:cNvPicPr>
      </xdr:nvPicPr>
      <xdr:blipFill>
        <a:blip r:embed="rId19"/>
        <a:srcRect/>
        <a:stretch>
          <a:fillRect/>
        </a:stretch>
      </xdr:blipFill>
      <xdr:spPr>
        <a:xfrm>
          <a:off x="7406640" y="34946590"/>
          <a:ext cx="647065" cy="471170"/>
        </a:xfrm>
        <a:prstGeom prst="rect">
          <a:avLst/>
        </a:prstGeom>
        <a:noFill/>
      </xdr:spPr>
    </xdr:pic>
    <xdr:clientData/>
  </xdr:twoCellAnchor>
  <xdr:twoCellAnchor editAs="oneCell">
    <xdr:from>
      <xdr:col>5</xdr:col>
      <xdr:colOff>314325</xdr:colOff>
      <xdr:row>149</xdr:row>
      <xdr:rowOff>85724</xdr:rowOff>
    </xdr:from>
    <xdr:to>
      <xdr:col>5</xdr:col>
      <xdr:colOff>1643820</xdr:colOff>
      <xdr:row>153</xdr:row>
      <xdr:rowOff>49532</xdr:rowOff>
    </xdr:to>
    <xdr:pic>
      <xdr:nvPicPr>
        <xdr:cNvPr id="1050" name="Picture 26" descr="Vibration Absorber - Stainless Steel"/>
        <xdr:cNvPicPr>
          <a:picLocks noChangeAspect="1" noChangeArrowheads="1"/>
        </xdr:cNvPicPr>
      </xdr:nvPicPr>
      <xdr:blipFill>
        <a:blip r:embed="rId20"/>
        <a:srcRect/>
        <a:stretch>
          <a:fillRect/>
        </a:stretch>
      </xdr:blipFill>
      <xdr:spPr>
        <a:xfrm>
          <a:off x="6693535" y="27085925"/>
          <a:ext cx="1329055" cy="535940"/>
        </a:xfrm>
        <a:prstGeom prst="rect">
          <a:avLst/>
        </a:prstGeom>
        <a:noFill/>
      </xdr:spPr>
    </xdr:pic>
    <xdr:clientData/>
  </xdr:twoCellAnchor>
  <xdr:twoCellAnchor editAs="oneCell">
    <xdr:from>
      <xdr:col>5</xdr:col>
      <xdr:colOff>157480</xdr:colOff>
      <xdr:row>205</xdr:row>
      <xdr:rowOff>98425</xdr:rowOff>
    </xdr:from>
    <xdr:to>
      <xdr:col>5</xdr:col>
      <xdr:colOff>1357277</xdr:colOff>
      <xdr:row>212</xdr:row>
      <xdr:rowOff>29381</xdr:rowOff>
    </xdr:to>
    <xdr:pic>
      <xdr:nvPicPr>
        <xdr:cNvPr id="2050" name="Picture 2"/>
        <xdr:cNvPicPr>
          <a:picLocks noChangeAspect="1" noChangeArrowheads="1"/>
        </xdr:cNvPicPr>
      </xdr:nvPicPr>
      <xdr:blipFill>
        <a:blip r:embed="rId21"/>
        <a:srcRect/>
        <a:stretch>
          <a:fillRect/>
        </a:stretch>
      </xdr:blipFill>
      <xdr:spPr>
        <a:xfrm>
          <a:off x="6536690" y="38707060"/>
          <a:ext cx="1199515" cy="930910"/>
        </a:xfrm>
        <a:prstGeom prst="rect">
          <a:avLst/>
        </a:prstGeom>
        <a:noFill/>
      </xdr:spPr>
    </xdr:pic>
    <xdr:clientData/>
  </xdr:twoCellAnchor>
  <xdr:twoCellAnchor editAs="oneCell">
    <xdr:from>
      <xdr:col>5</xdr:col>
      <xdr:colOff>609095</xdr:colOff>
      <xdr:row>144</xdr:row>
      <xdr:rowOff>242388</xdr:rowOff>
    </xdr:from>
    <xdr:to>
      <xdr:col>5</xdr:col>
      <xdr:colOff>1311112</xdr:colOff>
      <xdr:row>145</xdr:row>
      <xdr:rowOff>342899</xdr:rowOff>
    </xdr:to>
    <xdr:pic>
      <xdr:nvPicPr>
        <xdr:cNvPr id="10" name="Picture 4" descr="Image result for saginomiya pic"/>
        <xdr:cNvPicPr>
          <a:picLocks noChangeAspect="1" noChangeArrowheads="1"/>
        </xdr:cNvPicPr>
      </xdr:nvPicPr>
      <xdr:blipFill>
        <a:blip r:embed="rId22"/>
        <a:srcRect/>
        <a:stretch>
          <a:fillRect/>
        </a:stretch>
      </xdr:blipFill>
      <xdr:spPr>
        <a:xfrm>
          <a:off x="6988175" y="25785445"/>
          <a:ext cx="701675" cy="633730"/>
        </a:xfrm>
        <a:prstGeom prst="rect">
          <a:avLst/>
        </a:prstGeom>
        <a:noFill/>
      </xdr:spPr>
    </xdr:pic>
    <xdr:clientData/>
  </xdr:twoCellAnchor>
  <xdr:twoCellAnchor editAs="oneCell">
    <xdr:from>
      <xdr:col>5</xdr:col>
      <xdr:colOff>447677</xdr:colOff>
      <xdr:row>121</xdr:row>
      <xdr:rowOff>2070</xdr:rowOff>
    </xdr:from>
    <xdr:to>
      <xdr:col>5</xdr:col>
      <xdr:colOff>1069431</xdr:colOff>
      <xdr:row>122</xdr:row>
      <xdr:rowOff>583923</xdr:rowOff>
    </xdr:to>
    <xdr:pic>
      <xdr:nvPicPr>
        <xdr:cNvPr id="21" name="Picture 9" descr="http://www.fareastrefhk.com/upfiles/61907790FEDDFCD6CE7FFFCFE43F5BD2/C3DD97E370DD6580F6CEE3E9757F3EB1/image/201403/20140325095355_6562.jpg"/>
        <xdr:cNvPicPr>
          <a:picLocks noChangeAspect="1" noChangeArrowheads="1"/>
        </xdr:cNvPicPr>
      </xdr:nvPicPr>
      <xdr:blipFill>
        <a:blip r:embed="rId23" cstate="print"/>
        <a:srcRect/>
        <a:stretch>
          <a:fillRect/>
        </a:stretch>
      </xdr:blipFill>
      <xdr:spPr>
        <a:xfrm>
          <a:off x="6826885" y="21429980"/>
          <a:ext cx="621665" cy="724535"/>
        </a:xfrm>
        <a:prstGeom prst="rect">
          <a:avLst/>
        </a:prstGeom>
        <a:noFill/>
      </xdr:spPr>
    </xdr:pic>
    <xdr:clientData/>
  </xdr:twoCellAnchor>
  <xdr:twoCellAnchor editAs="oneCell">
    <xdr:from>
      <xdr:col>5</xdr:col>
      <xdr:colOff>576860</xdr:colOff>
      <xdr:row>124</xdr:row>
      <xdr:rowOff>84897</xdr:rowOff>
    </xdr:from>
    <xdr:to>
      <xdr:col>5</xdr:col>
      <xdr:colOff>1410851</xdr:colOff>
      <xdr:row>131</xdr:row>
      <xdr:rowOff>107673</xdr:rowOff>
    </xdr:to>
    <xdr:pic>
      <xdr:nvPicPr>
        <xdr:cNvPr id="23" name="Picture 12" descr="http://www.saginomiya.co.jp/auto/gif/whx.gif"/>
        <xdr:cNvPicPr>
          <a:picLocks noChangeAspect="1" noChangeArrowheads="1"/>
        </xdr:cNvPicPr>
      </xdr:nvPicPr>
      <xdr:blipFill>
        <a:blip r:embed="rId24"/>
        <a:srcRect l="7770" t="5392" r="6381" b="4902"/>
        <a:stretch>
          <a:fillRect/>
        </a:stretch>
      </xdr:blipFill>
      <xdr:spPr>
        <a:xfrm>
          <a:off x="6955790" y="22474555"/>
          <a:ext cx="833755" cy="1022985"/>
        </a:xfrm>
        <a:prstGeom prst="rect">
          <a:avLst/>
        </a:prstGeom>
        <a:noFill/>
      </xdr:spPr>
    </xdr:pic>
    <xdr:clientData/>
  </xdr:twoCellAnchor>
  <xdr:twoCellAnchor editAs="oneCell">
    <xdr:from>
      <xdr:col>5</xdr:col>
      <xdr:colOff>690880</xdr:colOff>
      <xdr:row>133</xdr:row>
      <xdr:rowOff>120650</xdr:rowOff>
    </xdr:from>
    <xdr:to>
      <xdr:col>5</xdr:col>
      <xdr:colOff>1358900</xdr:colOff>
      <xdr:row>140</xdr:row>
      <xdr:rowOff>69215</xdr:rowOff>
    </xdr:to>
    <xdr:pic>
      <xdr:nvPicPr>
        <xdr:cNvPr id="27" name="Picture 16"/>
        <xdr:cNvPicPr>
          <a:picLocks noChangeAspect="1" noChangeArrowheads="1"/>
        </xdr:cNvPicPr>
      </xdr:nvPicPr>
      <xdr:blipFill>
        <a:blip r:embed="rId25"/>
        <a:srcRect/>
        <a:stretch>
          <a:fillRect/>
        </a:stretch>
      </xdr:blipFill>
      <xdr:spPr>
        <a:xfrm>
          <a:off x="7070090" y="23796625"/>
          <a:ext cx="668020" cy="948690"/>
        </a:xfrm>
        <a:prstGeom prst="rect">
          <a:avLst/>
        </a:prstGeom>
        <a:noFill/>
      </xdr:spPr>
    </xdr:pic>
    <xdr:clientData/>
  </xdr:twoCellAnchor>
  <xdr:oneCellAnchor>
    <xdr:from>
      <xdr:col>1</xdr:col>
      <xdr:colOff>1933575</xdr:colOff>
      <xdr:row>3</xdr:row>
      <xdr:rowOff>9525</xdr:rowOff>
    </xdr:from>
    <xdr:ext cx="0" cy="295275"/>
    <xdr:pic>
      <xdr:nvPicPr>
        <xdr:cNvPr id="220" name="ctl00_logoimage" descr="Danfoss Logo"/>
        <xdr:cNvPicPr>
          <a:picLocks noChangeAspect="1" noChangeArrowheads="1"/>
        </xdr:cNvPicPr>
      </xdr:nvPicPr>
      <xdr:blipFill>
        <a:blip r:embed="rId1"/>
        <a:srcRect/>
        <a:stretch>
          <a:fillRect/>
        </a:stretch>
      </xdr:blipFill>
      <xdr:spPr>
        <a:xfrm>
          <a:off x="2619375" y="876300"/>
          <a:ext cx="0" cy="295275"/>
        </a:xfrm>
        <a:prstGeom prst="rect">
          <a:avLst/>
        </a:prstGeom>
        <a:noFill/>
        <a:ln w="9525">
          <a:noFill/>
          <a:miter lim="800000"/>
          <a:headEnd/>
          <a:tailEnd/>
        </a:ln>
      </xdr:spPr>
    </xdr:pic>
    <xdr:clientData/>
  </xdr:oneCellAnchor>
  <xdr:oneCellAnchor>
    <xdr:from>
      <xdr:col>1</xdr:col>
      <xdr:colOff>1933575</xdr:colOff>
      <xdr:row>4</xdr:row>
      <xdr:rowOff>9525</xdr:rowOff>
    </xdr:from>
    <xdr:ext cx="0" cy="295275"/>
    <xdr:pic>
      <xdr:nvPicPr>
        <xdr:cNvPr id="221" name="ctl00_logoimage" descr="Danfoss Logo"/>
        <xdr:cNvPicPr>
          <a:picLocks noChangeAspect="1" noChangeArrowheads="1"/>
        </xdr:cNvPicPr>
      </xdr:nvPicPr>
      <xdr:blipFill>
        <a:blip r:embed="rId1"/>
        <a:srcRect/>
        <a:stretch>
          <a:fillRect/>
        </a:stretch>
      </xdr:blipFill>
      <xdr:spPr>
        <a:xfrm>
          <a:off x="2619375" y="1019175"/>
          <a:ext cx="0" cy="295275"/>
        </a:xfrm>
        <a:prstGeom prst="rect">
          <a:avLst/>
        </a:prstGeom>
        <a:noFill/>
        <a:ln w="9525">
          <a:noFill/>
          <a:miter lim="800000"/>
          <a:headEnd/>
          <a:tailEnd/>
        </a:ln>
      </xdr:spPr>
    </xdr:pic>
    <xdr:clientData/>
  </xdr:oneCellAnchor>
  <xdr:oneCellAnchor>
    <xdr:from>
      <xdr:col>1</xdr:col>
      <xdr:colOff>1933575</xdr:colOff>
      <xdr:row>5</xdr:row>
      <xdr:rowOff>9525</xdr:rowOff>
    </xdr:from>
    <xdr:ext cx="0" cy="295275"/>
    <xdr:pic>
      <xdr:nvPicPr>
        <xdr:cNvPr id="222" name="ctl00_logoimage" descr="Danfoss Logo"/>
        <xdr:cNvPicPr>
          <a:picLocks noChangeAspect="1" noChangeArrowheads="1"/>
        </xdr:cNvPicPr>
      </xdr:nvPicPr>
      <xdr:blipFill>
        <a:blip r:embed="rId1"/>
        <a:srcRect/>
        <a:stretch>
          <a:fillRect/>
        </a:stretch>
      </xdr:blipFill>
      <xdr:spPr>
        <a:xfrm>
          <a:off x="2619375" y="1162050"/>
          <a:ext cx="0" cy="295275"/>
        </a:xfrm>
        <a:prstGeom prst="rect">
          <a:avLst/>
        </a:prstGeom>
        <a:noFill/>
        <a:ln w="9525">
          <a:noFill/>
          <a:miter lim="800000"/>
          <a:headEnd/>
          <a:tailEnd/>
        </a:ln>
      </xdr:spPr>
    </xdr:pic>
    <xdr:clientData/>
  </xdr:oneCellAnchor>
  <xdr:oneCellAnchor>
    <xdr:from>
      <xdr:col>1</xdr:col>
      <xdr:colOff>1933575</xdr:colOff>
      <xdr:row>6</xdr:row>
      <xdr:rowOff>9525</xdr:rowOff>
    </xdr:from>
    <xdr:ext cx="0" cy="295275"/>
    <xdr:pic>
      <xdr:nvPicPr>
        <xdr:cNvPr id="223" name="ctl00_logoimage" descr="Danfoss Logo"/>
        <xdr:cNvPicPr>
          <a:picLocks noChangeAspect="1" noChangeArrowheads="1"/>
        </xdr:cNvPicPr>
      </xdr:nvPicPr>
      <xdr:blipFill>
        <a:blip r:embed="rId1"/>
        <a:srcRect/>
        <a:stretch>
          <a:fillRect/>
        </a:stretch>
      </xdr:blipFill>
      <xdr:spPr>
        <a:xfrm>
          <a:off x="2619375" y="1304925"/>
          <a:ext cx="0" cy="295275"/>
        </a:xfrm>
        <a:prstGeom prst="rect">
          <a:avLst/>
        </a:prstGeom>
        <a:noFill/>
        <a:ln w="9525">
          <a:noFill/>
          <a:miter lim="800000"/>
          <a:headEnd/>
          <a:tailEnd/>
        </a:ln>
      </xdr:spPr>
    </xdr:pic>
    <xdr:clientData/>
  </xdr:oneCellAnchor>
  <xdr:oneCellAnchor>
    <xdr:from>
      <xdr:col>1</xdr:col>
      <xdr:colOff>1933575</xdr:colOff>
      <xdr:row>8</xdr:row>
      <xdr:rowOff>9525</xdr:rowOff>
    </xdr:from>
    <xdr:ext cx="0" cy="295275"/>
    <xdr:pic>
      <xdr:nvPicPr>
        <xdr:cNvPr id="224" name="ctl00_logoimage" descr="Danfoss Logo"/>
        <xdr:cNvPicPr>
          <a:picLocks noChangeAspect="1" noChangeArrowheads="1"/>
        </xdr:cNvPicPr>
      </xdr:nvPicPr>
      <xdr:blipFill>
        <a:blip r:embed="rId1"/>
        <a:srcRect/>
        <a:stretch>
          <a:fillRect/>
        </a:stretch>
      </xdr:blipFill>
      <xdr:spPr>
        <a:xfrm>
          <a:off x="2619375" y="1590675"/>
          <a:ext cx="0" cy="295275"/>
        </a:xfrm>
        <a:prstGeom prst="rect">
          <a:avLst/>
        </a:prstGeom>
        <a:noFill/>
        <a:ln w="9525">
          <a:noFill/>
          <a:miter lim="800000"/>
          <a:headEnd/>
          <a:tailEnd/>
        </a:ln>
      </xdr:spPr>
    </xdr:pic>
    <xdr:clientData/>
  </xdr:oneCellAnchor>
  <xdr:oneCellAnchor>
    <xdr:from>
      <xdr:col>1</xdr:col>
      <xdr:colOff>1933575</xdr:colOff>
      <xdr:row>10</xdr:row>
      <xdr:rowOff>9525</xdr:rowOff>
    </xdr:from>
    <xdr:ext cx="0" cy="295275"/>
    <xdr:pic>
      <xdr:nvPicPr>
        <xdr:cNvPr id="225" name="ctl00_logoimage" descr="Danfoss Logo"/>
        <xdr:cNvPicPr>
          <a:picLocks noChangeAspect="1" noChangeArrowheads="1"/>
        </xdr:cNvPicPr>
      </xdr:nvPicPr>
      <xdr:blipFill>
        <a:blip r:embed="rId1"/>
        <a:srcRect/>
        <a:stretch>
          <a:fillRect/>
        </a:stretch>
      </xdr:blipFill>
      <xdr:spPr>
        <a:xfrm>
          <a:off x="2619375" y="1876425"/>
          <a:ext cx="0" cy="295275"/>
        </a:xfrm>
        <a:prstGeom prst="rect">
          <a:avLst/>
        </a:prstGeom>
        <a:noFill/>
        <a:ln w="9525">
          <a:noFill/>
          <a:miter lim="800000"/>
          <a:headEnd/>
          <a:tailEnd/>
        </a:ln>
      </xdr:spPr>
    </xdr:pic>
    <xdr:clientData/>
  </xdr:oneCellAnchor>
  <xdr:oneCellAnchor>
    <xdr:from>
      <xdr:col>1</xdr:col>
      <xdr:colOff>1933575</xdr:colOff>
      <xdr:row>11</xdr:row>
      <xdr:rowOff>9525</xdr:rowOff>
    </xdr:from>
    <xdr:ext cx="0" cy="295275"/>
    <xdr:pic>
      <xdr:nvPicPr>
        <xdr:cNvPr id="226" name="ctl00_logoimage" descr="Danfoss Logo"/>
        <xdr:cNvPicPr>
          <a:picLocks noChangeAspect="1" noChangeArrowheads="1"/>
        </xdr:cNvPicPr>
      </xdr:nvPicPr>
      <xdr:blipFill>
        <a:blip r:embed="rId1"/>
        <a:srcRect/>
        <a:stretch>
          <a:fillRect/>
        </a:stretch>
      </xdr:blipFill>
      <xdr:spPr>
        <a:xfrm>
          <a:off x="2619375" y="2019300"/>
          <a:ext cx="0" cy="295275"/>
        </a:xfrm>
        <a:prstGeom prst="rect">
          <a:avLst/>
        </a:prstGeom>
        <a:noFill/>
        <a:ln w="9525">
          <a:noFill/>
          <a:miter lim="800000"/>
          <a:headEnd/>
          <a:tailEnd/>
        </a:ln>
      </xdr:spPr>
    </xdr:pic>
    <xdr:clientData/>
  </xdr:oneCellAnchor>
  <xdr:oneCellAnchor>
    <xdr:from>
      <xdr:col>1</xdr:col>
      <xdr:colOff>1933575</xdr:colOff>
      <xdr:row>12</xdr:row>
      <xdr:rowOff>9525</xdr:rowOff>
    </xdr:from>
    <xdr:ext cx="0" cy="295275"/>
    <xdr:pic>
      <xdr:nvPicPr>
        <xdr:cNvPr id="227" name="ctl00_logoimage" descr="Danfoss Logo"/>
        <xdr:cNvPicPr>
          <a:picLocks noChangeAspect="1" noChangeArrowheads="1"/>
        </xdr:cNvPicPr>
      </xdr:nvPicPr>
      <xdr:blipFill>
        <a:blip r:embed="rId1"/>
        <a:srcRect/>
        <a:stretch>
          <a:fillRect/>
        </a:stretch>
      </xdr:blipFill>
      <xdr:spPr>
        <a:xfrm>
          <a:off x="2619375" y="2162175"/>
          <a:ext cx="0" cy="295275"/>
        </a:xfrm>
        <a:prstGeom prst="rect">
          <a:avLst/>
        </a:prstGeom>
        <a:noFill/>
        <a:ln w="9525">
          <a:noFill/>
          <a:miter lim="800000"/>
          <a:headEnd/>
          <a:tailEnd/>
        </a:ln>
      </xdr:spPr>
    </xdr:pic>
    <xdr:clientData/>
  </xdr:oneCellAnchor>
  <xdr:oneCellAnchor>
    <xdr:from>
      <xdr:col>1</xdr:col>
      <xdr:colOff>1933575</xdr:colOff>
      <xdr:row>13</xdr:row>
      <xdr:rowOff>9525</xdr:rowOff>
    </xdr:from>
    <xdr:ext cx="0" cy="295275"/>
    <xdr:pic>
      <xdr:nvPicPr>
        <xdr:cNvPr id="228" name="ctl00_logoimage" descr="Danfoss Logo"/>
        <xdr:cNvPicPr>
          <a:picLocks noChangeAspect="1" noChangeArrowheads="1"/>
        </xdr:cNvPicPr>
      </xdr:nvPicPr>
      <xdr:blipFill>
        <a:blip r:embed="rId1"/>
        <a:srcRect/>
        <a:stretch>
          <a:fillRect/>
        </a:stretch>
      </xdr:blipFill>
      <xdr:spPr>
        <a:xfrm>
          <a:off x="2619375" y="2305050"/>
          <a:ext cx="0" cy="295275"/>
        </a:xfrm>
        <a:prstGeom prst="rect">
          <a:avLst/>
        </a:prstGeom>
        <a:noFill/>
        <a:ln w="9525">
          <a:noFill/>
          <a:miter lim="800000"/>
          <a:headEnd/>
          <a:tailEnd/>
        </a:ln>
      </xdr:spPr>
    </xdr:pic>
    <xdr:clientData/>
  </xdr:oneCellAnchor>
  <xdr:oneCellAnchor>
    <xdr:from>
      <xdr:col>1</xdr:col>
      <xdr:colOff>1933575</xdr:colOff>
      <xdr:row>14</xdr:row>
      <xdr:rowOff>9525</xdr:rowOff>
    </xdr:from>
    <xdr:ext cx="0" cy="295275"/>
    <xdr:pic>
      <xdr:nvPicPr>
        <xdr:cNvPr id="229" name="ctl00_logoimage" descr="Danfoss Logo"/>
        <xdr:cNvPicPr>
          <a:picLocks noChangeAspect="1" noChangeArrowheads="1"/>
        </xdr:cNvPicPr>
      </xdr:nvPicPr>
      <xdr:blipFill>
        <a:blip r:embed="rId1"/>
        <a:srcRect/>
        <a:stretch>
          <a:fillRect/>
        </a:stretch>
      </xdr:blipFill>
      <xdr:spPr>
        <a:xfrm>
          <a:off x="2619375" y="2447925"/>
          <a:ext cx="0" cy="295275"/>
        </a:xfrm>
        <a:prstGeom prst="rect">
          <a:avLst/>
        </a:prstGeom>
        <a:noFill/>
        <a:ln w="9525">
          <a:noFill/>
          <a:miter lim="800000"/>
          <a:headEnd/>
          <a:tailEnd/>
        </a:ln>
      </xdr:spPr>
    </xdr:pic>
    <xdr:clientData/>
  </xdr:oneCellAnchor>
  <xdr:oneCellAnchor>
    <xdr:from>
      <xdr:col>1</xdr:col>
      <xdr:colOff>1933575</xdr:colOff>
      <xdr:row>15</xdr:row>
      <xdr:rowOff>9525</xdr:rowOff>
    </xdr:from>
    <xdr:ext cx="0" cy="295275"/>
    <xdr:pic>
      <xdr:nvPicPr>
        <xdr:cNvPr id="230" name="ctl00_logoimage" descr="Danfoss Logo"/>
        <xdr:cNvPicPr>
          <a:picLocks noChangeAspect="1" noChangeArrowheads="1"/>
        </xdr:cNvPicPr>
      </xdr:nvPicPr>
      <xdr:blipFill>
        <a:blip r:embed="rId1"/>
        <a:srcRect/>
        <a:stretch>
          <a:fillRect/>
        </a:stretch>
      </xdr:blipFill>
      <xdr:spPr>
        <a:xfrm>
          <a:off x="2619375" y="2590800"/>
          <a:ext cx="0" cy="295275"/>
        </a:xfrm>
        <a:prstGeom prst="rect">
          <a:avLst/>
        </a:prstGeom>
        <a:noFill/>
        <a:ln w="9525">
          <a:noFill/>
          <a:miter lim="800000"/>
          <a:headEnd/>
          <a:tailEnd/>
        </a:ln>
      </xdr:spPr>
    </xdr:pic>
    <xdr:clientData/>
  </xdr:oneCellAnchor>
  <xdr:oneCellAnchor>
    <xdr:from>
      <xdr:col>1</xdr:col>
      <xdr:colOff>1933575</xdr:colOff>
      <xdr:row>16</xdr:row>
      <xdr:rowOff>9525</xdr:rowOff>
    </xdr:from>
    <xdr:ext cx="0" cy="295275"/>
    <xdr:pic>
      <xdr:nvPicPr>
        <xdr:cNvPr id="231" name="ctl00_logoimage" descr="Danfoss Logo"/>
        <xdr:cNvPicPr>
          <a:picLocks noChangeAspect="1" noChangeArrowheads="1"/>
        </xdr:cNvPicPr>
      </xdr:nvPicPr>
      <xdr:blipFill>
        <a:blip r:embed="rId1"/>
        <a:srcRect/>
        <a:stretch>
          <a:fillRect/>
        </a:stretch>
      </xdr:blipFill>
      <xdr:spPr>
        <a:xfrm>
          <a:off x="2619375" y="2733675"/>
          <a:ext cx="0" cy="295275"/>
        </a:xfrm>
        <a:prstGeom prst="rect">
          <a:avLst/>
        </a:prstGeom>
        <a:noFill/>
        <a:ln w="9525">
          <a:noFill/>
          <a:miter lim="800000"/>
          <a:headEnd/>
          <a:tailEnd/>
        </a:ln>
      </xdr:spPr>
    </xdr:pic>
    <xdr:clientData/>
  </xdr:oneCellAnchor>
  <xdr:oneCellAnchor>
    <xdr:from>
      <xdr:col>1</xdr:col>
      <xdr:colOff>1933575</xdr:colOff>
      <xdr:row>24</xdr:row>
      <xdr:rowOff>9525</xdr:rowOff>
    </xdr:from>
    <xdr:ext cx="0" cy="295275"/>
    <xdr:pic>
      <xdr:nvPicPr>
        <xdr:cNvPr id="232" name="ctl00_logoimage" descr="Danfoss Logo"/>
        <xdr:cNvPicPr>
          <a:picLocks noChangeAspect="1" noChangeArrowheads="1"/>
        </xdr:cNvPicPr>
      </xdr:nvPicPr>
      <xdr:blipFill>
        <a:blip r:embed="rId1"/>
        <a:srcRect/>
        <a:stretch>
          <a:fillRect/>
        </a:stretch>
      </xdr:blipFill>
      <xdr:spPr>
        <a:xfrm>
          <a:off x="2619375" y="3876675"/>
          <a:ext cx="0" cy="295275"/>
        </a:xfrm>
        <a:prstGeom prst="rect">
          <a:avLst/>
        </a:prstGeom>
        <a:noFill/>
        <a:ln w="9525">
          <a:noFill/>
          <a:miter lim="800000"/>
          <a:headEnd/>
          <a:tailEnd/>
        </a:ln>
      </xdr:spPr>
    </xdr:pic>
    <xdr:clientData/>
  </xdr:oneCellAnchor>
  <xdr:oneCellAnchor>
    <xdr:from>
      <xdr:col>1</xdr:col>
      <xdr:colOff>1933575</xdr:colOff>
      <xdr:row>26</xdr:row>
      <xdr:rowOff>9525</xdr:rowOff>
    </xdr:from>
    <xdr:ext cx="0" cy="295275"/>
    <xdr:pic>
      <xdr:nvPicPr>
        <xdr:cNvPr id="233" name="ctl00_logoimage" descr="Danfoss Logo"/>
        <xdr:cNvPicPr>
          <a:picLocks noChangeAspect="1" noChangeArrowheads="1"/>
        </xdr:cNvPicPr>
      </xdr:nvPicPr>
      <xdr:blipFill>
        <a:blip r:embed="rId1"/>
        <a:srcRect/>
        <a:stretch>
          <a:fillRect/>
        </a:stretch>
      </xdr:blipFill>
      <xdr:spPr>
        <a:xfrm>
          <a:off x="2619375" y="4162425"/>
          <a:ext cx="0" cy="295275"/>
        </a:xfrm>
        <a:prstGeom prst="rect">
          <a:avLst/>
        </a:prstGeom>
        <a:noFill/>
        <a:ln w="9525">
          <a:noFill/>
          <a:miter lim="800000"/>
          <a:headEnd/>
          <a:tailEnd/>
        </a:ln>
      </xdr:spPr>
    </xdr:pic>
    <xdr:clientData/>
  </xdr:oneCellAnchor>
  <xdr:oneCellAnchor>
    <xdr:from>
      <xdr:col>1</xdr:col>
      <xdr:colOff>1933575</xdr:colOff>
      <xdr:row>27</xdr:row>
      <xdr:rowOff>9525</xdr:rowOff>
    </xdr:from>
    <xdr:ext cx="0" cy="295275"/>
    <xdr:pic>
      <xdr:nvPicPr>
        <xdr:cNvPr id="234" name="ctl00_logoimage" descr="Danfoss Logo"/>
        <xdr:cNvPicPr>
          <a:picLocks noChangeAspect="1" noChangeArrowheads="1"/>
        </xdr:cNvPicPr>
      </xdr:nvPicPr>
      <xdr:blipFill>
        <a:blip r:embed="rId1"/>
        <a:srcRect/>
        <a:stretch>
          <a:fillRect/>
        </a:stretch>
      </xdr:blipFill>
      <xdr:spPr>
        <a:xfrm>
          <a:off x="2619375" y="4305300"/>
          <a:ext cx="0" cy="295275"/>
        </a:xfrm>
        <a:prstGeom prst="rect">
          <a:avLst/>
        </a:prstGeom>
        <a:noFill/>
        <a:ln w="9525">
          <a:noFill/>
          <a:miter lim="800000"/>
          <a:headEnd/>
          <a:tailEnd/>
        </a:ln>
      </xdr:spPr>
    </xdr:pic>
    <xdr:clientData/>
  </xdr:oneCellAnchor>
  <xdr:oneCellAnchor>
    <xdr:from>
      <xdr:col>1</xdr:col>
      <xdr:colOff>1933575</xdr:colOff>
      <xdr:row>28</xdr:row>
      <xdr:rowOff>9525</xdr:rowOff>
    </xdr:from>
    <xdr:ext cx="0" cy="295275"/>
    <xdr:pic>
      <xdr:nvPicPr>
        <xdr:cNvPr id="235" name="ctl00_logoimage" descr="Danfoss Logo"/>
        <xdr:cNvPicPr>
          <a:picLocks noChangeAspect="1" noChangeArrowheads="1"/>
        </xdr:cNvPicPr>
      </xdr:nvPicPr>
      <xdr:blipFill>
        <a:blip r:embed="rId1"/>
        <a:srcRect/>
        <a:stretch>
          <a:fillRect/>
        </a:stretch>
      </xdr:blipFill>
      <xdr:spPr>
        <a:xfrm>
          <a:off x="2619375" y="4448175"/>
          <a:ext cx="0" cy="295275"/>
        </a:xfrm>
        <a:prstGeom prst="rect">
          <a:avLst/>
        </a:prstGeom>
        <a:noFill/>
        <a:ln w="9525">
          <a:noFill/>
          <a:miter lim="800000"/>
          <a:headEnd/>
          <a:tailEnd/>
        </a:ln>
      </xdr:spPr>
    </xdr:pic>
    <xdr:clientData/>
  </xdr:oneCellAnchor>
  <xdr:oneCellAnchor>
    <xdr:from>
      <xdr:col>1</xdr:col>
      <xdr:colOff>1933575</xdr:colOff>
      <xdr:row>29</xdr:row>
      <xdr:rowOff>9525</xdr:rowOff>
    </xdr:from>
    <xdr:ext cx="0" cy="295275"/>
    <xdr:pic>
      <xdr:nvPicPr>
        <xdr:cNvPr id="236" name="ctl00_logoimage" descr="Danfoss Logo"/>
        <xdr:cNvPicPr>
          <a:picLocks noChangeAspect="1" noChangeArrowheads="1"/>
        </xdr:cNvPicPr>
      </xdr:nvPicPr>
      <xdr:blipFill>
        <a:blip r:embed="rId1"/>
        <a:srcRect/>
        <a:stretch>
          <a:fillRect/>
        </a:stretch>
      </xdr:blipFill>
      <xdr:spPr>
        <a:xfrm>
          <a:off x="2619375" y="4591050"/>
          <a:ext cx="0" cy="295275"/>
        </a:xfrm>
        <a:prstGeom prst="rect">
          <a:avLst/>
        </a:prstGeom>
        <a:noFill/>
        <a:ln w="9525">
          <a:noFill/>
          <a:miter lim="800000"/>
          <a:headEnd/>
          <a:tailEnd/>
        </a:ln>
      </xdr:spPr>
    </xdr:pic>
    <xdr:clientData/>
  </xdr:oneCellAnchor>
  <xdr:oneCellAnchor>
    <xdr:from>
      <xdr:col>1</xdr:col>
      <xdr:colOff>1933575</xdr:colOff>
      <xdr:row>30</xdr:row>
      <xdr:rowOff>9525</xdr:rowOff>
    </xdr:from>
    <xdr:ext cx="0" cy="295275"/>
    <xdr:pic>
      <xdr:nvPicPr>
        <xdr:cNvPr id="237" name="ctl00_logoimage" descr="Danfoss Logo"/>
        <xdr:cNvPicPr>
          <a:picLocks noChangeAspect="1" noChangeArrowheads="1"/>
        </xdr:cNvPicPr>
      </xdr:nvPicPr>
      <xdr:blipFill>
        <a:blip r:embed="rId1"/>
        <a:srcRect/>
        <a:stretch>
          <a:fillRect/>
        </a:stretch>
      </xdr:blipFill>
      <xdr:spPr>
        <a:xfrm>
          <a:off x="2619375" y="4733925"/>
          <a:ext cx="0" cy="295275"/>
        </a:xfrm>
        <a:prstGeom prst="rect">
          <a:avLst/>
        </a:prstGeom>
        <a:noFill/>
        <a:ln w="9525">
          <a:noFill/>
          <a:miter lim="800000"/>
          <a:headEnd/>
          <a:tailEnd/>
        </a:ln>
      </xdr:spPr>
    </xdr:pic>
    <xdr:clientData/>
  </xdr:oneCellAnchor>
  <xdr:oneCellAnchor>
    <xdr:from>
      <xdr:col>1</xdr:col>
      <xdr:colOff>1933575</xdr:colOff>
      <xdr:row>31</xdr:row>
      <xdr:rowOff>9525</xdr:rowOff>
    </xdr:from>
    <xdr:ext cx="0" cy="295275"/>
    <xdr:pic>
      <xdr:nvPicPr>
        <xdr:cNvPr id="238" name="ctl00_logoimage" descr="Danfoss Logo"/>
        <xdr:cNvPicPr>
          <a:picLocks noChangeAspect="1" noChangeArrowheads="1"/>
        </xdr:cNvPicPr>
      </xdr:nvPicPr>
      <xdr:blipFill>
        <a:blip r:embed="rId1"/>
        <a:srcRect/>
        <a:stretch>
          <a:fillRect/>
        </a:stretch>
      </xdr:blipFill>
      <xdr:spPr>
        <a:xfrm>
          <a:off x="2619375" y="4876800"/>
          <a:ext cx="0" cy="295275"/>
        </a:xfrm>
        <a:prstGeom prst="rect">
          <a:avLst/>
        </a:prstGeom>
        <a:noFill/>
        <a:ln w="9525">
          <a:noFill/>
          <a:miter lim="800000"/>
          <a:headEnd/>
          <a:tailEnd/>
        </a:ln>
      </xdr:spPr>
    </xdr:pic>
    <xdr:clientData/>
  </xdr:oneCellAnchor>
  <xdr:oneCellAnchor>
    <xdr:from>
      <xdr:col>1</xdr:col>
      <xdr:colOff>1933575</xdr:colOff>
      <xdr:row>32</xdr:row>
      <xdr:rowOff>9525</xdr:rowOff>
    </xdr:from>
    <xdr:ext cx="0" cy="295275"/>
    <xdr:pic>
      <xdr:nvPicPr>
        <xdr:cNvPr id="239" name="ctl00_logoimage" descr="Danfoss Logo"/>
        <xdr:cNvPicPr>
          <a:picLocks noChangeAspect="1" noChangeArrowheads="1"/>
        </xdr:cNvPicPr>
      </xdr:nvPicPr>
      <xdr:blipFill>
        <a:blip r:embed="rId1"/>
        <a:srcRect/>
        <a:stretch>
          <a:fillRect/>
        </a:stretch>
      </xdr:blipFill>
      <xdr:spPr>
        <a:xfrm>
          <a:off x="2619375" y="5019675"/>
          <a:ext cx="0" cy="295275"/>
        </a:xfrm>
        <a:prstGeom prst="rect">
          <a:avLst/>
        </a:prstGeom>
        <a:noFill/>
        <a:ln w="9525">
          <a:noFill/>
          <a:miter lim="800000"/>
          <a:headEnd/>
          <a:tailEnd/>
        </a:ln>
      </xdr:spPr>
    </xdr:pic>
    <xdr:clientData/>
  </xdr:oneCellAnchor>
  <xdr:oneCellAnchor>
    <xdr:from>
      <xdr:col>1</xdr:col>
      <xdr:colOff>1933575</xdr:colOff>
      <xdr:row>33</xdr:row>
      <xdr:rowOff>9525</xdr:rowOff>
    </xdr:from>
    <xdr:ext cx="0" cy="295275"/>
    <xdr:pic>
      <xdr:nvPicPr>
        <xdr:cNvPr id="240" name="ctl00_logoimage" descr="Danfoss Logo"/>
        <xdr:cNvPicPr>
          <a:picLocks noChangeAspect="1" noChangeArrowheads="1"/>
        </xdr:cNvPicPr>
      </xdr:nvPicPr>
      <xdr:blipFill>
        <a:blip r:embed="rId1"/>
        <a:srcRect/>
        <a:stretch>
          <a:fillRect/>
        </a:stretch>
      </xdr:blipFill>
      <xdr:spPr>
        <a:xfrm>
          <a:off x="2619375" y="5162550"/>
          <a:ext cx="0" cy="295275"/>
        </a:xfrm>
        <a:prstGeom prst="rect">
          <a:avLst/>
        </a:prstGeom>
        <a:noFill/>
        <a:ln w="9525">
          <a:noFill/>
          <a:miter lim="800000"/>
          <a:headEnd/>
          <a:tailEnd/>
        </a:ln>
      </xdr:spPr>
    </xdr:pic>
    <xdr:clientData/>
  </xdr:oneCellAnchor>
  <xdr:oneCellAnchor>
    <xdr:from>
      <xdr:col>1</xdr:col>
      <xdr:colOff>1933575</xdr:colOff>
      <xdr:row>34</xdr:row>
      <xdr:rowOff>9525</xdr:rowOff>
    </xdr:from>
    <xdr:ext cx="0" cy="295275"/>
    <xdr:pic>
      <xdr:nvPicPr>
        <xdr:cNvPr id="241" name="ctl00_logoimage" descr="Danfoss Logo"/>
        <xdr:cNvPicPr>
          <a:picLocks noChangeAspect="1" noChangeArrowheads="1"/>
        </xdr:cNvPicPr>
      </xdr:nvPicPr>
      <xdr:blipFill>
        <a:blip r:embed="rId1"/>
        <a:srcRect/>
        <a:stretch>
          <a:fillRect/>
        </a:stretch>
      </xdr:blipFill>
      <xdr:spPr>
        <a:xfrm>
          <a:off x="2619375" y="5305425"/>
          <a:ext cx="0" cy="295275"/>
        </a:xfrm>
        <a:prstGeom prst="rect">
          <a:avLst/>
        </a:prstGeom>
        <a:noFill/>
        <a:ln w="9525">
          <a:noFill/>
          <a:miter lim="800000"/>
          <a:headEnd/>
          <a:tailEnd/>
        </a:ln>
      </xdr:spPr>
    </xdr:pic>
    <xdr:clientData/>
  </xdr:oneCellAnchor>
  <xdr:oneCellAnchor>
    <xdr:from>
      <xdr:col>1</xdr:col>
      <xdr:colOff>1933575</xdr:colOff>
      <xdr:row>35</xdr:row>
      <xdr:rowOff>9525</xdr:rowOff>
    </xdr:from>
    <xdr:ext cx="0" cy="295275"/>
    <xdr:pic>
      <xdr:nvPicPr>
        <xdr:cNvPr id="242" name="ctl00_logoimage" descr="Danfoss Logo"/>
        <xdr:cNvPicPr>
          <a:picLocks noChangeAspect="1" noChangeArrowheads="1"/>
        </xdr:cNvPicPr>
      </xdr:nvPicPr>
      <xdr:blipFill>
        <a:blip r:embed="rId1"/>
        <a:srcRect/>
        <a:stretch>
          <a:fillRect/>
        </a:stretch>
      </xdr:blipFill>
      <xdr:spPr>
        <a:xfrm>
          <a:off x="2619375" y="5448300"/>
          <a:ext cx="0" cy="295275"/>
        </a:xfrm>
        <a:prstGeom prst="rect">
          <a:avLst/>
        </a:prstGeom>
        <a:noFill/>
        <a:ln w="9525">
          <a:noFill/>
          <a:miter lim="800000"/>
          <a:headEnd/>
          <a:tailEnd/>
        </a:ln>
      </xdr:spPr>
    </xdr:pic>
    <xdr:clientData/>
  </xdr:oneCellAnchor>
  <xdr:oneCellAnchor>
    <xdr:from>
      <xdr:col>1</xdr:col>
      <xdr:colOff>1933575</xdr:colOff>
      <xdr:row>36</xdr:row>
      <xdr:rowOff>9525</xdr:rowOff>
    </xdr:from>
    <xdr:ext cx="0" cy="295275"/>
    <xdr:pic>
      <xdr:nvPicPr>
        <xdr:cNvPr id="243" name="ctl00_logoimage" descr="Danfoss Logo"/>
        <xdr:cNvPicPr>
          <a:picLocks noChangeAspect="1" noChangeArrowheads="1"/>
        </xdr:cNvPicPr>
      </xdr:nvPicPr>
      <xdr:blipFill>
        <a:blip r:embed="rId1"/>
        <a:srcRect/>
        <a:stretch>
          <a:fillRect/>
        </a:stretch>
      </xdr:blipFill>
      <xdr:spPr>
        <a:xfrm>
          <a:off x="2619375" y="5591175"/>
          <a:ext cx="0" cy="295275"/>
        </a:xfrm>
        <a:prstGeom prst="rect">
          <a:avLst/>
        </a:prstGeom>
        <a:noFill/>
        <a:ln w="9525">
          <a:noFill/>
          <a:miter lim="800000"/>
          <a:headEnd/>
          <a:tailEnd/>
        </a:ln>
      </xdr:spPr>
    </xdr:pic>
    <xdr:clientData/>
  </xdr:oneCellAnchor>
  <xdr:oneCellAnchor>
    <xdr:from>
      <xdr:col>1</xdr:col>
      <xdr:colOff>1933575</xdr:colOff>
      <xdr:row>37</xdr:row>
      <xdr:rowOff>9525</xdr:rowOff>
    </xdr:from>
    <xdr:ext cx="0" cy="295275"/>
    <xdr:pic>
      <xdr:nvPicPr>
        <xdr:cNvPr id="244" name="ctl00_logoimage" descr="Danfoss Logo"/>
        <xdr:cNvPicPr>
          <a:picLocks noChangeAspect="1" noChangeArrowheads="1"/>
        </xdr:cNvPicPr>
      </xdr:nvPicPr>
      <xdr:blipFill>
        <a:blip r:embed="rId1"/>
        <a:srcRect/>
        <a:stretch>
          <a:fillRect/>
        </a:stretch>
      </xdr:blipFill>
      <xdr:spPr>
        <a:xfrm>
          <a:off x="2619375" y="5734050"/>
          <a:ext cx="0" cy="295275"/>
        </a:xfrm>
        <a:prstGeom prst="rect">
          <a:avLst/>
        </a:prstGeom>
        <a:noFill/>
        <a:ln w="9525">
          <a:noFill/>
          <a:miter lim="800000"/>
          <a:headEnd/>
          <a:tailEnd/>
        </a:ln>
      </xdr:spPr>
    </xdr:pic>
    <xdr:clientData/>
  </xdr:oneCellAnchor>
  <xdr:oneCellAnchor>
    <xdr:from>
      <xdr:col>1</xdr:col>
      <xdr:colOff>1933575</xdr:colOff>
      <xdr:row>38</xdr:row>
      <xdr:rowOff>9525</xdr:rowOff>
    </xdr:from>
    <xdr:ext cx="0" cy="295275"/>
    <xdr:pic>
      <xdr:nvPicPr>
        <xdr:cNvPr id="245" name="ctl00_logoimage" descr="Danfoss Logo"/>
        <xdr:cNvPicPr>
          <a:picLocks noChangeAspect="1" noChangeArrowheads="1"/>
        </xdr:cNvPicPr>
      </xdr:nvPicPr>
      <xdr:blipFill>
        <a:blip r:embed="rId1"/>
        <a:srcRect/>
        <a:stretch>
          <a:fillRect/>
        </a:stretch>
      </xdr:blipFill>
      <xdr:spPr>
        <a:xfrm>
          <a:off x="2619375" y="5876925"/>
          <a:ext cx="0" cy="295275"/>
        </a:xfrm>
        <a:prstGeom prst="rect">
          <a:avLst/>
        </a:prstGeom>
        <a:noFill/>
        <a:ln w="9525">
          <a:noFill/>
          <a:miter lim="800000"/>
          <a:headEnd/>
          <a:tailEnd/>
        </a:ln>
      </xdr:spPr>
    </xdr:pic>
    <xdr:clientData/>
  </xdr:oneCellAnchor>
  <xdr:oneCellAnchor>
    <xdr:from>
      <xdr:col>1</xdr:col>
      <xdr:colOff>1933575</xdr:colOff>
      <xdr:row>39</xdr:row>
      <xdr:rowOff>9525</xdr:rowOff>
    </xdr:from>
    <xdr:ext cx="0" cy="295275"/>
    <xdr:pic>
      <xdr:nvPicPr>
        <xdr:cNvPr id="246" name="ctl00_logoimage" descr="Danfoss Logo"/>
        <xdr:cNvPicPr>
          <a:picLocks noChangeAspect="1" noChangeArrowheads="1"/>
        </xdr:cNvPicPr>
      </xdr:nvPicPr>
      <xdr:blipFill>
        <a:blip r:embed="rId1"/>
        <a:srcRect/>
        <a:stretch>
          <a:fillRect/>
        </a:stretch>
      </xdr:blipFill>
      <xdr:spPr>
        <a:xfrm>
          <a:off x="2619375" y="6019800"/>
          <a:ext cx="0" cy="295275"/>
        </a:xfrm>
        <a:prstGeom prst="rect">
          <a:avLst/>
        </a:prstGeom>
        <a:noFill/>
        <a:ln w="9525">
          <a:noFill/>
          <a:miter lim="800000"/>
          <a:headEnd/>
          <a:tailEnd/>
        </a:ln>
      </xdr:spPr>
    </xdr:pic>
    <xdr:clientData/>
  </xdr:oneCellAnchor>
  <xdr:oneCellAnchor>
    <xdr:from>
      <xdr:col>1</xdr:col>
      <xdr:colOff>1933575</xdr:colOff>
      <xdr:row>40</xdr:row>
      <xdr:rowOff>9525</xdr:rowOff>
    </xdr:from>
    <xdr:ext cx="0" cy="295275"/>
    <xdr:pic>
      <xdr:nvPicPr>
        <xdr:cNvPr id="247" name="ctl00_logoimage" descr="Danfoss Logo"/>
        <xdr:cNvPicPr>
          <a:picLocks noChangeAspect="1" noChangeArrowheads="1"/>
        </xdr:cNvPicPr>
      </xdr:nvPicPr>
      <xdr:blipFill>
        <a:blip r:embed="rId1"/>
        <a:srcRect/>
        <a:stretch>
          <a:fillRect/>
        </a:stretch>
      </xdr:blipFill>
      <xdr:spPr>
        <a:xfrm>
          <a:off x="2619375" y="6162675"/>
          <a:ext cx="0" cy="295275"/>
        </a:xfrm>
        <a:prstGeom prst="rect">
          <a:avLst/>
        </a:prstGeom>
        <a:noFill/>
        <a:ln w="9525">
          <a:noFill/>
          <a:miter lim="800000"/>
          <a:headEnd/>
          <a:tailEnd/>
        </a:ln>
      </xdr:spPr>
    </xdr:pic>
    <xdr:clientData/>
  </xdr:oneCellAnchor>
  <xdr:oneCellAnchor>
    <xdr:from>
      <xdr:col>1</xdr:col>
      <xdr:colOff>1933575</xdr:colOff>
      <xdr:row>41</xdr:row>
      <xdr:rowOff>9525</xdr:rowOff>
    </xdr:from>
    <xdr:ext cx="0" cy="295275"/>
    <xdr:pic>
      <xdr:nvPicPr>
        <xdr:cNvPr id="248" name="ctl00_logoimage" descr="Danfoss Logo"/>
        <xdr:cNvPicPr>
          <a:picLocks noChangeAspect="1" noChangeArrowheads="1"/>
        </xdr:cNvPicPr>
      </xdr:nvPicPr>
      <xdr:blipFill>
        <a:blip r:embed="rId1"/>
        <a:srcRect/>
        <a:stretch>
          <a:fillRect/>
        </a:stretch>
      </xdr:blipFill>
      <xdr:spPr>
        <a:xfrm>
          <a:off x="2619375" y="6305550"/>
          <a:ext cx="0" cy="295275"/>
        </a:xfrm>
        <a:prstGeom prst="rect">
          <a:avLst/>
        </a:prstGeom>
        <a:noFill/>
        <a:ln w="9525">
          <a:noFill/>
          <a:miter lim="800000"/>
          <a:headEnd/>
          <a:tailEnd/>
        </a:ln>
      </xdr:spPr>
    </xdr:pic>
    <xdr:clientData/>
  </xdr:oneCellAnchor>
  <xdr:oneCellAnchor>
    <xdr:from>
      <xdr:col>1</xdr:col>
      <xdr:colOff>1933575</xdr:colOff>
      <xdr:row>42</xdr:row>
      <xdr:rowOff>9525</xdr:rowOff>
    </xdr:from>
    <xdr:ext cx="0" cy="295275"/>
    <xdr:pic>
      <xdr:nvPicPr>
        <xdr:cNvPr id="249" name="ctl00_logoimage" descr="Danfoss Logo"/>
        <xdr:cNvPicPr>
          <a:picLocks noChangeAspect="1" noChangeArrowheads="1"/>
        </xdr:cNvPicPr>
      </xdr:nvPicPr>
      <xdr:blipFill>
        <a:blip r:embed="rId1"/>
        <a:srcRect/>
        <a:stretch>
          <a:fillRect/>
        </a:stretch>
      </xdr:blipFill>
      <xdr:spPr>
        <a:xfrm>
          <a:off x="2619375" y="6448425"/>
          <a:ext cx="0" cy="295275"/>
        </a:xfrm>
        <a:prstGeom prst="rect">
          <a:avLst/>
        </a:prstGeom>
        <a:noFill/>
        <a:ln w="9525">
          <a:noFill/>
          <a:miter lim="800000"/>
          <a:headEnd/>
          <a:tailEnd/>
        </a:ln>
      </xdr:spPr>
    </xdr:pic>
    <xdr:clientData/>
  </xdr:oneCellAnchor>
  <xdr:oneCellAnchor>
    <xdr:from>
      <xdr:col>1</xdr:col>
      <xdr:colOff>1933575</xdr:colOff>
      <xdr:row>43</xdr:row>
      <xdr:rowOff>9525</xdr:rowOff>
    </xdr:from>
    <xdr:ext cx="0" cy="295275"/>
    <xdr:pic>
      <xdr:nvPicPr>
        <xdr:cNvPr id="250" name="ctl00_logoimage" descr="Danfoss Logo"/>
        <xdr:cNvPicPr>
          <a:picLocks noChangeAspect="1" noChangeArrowheads="1"/>
        </xdr:cNvPicPr>
      </xdr:nvPicPr>
      <xdr:blipFill>
        <a:blip r:embed="rId1"/>
        <a:srcRect/>
        <a:stretch>
          <a:fillRect/>
        </a:stretch>
      </xdr:blipFill>
      <xdr:spPr>
        <a:xfrm>
          <a:off x="2619375" y="6591300"/>
          <a:ext cx="0" cy="295275"/>
        </a:xfrm>
        <a:prstGeom prst="rect">
          <a:avLst/>
        </a:prstGeom>
        <a:noFill/>
        <a:ln w="9525">
          <a:noFill/>
          <a:miter lim="800000"/>
          <a:headEnd/>
          <a:tailEnd/>
        </a:ln>
      </xdr:spPr>
    </xdr:pic>
    <xdr:clientData/>
  </xdr:oneCellAnchor>
  <xdr:oneCellAnchor>
    <xdr:from>
      <xdr:col>1</xdr:col>
      <xdr:colOff>1933575</xdr:colOff>
      <xdr:row>44</xdr:row>
      <xdr:rowOff>9525</xdr:rowOff>
    </xdr:from>
    <xdr:ext cx="0" cy="295275"/>
    <xdr:pic>
      <xdr:nvPicPr>
        <xdr:cNvPr id="251" name="ctl00_logoimage" descr="Danfoss Logo"/>
        <xdr:cNvPicPr>
          <a:picLocks noChangeAspect="1" noChangeArrowheads="1"/>
        </xdr:cNvPicPr>
      </xdr:nvPicPr>
      <xdr:blipFill>
        <a:blip r:embed="rId1"/>
        <a:srcRect/>
        <a:stretch>
          <a:fillRect/>
        </a:stretch>
      </xdr:blipFill>
      <xdr:spPr>
        <a:xfrm>
          <a:off x="2619375" y="6734175"/>
          <a:ext cx="0" cy="295275"/>
        </a:xfrm>
        <a:prstGeom prst="rect">
          <a:avLst/>
        </a:prstGeom>
        <a:noFill/>
        <a:ln w="9525">
          <a:noFill/>
          <a:miter lim="800000"/>
          <a:headEnd/>
          <a:tailEnd/>
        </a:ln>
      </xdr:spPr>
    </xdr:pic>
    <xdr:clientData/>
  </xdr:oneCellAnchor>
  <xdr:oneCellAnchor>
    <xdr:from>
      <xdr:col>1</xdr:col>
      <xdr:colOff>1933575</xdr:colOff>
      <xdr:row>45</xdr:row>
      <xdr:rowOff>9525</xdr:rowOff>
    </xdr:from>
    <xdr:ext cx="0" cy="295275"/>
    <xdr:pic>
      <xdr:nvPicPr>
        <xdr:cNvPr id="252" name="ctl00_logoimage" descr="Danfoss Logo"/>
        <xdr:cNvPicPr>
          <a:picLocks noChangeAspect="1" noChangeArrowheads="1"/>
        </xdr:cNvPicPr>
      </xdr:nvPicPr>
      <xdr:blipFill>
        <a:blip r:embed="rId1"/>
        <a:srcRect/>
        <a:stretch>
          <a:fillRect/>
        </a:stretch>
      </xdr:blipFill>
      <xdr:spPr>
        <a:xfrm>
          <a:off x="2619375" y="6877050"/>
          <a:ext cx="0" cy="295275"/>
        </a:xfrm>
        <a:prstGeom prst="rect">
          <a:avLst/>
        </a:prstGeom>
        <a:noFill/>
        <a:ln w="9525">
          <a:noFill/>
          <a:miter lim="800000"/>
          <a:headEnd/>
          <a:tailEnd/>
        </a:ln>
      </xdr:spPr>
    </xdr:pic>
    <xdr:clientData/>
  </xdr:oneCellAnchor>
  <xdr:oneCellAnchor>
    <xdr:from>
      <xdr:col>1</xdr:col>
      <xdr:colOff>1933575</xdr:colOff>
      <xdr:row>46</xdr:row>
      <xdr:rowOff>9525</xdr:rowOff>
    </xdr:from>
    <xdr:ext cx="0" cy="295275"/>
    <xdr:pic>
      <xdr:nvPicPr>
        <xdr:cNvPr id="253" name="ctl00_logoimage" descr="Danfoss Logo"/>
        <xdr:cNvPicPr>
          <a:picLocks noChangeAspect="1" noChangeArrowheads="1"/>
        </xdr:cNvPicPr>
      </xdr:nvPicPr>
      <xdr:blipFill>
        <a:blip r:embed="rId1"/>
        <a:srcRect/>
        <a:stretch>
          <a:fillRect/>
        </a:stretch>
      </xdr:blipFill>
      <xdr:spPr>
        <a:xfrm>
          <a:off x="2619375" y="7019925"/>
          <a:ext cx="0" cy="295275"/>
        </a:xfrm>
        <a:prstGeom prst="rect">
          <a:avLst/>
        </a:prstGeom>
        <a:noFill/>
        <a:ln w="9525">
          <a:noFill/>
          <a:miter lim="800000"/>
          <a:headEnd/>
          <a:tailEnd/>
        </a:ln>
      </xdr:spPr>
    </xdr:pic>
    <xdr:clientData/>
  </xdr:oneCellAnchor>
  <xdr:oneCellAnchor>
    <xdr:from>
      <xdr:col>1</xdr:col>
      <xdr:colOff>1933575</xdr:colOff>
      <xdr:row>47</xdr:row>
      <xdr:rowOff>9525</xdr:rowOff>
    </xdr:from>
    <xdr:ext cx="0" cy="295275"/>
    <xdr:pic>
      <xdr:nvPicPr>
        <xdr:cNvPr id="254" name="ctl00_logoimage" descr="Danfoss Logo"/>
        <xdr:cNvPicPr>
          <a:picLocks noChangeAspect="1" noChangeArrowheads="1"/>
        </xdr:cNvPicPr>
      </xdr:nvPicPr>
      <xdr:blipFill>
        <a:blip r:embed="rId1"/>
        <a:srcRect/>
        <a:stretch>
          <a:fillRect/>
        </a:stretch>
      </xdr:blipFill>
      <xdr:spPr>
        <a:xfrm>
          <a:off x="2619375" y="7162800"/>
          <a:ext cx="0" cy="295275"/>
        </a:xfrm>
        <a:prstGeom prst="rect">
          <a:avLst/>
        </a:prstGeom>
        <a:noFill/>
        <a:ln w="9525">
          <a:noFill/>
          <a:miter lim="800000"/>
          <a:headEnd/>
          <a:tailEnd/>
        </a:ln>
      </xdr:spPr>
    </xdr:pic>
    <xdr:clientData/>
  </xdr:oneCellAnchor>
  <xdr:oneCellAnchor>
    <xdr:from>
      <xdr:col>1</xdr:col>
      <xdr:colOff>1933575</xdr:colOff>
      <xdr:row>49</xdr:row>
      <xdr:rowOff>0</xdr:rowOff>
    </xdr:from>
    <xdr:ext cx="0" cy="295275"/>
    <xdr:pic>
      <xdr:nvPicPr>
        <xdr:cNvPr id="255" name="ctl00_logoimage" descr="Danfoss Logo"/>
        <xdr:cNvPicPr>
          <a:picLocks noChangeAspect="1" noChangeArrowheads="1"/>
        </xdr:cNvPicPr>
      </xdr:nvPicPr>
      <xdr:blipFill>
        <a:blip r:embed="rId1"/>
        <a:srcRect/>
        <a:stretch>
          <a:fillRect/>
        </a:stretch>
      </xdr:blipFill>
      <xdr:spPr>
        <a:xfrm>
          <a:off x="2619375" y="7439025"/>
          <a:ext cx="0" cy="295275"/>
        </a:xfrm>
        <a:prstGeom prst="rect">
          <a:avLst/>
        </a:prstGeom>
        <a:noFill/>
        <a:ln w="9525">
          <a:noFill/>
          <a:miter lim="800000"/>
          <a:headEnd/>
          <a:tailEnd/>
        </a:ln>
      </xdr:spPr>
    </xdr:pic>
    <xdr:clientData/>
  </xdr:oneCellAnchor>
  <xdr:oneCellAnchor>
    <xdr:from>
      <xdr:col>1</xdr:col>
      <xdr:colOff>1933575</xdr:colOff>
      <xdr:row>49</xdr:row>
      <xdr:rowOff>9525</xdr:rowOff>
    </xdr:from>
    <xdr:ext cx="0" cy="295275"/>
    <xdr:pic>
      <xdr:nvPicPr>
        <xdr:cNvPr id="256" name="ctl00_logoimage" descr="Danfoss Logo"/>
        <xdr:cNvPicPr>
          <a:picLocks noChangeAspect="1" noChangeArrowheads="1"/>
        </xdr:cNvPicPr>
      </xdr:nvPicPr>
      <xdr:blipFill>
        <a:blip r:embed="rId1"/>
        <a:srcRect/>
        <a:stretch>
          <a:fillRect/>
        </a:stretch>
      </xdr:blipFill>
      <xdr:spPr>
        <a:xfrm>
          <a:off x="2619375" y="7448550"/>
          <a:ext cx="0" cy="295275"/>
        </a:xfrm>
        <a:prstGeom prst="rect">
          <a:avLst/>
        </a:prstGeom>
        <a:noFill/>
        <a:ln w="9525">
          <a:noFill/>
          <a:miter lim="800000"/>
          <a:headEnd/>
          <a:tailEnd/>
        </a:ln>
      </xdr:spPr>
    </xdr:pic>
    <xdr:clientData/>
  </xdr:oneCellAnchor>
  <xdr:oneCellAnchor>
    <xdr:from>
      <xdr:col>1</xdr:col>
      <xdr:colOff>1933575</xdr:colOff>
      <xdr:row>50</xdr:row>
      <xdr:rowOff>9525</xdr:rowOff>
    </xdr:from>
    <xdr:ext cx="0" cy="295275"/>
    <xdr:pic>
      <xdr:nvPicPr>
        <xdr:cNvPr id="257" name="ctl00_logoimage" descr="Danfoss Logo"/>
        <xdr:cNvPicPr>
          <a:picLocks noChangeAspect="1" noChangeArrowheads="1"/>
        </xdr:cNvPicPr>
      </xdr:nvPicPr>
      <xdr:blipFill>
        <a:blip r:embed="rId1"/>
        <a:srcRect/>
        <a:stretch>
          <a:fillRect/>
        </a:stretch>
      </xdr:blipFill>
      <xdr:spPr>
        <a:xfrm>
          <a:off x="2619375" y="7591425"/>
          <a:ext cx="0" cy="295275"/>
        </a:xfrm>
        <a:prstGeom prst="rect">
          <a:avLst/>
        </a:prstGeom>
        <a:noFill/>
        <a:ln w="9525">
          <a:noFill/>
          <a:miter lim="800000"/>
          <a:headEnd/>
          <a:tailEnd/>
        </a:ln>
      </xdr:spPr>
    </xdr:pic>
    <xdr:clientData/>
  </xdr:oneCellAnchor>
  <xdr:oneCellAnchor>
    <xdr:from>
      <xdr:col>1</xdr:col>
      <xdr:colOff>1933575</xdr:colOff>
      <xdr:row>51</xdr:row>
      <xdr:rowOff>9525</xdr:rowOff>
    </xdr:from>
    <xdr:ext cx="0" cy="295275"/>
    <xdr:pic>
      <xdr:nvPicPr>
        <xdr:cNvPr id="258" name="ctl00_logoimage" descr="Danfoss Logo"/>
        <xdr:cNvPicPr>
          <a:picLocks noChangeAspect="1" noChangeArrowheads="1"/>
        </xdr:cNvPicPr>
      </xdr:nvPicPr>
      <xdr:blipFill>
        <a:blip r:embed="rId1"/>
        <a:srcRect/>
        <a:stretch>
          <a:fillRect/>
        </a:stretch>
      </xdr:blipFill>
      <xdr:spPr>
        <a:xfrm>
          <a:off x="2619375" y="7734300"/>
          <a:ext cx="0" cy="295275"/>
        </a:xfrm>
        <a:prstGeom prst="rect">
          <a:avLst/>
        </a:prstGeom>
        <a:noFill/>
        <a:ln w="9525">
          <a:noFill/>
          <a:miter lim="800000"/>
          <a:headEnd/>
          <a:tailEnd/>
        </a:ln>
      </xdr:spPr>
    </xdr:pic>
    <xdr:clientData/>
  </xdr:oneCellAnchor>
  <xdr:oneCellAnchor>
    <xdr:from>
      <xdr:col>1</xdr:col>
      <xdr:colOff>1933575</xdr:colOff>
      <xdr:row>52</xdr:row>
      <xdr:rowOff>9525</xdr:rowOff>
    </xdr:from>
    <xdr:ext cx="0" cy="295275"/>
    <xdr:pic>
      <xdr:nvPicPr>
        <xdr:cNvPr id="259" name="ctl00_logoimage" descr="Danfoss Logo"/>
        <xdr:cNvPicPr>
          <a:picLocks noChangeAspect="1" noChangeArrowheads="1"/>
        </xdr:cNvPicPr>
      </xdr:nvPicPr>
      <xdr:blipFill>
        <a:blip r:embed="rId1"/>
        <a:srcRect/>
        <a:stretch>
          <a:fillRect/>
        </a:stretch>
      </xdr:blipFill>
      <xdr:spPr>
        <a:xfrm>
          <a:off x="2619375" y="7877175"/>
          <a:ext cx="0" cy="295275"/>
        </a:xfrm>
        <a:prstGeom prst="rect">
          <a:avLst/>
        </a:prstGeom>
        <a:noFill/>
        <a:ln w="9525">
          <a:noFill/>
          <a:miter lim="800000"/>
          <a:headEnd/>
          <a:tailEnd/>
        </a:ln>
      </xdr:spPr>
    </xdr:pic>
    <xdr:clientData/>
  </xdr:oneCellAnchor>
  <xdr:oneCellAnchor>
    <xdr:from>
      <xdr:col>1</xdr:col>
      <xdr:colOff>1933575</xdr:colOff>
      <xdr:row>57</xdr:row>
      <xdr:rowOff>9525</xdr:rowOff>
    </xdr:from>
    <xdr:ext cx="0" cy="295275"/>
    <xdr:pic>
      <xdr:nvPicPr>
        <xdr:cNvPr id="260" name="ctl00_logoimage" descr="Danfoss Logo"/>
        <xdr:cNvPicPr>
          <a:picLocks noChangeAspect="1" noChangeArrowheads="1"/>
        </xdr:cNvPicPr>
      </xdr:nvPicPr>
      <xdr:blipFill>
        <a:blip r:embed="rId1"/>
        <a:srcRect/>
        <a:stretch>
          <a:fillRect/>
        </a:stretch>
      </xdr:blipFill>
      <xdr:spPr>
        <a:xfrm>
          <a:off x="2619375" y="8591550"/>
          <a:ext cx="0" cy="295275"/>
        </a:xfrm>
        <a:prstGeom prst="rect">
          <a:avLst/>
        </a:prstGeom>
        <a:noFill/>
        <a:ln w="9525">
          <a:noFill/>
          <a:miter lim="800000"/>
          <a:headEnd/>
          <a:tailEnd/>
        </a:ln>
      </xdr:spPr>
    </xdr:pic>
    <xdr:clientData/>
  </xdr:oneCellAnchor>
  <xdr:oneCellAnchor>
    <xdr:from>
      <xdr:col>1</xdr:col>
      <xdr:colOff>1933575</xdr:colOff>
      <xdr:row>58</xdr:row>
      <xdr:rowOff>9525</xdr:rowOff>
    </xdr:from>
    <xdr:ext cx="0" cy="295275"/>
    <xdr:pic>
      <xdr:nvPicPr>
        <xdr:cNvPr id="261" name="ctl00_logoimage" descr="Danfoss Logo"/>
        <xdr:cNvPicPr>
          <a:picLocks noChangeAspect="1" noChangeArrowheads="1"/>
        </xdr:cNvPicPr>
      </xdr:nvPicPr>
      <xdr:blipFill>
        <a:blip r:embed="rId1"/>
        <a:srcRect/>
        <a:stretch>
          <a:fillRect/>
        </a:stretch>
      </xdr:blipFill>
      <xdr:spPr>
        <a:xfrm>
          <a:off x="2619375" y="8734425"/>
          <a:ext cx="0" cy="295275"/>
        </a:xfrm>
        <a:prstGeom prst="rect">
          <a:avLst/>
        </a:prstGeom>
        <a:noFill/>
        <a:ln w="9525">
          <a:noFill/>
          <a:miter lim="800000"/>
          <a:headEnd/>
          <a:tailEnd/>
        </a:ln>
      </xdr:spPr>
    </xdr:pic>
    <xdr:clientData/>
  </xdr:oneCellAnchor>
  <xdr:oneCellAnchor>
    <xdr:from>
      <xdr:col>1</xdr:col>
      <xdr:colOff>1933575</xdr:colOff>
      <xdr:row>59</xdr:row>
      <xdr:rowOff>9525</xdr:rowOff>
    </xdr:from>
    <xdr:ext cx="0" cy="295275"/>
    <xdr:pic>
      <xdr:nvPicPr>
        <xdr:cNvPr id="262" name="ctl00_logoimage" descr="Danfoss Logo"/>
        <xdr:cNvPicPr>
          <a:picLocks noChangeAspect="1" noChangeArrowheads="1"/>
        </xdr:cNvPicPr>
      </xdr:nvPicPr>
      <xdr:blipFill>
        <a:blip r:embed="rId1"/>
        <a:srcRect/>
        <a:stretch>
          <a:fillRect/>
        </a:stretch>
      </xdr:blipFill>
      <xdr:spPr>
        <a:xfrm>
          <a:off x="2619375" y="8877300"/>
          <a:ext cx="0" cy="295275"/>
        </a:xfrm>
        <a:prstGeom prst="rect">
          <a:avLst/>
        </a:prstGeom>
        <a:noFill/>
        <a:ln w="9525">
          <a:noFill/>
          <a:miter lim="800000"/>
          <a:headEnd/>
          <a:tailEnd/>
        </a:ln>
      </xdr:spPr>
    </xdr:pic>
    <xdr:clientData/>
  </xdr:oneCellAnchor>
  <xdr:oneCellAnchor>
    <xdr:from>
      <xdr:col>1</xdr:col>
      <xdr:colOff>1933575</xdr:colOff>
      <xdr:row>60</xdr:row>
      <xdr:rowOff>9525</xdr:rowOff>
    </xdr:from>
    <xdr:ext cx="0" cy="295275"/>
    <xdr:pic>
      <xdr:nvPicPr>
        <xdr:cNvPr id="263" name="ctl00_logoimage" descr="Danfoss Logo"/>
        <xdr:cNvPicPr>
          <a:picLocks noChangeAspect="1" noChangeArrowheads="1"/>
        </xdr:cNvPicPr>
      </xdr:nvPicPr>
      <xdr:blipFill>
        <a:blip r:embed="rId1"/>
        <a:srcRect/>
        <a:stretch>
          <a:fillRect/>
        </a:stretch>
      </xdr:blipFill>
      <xdr:spPr>
        <a:xfrm>
          <a:off x="2619375" y="9020175"/>
          <a:ext cx="0" cy="295275"/>
        </a:xfrm>
        <a:prstGeom prst="rect">
          <a:avLst/>
        </a:prstGeom>
        <a:noFill/>
        <a:ln w="9525">
          <a:noFill/>
          <a:miter lim="800000"/>
          <a:headEnd/>
          <a:tailEnd/>
        </a:ln>
      </xdr:spPr>
    </xdr:pic>
    <xdr:clientData/>
  </xdr:oneCellAnchor>
  <xdr:oneCellAnchor>
    <xdr:from>
      <xdr:col>1</xdr:col>
      <xdr:colOff>1933575</xdr:colOff>
      <xdr:row>63</xdr:row>
      <xdr:rowOff>0</xdr:rowOff>
    </xdr:from>
    <xdr:ext cx="0" cy="295275"/>
    <xdr:pic>
      <xdr:nvPicPr>
        <xdr:cNvPr id="264" name="ctl00_logoimage" descr="Danfoss Logo"/>
        <xdr:cNvPicPr>
          <a:picLocks noChangeAspect="1" noChangeArrowheads="1"/>
        </xdr:cNvPicPr>
      </xdr:nvPicPr>
      <xdr:blipFill>
        <a:blip r:embed="rId1"/>
        <a:srcRect/>
        <a:stretch>
          <a:fillRect/>
        </a:stretch>
      </xdr:blipFill>
      <xdr:spPr>
        <a:xfrm>
          <a:off x="2619375" y="9439275"/>
          <a:ext cx="0" cy="295275"/>
        </a:xfrm>
        <a:prstGeom prst="rect">
          <a:avLst/>
        </a:prstGeom>
        <a:noFill/>
        <a:ln w="9525">
          <a:noFill/>
          <a:miter lim="800000"/>
          <a:headEnd/>
          <a:tailEnd/>
        </a:ln>
      </xdr:spPr>
    </xdr:pic>
    <xdr:clientData/>
  </xdr:oneCellAnchor>
  <xdr:oneCellAnchor>
    <xdr:from>
      <xdr:col>1</xdr:col>
      <xdr:colOff>1933575</xdr:colOff>
      <xdr:row>65</xdr:row>
      <xdr:rowOff>9525</xdr:rowOff>
    </xdr:from>
    <xdr:ext cx="0" cy="295275"/>
    <xdr:pic>
      <xdr:nvPicPr>
        <xdr:cNvPr id="265" name="ctl00_logoimage" descr="Danfoss Logo"/>
        <xdr:cNvPicPr>
          <a:picLocks noChangeAspect="1" noChangeArrowheads="1"/>
        </xdr:cNvPicPr>
      </xdr:nvPicPr>
      <xdr:blipFill>
        <a:blip r:embed="rId1"/>
        <a:srcRect/>
        <a:stretch>
          <a:fillRect/>
        </a:stretch>
      </xdr:blipFill>
      <xdr:spPr>
        <a:xfrm>
          <a:off x="2619375" y="9734550"/>
          <a:ext cx="0" cy="295275"/>
        </a:xfrm>
        <a:prstGeom prst="rect">
          <a:avLst/>
        </a:prstGeom>
        <a:noFill/>
        <a:ln w="9525">
          <a:noFill/>
          <a:miter lim="800000"/>
          <a:headEnd/>
          <a:tailEnd/>
        </a:ln>
      </xdr:spPr>
    </xdr:pic>
    <xdr:clientData/>
  </xdr:oneCellAnchor>
  <xdr:oneCellAnchor>
    <xdr:from>
      <xdr:col>1</xdr:col>
      <xdr:colOff>1933575</xdr:colOff>
      <xdr:row>69</xdr:row>
      <xdr:rowOff>0</xdr:rowOff>
    </xdr:from>
    <xdr:ext cx="0" cy="295275"/>
    <xdr:pic>
      <xdr:nvPicPr>
        <xdr:cNvPr id="266" name="ctl00_logoimage" descr="Danfoss Logo"/>
        <xdr:cNvPicPr>
          <a:picLocks noChangeAspect="1" noChangeArrowheads="1"/>
        </xdr:cNvPicPr>
      </xdr:nvPicPr>
      <xdr:blipFill>
        <a:blip r:embed="rId1"/>
        <a:srcRect/>
        <a:stretch>
          <a:fillRect/>
        </a:stretch>
      </xdr:blipFill>
      <xdr:spPr>
        <a:xfrm>
          <a:off x="2619375" y="10296525"/>
          <a:ext cx="0" cy="295275"/>
        </a:xfrm>
        <a:prstGeom prst="rect">
          <a:avLst/>
        </a:prstGeom>
        <a:noFill/>
        <a:ln w="9525">
          <a:noFill/>
          <a:miter lim="800000"/>
          <a:headEnd/>
          <a:tailEnd/>
        </a:ln>
      </xdr:spPr>
    </xdr:pic>
    <xdr:clientData/>
  </xdr:oneCellAnchor>
  <xdr:oneCellAnchor>
    <xdr:from>
      <xdr:col>1</xdr:col>
      <xdr:colOff>1933575</xdr:colOff>
      <xdr:row>69</xdr:row>
      <xdr:rowOff>9525</xdr:rowOff>
    </xdr:from>
    <xdr:ext cx="0" cy="295275"/>
    <xdr:pic>
      <xdr:nvPicPr>
        <xdr:cNvPr id="272" name="ctl00_logoimage" descr="Danfoss Logo"/>
        <xdr:cNvPicPr>
          <a:picLocks noChangeAspect="1" noChangeArrowheads="1"/>
        </xdr:cNvPicPr>
      </xdr:nvPicPr>
      <xdr:blipFill>
        <a:blip r:embed="rId1"/>
        <a:srcRect/>
        <a:stretch>
          <a:fillRect/>
        </a:stretch>
      </xdr:blipFill>
      <xdr:spPr>
        <a:xfrm>
          <a:off x="2619375" y="10306050"/>
          <a:ext cx="0" cy="295275"/>
        </a:xfrm>
        <a:prstGeom prst="rect">
          <a:avLst/>
        </a:prstGeom>
        <a:noFill/>
        <a:ln w="9525">
          <a:noFill/>
          <a:miter lim="800000"/>
          <a:headEnd/>
          <a:tailEnd/>
        </a:ln>
      </xdr:spPr>
    </xdr:pic>
    <xdr:clientData/>
  </xdr:oneCellAnchor>
  <xdr:oneCellAnchor>
    <xdr:from>
      <xdr:col>1</xdr:col>
      <xdr:colOff>1933575</xdr:colOff>
      <xdr:row>70</xdr:row>
      <xdr:rowOff>9525</xdr:rowOff>
    </xdr:from>
    <xdr:ext cx="0" cy="295275"/>
    <xdr:pic>
      <xdr:nvPicPr>
        <xdr:cNvPr id="273" name="ctl00_logoimage" descr="Danfoss Logo"/>
        <xdr:cNvPicPr>
          <a:picLocks noChangeAspect="1" noChangeArrowheads="1"/>
        </xdr:cNvPicPr>
      </xdr:nvPicPr>
      <xdr:blipFill>
        <a:blip r:embed="rId1"/>
        <a:srcRect/>
        <a:stretch>
          <a:fillRect/>
        </a:stretch>
      </xdr:blipFill>
      <xdr:spPr>
        <a:xfrm>
          <a:off x="2619375" y="10448925"/>
          <a:ext cx="0" cy="295275"/>
        </a:xfrm>
        <a:prstGeom prst="rect">
          <a:avLst/>
        </a:prstGeom>
        <a:noFill/>
        <a:ln w="9525">
          <a:noFill/>
          <a:miter lim="800000"/>
          <a:headEnd/>
          <a:tailEnd/>
        </a:ln>
      </xdr:spPr>
    </xdr:pic>
    <xdr:clientData/>
  </xdr:oneCellAnchor>
  <xdr:oneCellAnchor>
    <xdr:from>
      <xdr:col>1</xdr:col>
      <xdr:colOff>1933575</xdr:colOff>
      <xdr:row>71</xdr:row>
      <xdr:rowOff>0</xdr:rowOff>
    </xdr:from>
    <xdr:ext cx="0" cy="295275"/>
    <xdr:pic>
      <xdr:nvPicPr>
        <xdr:cNvPr id="274" name="ctl00_logoimage" descr="Danfoss Logo"/>
        <xdr:cNvPicPr>
          <a:picLocks noChangeAspect="1" noChangeArrowheads="1"/>
        </xdr:cNvPicPr>
      </xdr:nvPicPr>
      <xdr:blipFill>
        <a:blip r:embed="rId1"/>
        <a:srcRect/>
        <a:stretch>
          <a:fillRect/>
        </a:stretch>
      </xdr:blipFill>
      <xdr:spPr>
        <a:xfrm>
          <a:off x="2619375" y="10617200"/>
          <a:ext cx="0" cy="295275"/>
        </a:xfrm>
        <a:prstGeom prst="rect">
          <a:avLst/>
        </a:prstGeom>
        <a:noFill/>
        <a:ln w="9525">
          <a:noFill/>
          <a:miter lim="800000"/>
          <a:headEnd/>
          <a:tailEnd/>
        </a:ln>
      </xdr:spPr>
    </xdr:pic>
    <xdr:clientData/>
  </xdr:oneCellAnchor>
  <xdr:oneCellAnchor>
    <xdr:from>
      <xdr:col>1</xdr:col>
      <xdr:colOff>1933575</xdr:colOff>
      <xdr:row>71</xdr:row>
      <xdr:rowOff>9525</xdr:rowOff>
    </xdr:from>
    <xdr:ext cx="0" cy="295275"/>
    <xdr:pic>
      <xdr:nvPicPr>
        <xdr:cNvPr id="278" name="ctl00_logoimage" descr="Danfoss Logo"/>
        <xdr:cNvPicPr>
          <a:picLocks noChangeAspect="1" noChangeArrowheads="1"/>
        </xdr:cNvPicPr>
      </xdr:nvPicPr>
      <xdr:blipFill>
        <a:blip r:embed="rId1"/>
        <a:srcRect/>
        <a:stretch>
          <a:fillRect/>
        </a:stretch>
      </xdr:blipFill>
      <xdr:spPr>
        <a:xfrm>
          <a:off x="2619375" y="10626725"/>
          <a:ext cx="0" cy="295275"/>
        </a:xfrm>
        <a:prstGeom prst="rect">
          <a:avLst/>
        </a:prstGeom>
        <a:noFill/>
        <a:ln w="9525">
          <a:noFill/>
          <a:miter lim="800000"/>
          <a:headEnd/>
          <a:tailEnd/>
        </a:ln>
      </xdr:spPr>
    </xdr:pic>
    <xdr:clientData/>
  </xdr:oneCellAnchor>
  <xdr:oneCellAnchor>
    <xdr:from>
      <xdr:col>1</xdr:col>
      <xdr:colOff>1933575</xdr:colOff>
      <xdr:row>72</xdr:row>
      <xdr:rowOff>9525</xdr:rowOff>
    </xdr:from>
    <xdr:ext cx="0" cy="295275"/>
    <xdr:pic>
      <xdr:nvPicPr>
        <xdr:cNvPr id="279" name="ctl00_logoimage" descr="Danfoss Logo"/>
        <xdr:cNvPicPr>
          <a:picLocks noChangeAspect="1" noChangeArrowheads="1"/>
        </xdr:cNvPicPr>
      </xdr:nvPicPr>
      <xdr:blipFill>
        <a:blip r:embed="rId1"/>
        <a:srcRect/>
        <a:stretch>
          <a:fillRect/>
        </a:stretch>
      </xdr:blipFill>
      <xdr:spPr>
        <a:xfrm>
          <a:off x="2619375" y="10917555"/>
          <a:ext cx="0" cy="295275"/>
        </a:xfrm>
        <a:prstGeom prst="rect">
          <a:avLst/>
        </a:prstGeom>
        <a:noFill/>
        <a:ln w="9525">
          <a:noFill/>
          <a:miter lim="800000"/>
          <a:headEnd/>
          <a:tailEnd/>
        </a:ln>
      </xdr:spPr>
    </xdr:pic>
    <xdr:clientData/>
  </xdr:oneCellAnchor>
  <xdr:oneCellAnchor>
    <xdr:from>
      <xdr:col>1</xdr:col>
      <xdr:colOff>1933575</xdr:colOff>
      <xdr:row>73</xdr:row>
      <xdr:rowOff>9525</xdr:rowOff>
    </xdr:from>
    <xdr:ext cx="0" cy="295275"/>
    <xdr:pic>
      <xdr:nvPicPr>
        <xdr:cNvPr id="280" name="ctl00_logoimage" descr="Danfoss Logo"/>
        <xdr:cNvPicPr>
          <a:picLocks noChangeAspect="1" noChangeArrowheads="1"/>
        </xdr:cNvPicPr>
      </xdr:nvPicPr>
      <xdr:blipFill>
        <a:blip r:embed="rId1"/>
        <a:srcRect/>
        <a:stretch>
          <a:fillRect/>
        </a:stretch>
      </xdr:blipFill>
      <xdr:spPr>
        <a:xfrm>
          <a:off x="2619375" y="11208385"/>
          <a:ext cx="0" cy="295275"/>
        </a:xfrm>
        <a:prstGeom prst="rect">
          <a:avLst/>
        </a:prstGeom>
        <a:noFill/>
        <a:ln w="9525">
          <a:noFill/>
          <a:miter lim="800000"/>
          <a:headEnd/>
          <a:tailEnd/>
        </a:ln>
      </xdr:spPr>
    </xdr:pic>
    <xdr:clientData/>
  </xdr:oneCellAnchor>
  <xdr:oneCellAnchor>
    <xdr:from>
      <xdr:col>1</xdr:col>
      <xdr:colOff>1933575</xdr:colOff>
      <xdr:row>74</xdr:row>
      <xdr:rowOff>9525</xdr:rowOff>
    </xdr:from>
    <xdr:ext cx="0" cy="295275"/>
    <xdr:pic>
      <xdr:nvPicPr>
        <xdr:cNvPr id="281" name="ctl00_logoimage" descr="Danfoss Logo"/>
        <xdr:cNvPicPr>
          <a:picLocks noChangeAspect="1" noChangeArrowheads="1"/>
        </xdr:cNvPicPr>
      </xdr:nvPicPr>
      <xdr:blipFill>
        <a:blip r:embed="rId1"/>
        <a:srcRect/>
        <a:stretch>
          <a:fillRect/>
        </a:stretch>
      </xdr:blipFill>
      <xdr:spPr>
        <a:xfrm>
          <a:off x="2619375" y="11499215"/>
          <a:ext cx="0" cy="295275"/>
        </a:xfrm>
        <a:prstGeom prst="rect">
          <a:avLst/>
        </a:prstGeom>
        <a:noFill/>
        <a:ln w="9525">
          <a:noFill/>
          <a:miter lim="800000"/>
          <a:headEnd/>
          <a:tailEnd/>
        </a:ln>
      </xdr:spPr>
    </xdr:pic>
    <xdr:clientData/>
  </xdr:oneCellAnchor>
  <xdr:oneCellAnchor>
    <xdr:from>
      <xdr:col>1</xdr:col>
      <xdr:colOff>1933575</xdr:colOff>
      <xdr:row>75</xdr:row>
      <xdr:rowOff>9525</xdr:rowOff>
    </xdr:from>
    <xdr:ext cx="0" cy="295275"/>
    <xdr:pic>
      <xdr:nvPicPr>
        <xdr:cNvPr id="282" name="ctl00_logoimage" descr="Danfoss Logo"/>
        <xdr:cNvPicPr>
          <a:picLocks noChangeAspect="1" noChangeArrowheads="1"/>
        </xdr:cNvPicPr>
      </xdr:nvPicPr>
      <xdr:blipFill>
        <a:blip r:embed="rId1"/>
        <a:srcRect/>
        <a:stretch>
          <a:fillRect/>
        </a:stretch>
      </xdr:blipFill>
      <xdr:spPr>
        <a:xfrm>
          <a:off x="2619375" y="11790045"/>
          <a:ext cx="0" cy="295275"/>
        </a:xfrm>
        <a:prstGeom prst="rect">
          <a:avLst/>
        </a:prstGeom>
        <a:noFill/>
        <a:ln w="9525">
          <a:noFill/>
          <a:miter lim="800000"/>
          <a:headEnd/>
          <a:tailEnd/>
        </a:ln>
      </xdr:spPr>
    </xdr:pic>
    <xdr:clientData/>
  </xdr:oneCellAnchor>
  <xdr:oneCellAnchor>
    <xdr:from>
      <xdr:col>1</xdr:col>
      <xdr:colOff>1933575</xdr:colOff>
      <xdr:row>76</xdr:row>
      <xdr:rowOff>9525</xdr:rowOff>
    </xdr:from>
    <xdr:ext cx="0" cy="295275"/>
    <xdr:pic>
      <xdr:nvPicPr>
        <xdr:cNvPr id="283" name="ctl00_logoimage" descr="Danfoss Logo"/>
        <xdr:cNvPicPr>
          <a:picLocks noChangeAspect="1" noChangeArrowheads="1"/>
        </xdr:cNvPicPr>
      </xdr:nvPicPr>
      <xdr:blipFill>
        <a:blip r:embed="rId1"/>
        <a:srcRect/>
        <a:stretch>
          <a:fillRect/>
        </a:stretch>
      </xdr:blipFill>
      <xdr:spPr>
        <a:xfrm>
          <a:off x="2619375" y="12080875"/>
          <a:ext cx="0" cy="295275"/>
        </a:xfrm>
        <a:prstGeom prst="rect">
          <a:avLst/>
        </a:prstGeom>
        <a:noFill/>
        <a:ln w="9525">
          <a:noFill/>
          <a:miter lim="800000"/>
          <a:headEnd/>
          <a:tailEnd/>
        </a:ln>
      </xdr:spPr>
    </xdr:pic>
    <xdr:clientData/>
  </xdr:oneCellAnchor>
  <xdr:oneCellAnchor>
    <xdr:from>
      <xdr:col>1</xdr:col>
      <xdr:colOff>1933575</xdr:colOff>
      <xdr:row>77</xdr:row>
      <xdr:rowOff>9525</xdr:rowOff>
    </xdr:from>
    <xdr:ext cx="0" cy="295275"/>
    <xdr:pic>
      <xdr:nvPicPr>
        <xdr:cNvPr id="284" name="ctl00_logoimage" descr="Danfoss Logo"/>
        <xdr:cNvPicPr>
          <a:picLocks noChangeAspect="1" noChangeArrowheads="1"/>
        </xdr:cNvPicPr>
      </xdr:nvPicPr>
      <xdr:blipFill>
        <a:blip r:embed="rId1"/>
        <a:srcRect/>
        <a:stretch>
          <a:fillRect/>
        </a:stretch>
      </xdr:blipFill>
      <xdr:spPr>
        <a:xfrm>
          <a:off x="2619375" y="12371705"/>
          <a:ext cx="0" cy="295275"/>
        </a:xfrm>
        <a:prstGeom prst="rect">
          <a:avLst/>
        </a:prstGeom>
        <a:noFill/>
        <a:ln w="9525">
          <a:noFill/>
          <a:miter lim="800000"/>
          <a:headEnd/>
          <a:tailEnd/>
        </a:ln>
      </xdr:spPr>
    </xdr:pic>
    <xdr:clientData/>
  </xdr:oneCellAnchor>
  <xdr:oneCellAnchor>
    <xdr:from>
      <xdr:col>1</xdr:col>
      <xdr:colOff>1933575</xdr:colOff>
      <xdr:row>78</xdr:row>
      <xdr:rowOff>0</xdr:rowOff>
    </xdr:from>
    <xdr:ext cx="0" cy="295275"/>
    <xdr:pic>
      <xdr:nvPicPr>
        <xdr:cNvPr id="285" name="ctl00_logoimage" descr="Danfoss Logo"/>
        <xdr:cNvPicPr>
          <a:picLocks noChangeAspect="1" noChangeArrowheads="1"/>
        </xdr:cNvPicPr>
      </xdr:nvPicPr>
      <xdr:blipFill>
        <a:blip r:embed="rId1"/>
        <a:srcRect/>
        <a:stretch>
          <a:fillRect/>
        </a:stretch>
      </xdr:blipFill>
      <xdr:spPr>
        <a:xfrm>
          <a:off x="2619375" y="12505055"/>
          <a:ext cx="0" cy="295275"/>
        </a:xfrm>
        <a:prstGeom prst="rect">
          <a:avLst/>
        </a:prstGeom>
        <a:noFill/>
        <a:ln w="9525">
          <a:noFill/>
          <a:miter lim="800000"/>
          <a:headEnd/>
          <a:tailEnd/>
        </a:ln>
      </xdr:spPr>
    </xdr:pic>
    <xdr:clientData/>
  </xdr:oneCellAnchor>
  <xdr:oneCellAnchor>
    <xdr:from>
      <xdr:col>1</xdr:col>
      <xdr:colOff>1933575</xdr:colOff>
      <xdr:row>78</xdr:row>
      <xdr:rowOff>9525</xdr:rowOff>
    </xdr:from>
    <xdr:ext cx="0" cy="295275"/>
    <xdr:pic>
      <xdr:nvPicPr>
        <xdr:cNvPr id="287" name="ctl00_logoimage" descr="Danfoss Logo"/>
        <xdr:cNvPicPr>
          <a:picLocks noChangeAspect="1" noChangeArrowheads="1"/>
        </xdr:cNvPicPr>
      </xdr:nvPicPr>
      <xdr:blipFill>
        <a:blip r:embed="rId1"/>
        <a:srcRect/>
        <a:stretch>
          <a:fillRect/>
        </a:stretch>
      </xdr:blipFill>
      <xdr:spPr>
        <a:xfrm>
          <a:off x="2619375" y="12514580"/>
          <a:ext cx="0" cy="295275"/>
        </a:xfrm>
        <a:prstGeom prst="rect">
          <a:avLst/>
        </a:prstGeom>
        <a:noFill/>
        <a:ln w="9525">
          <a:noFill/>
          <a:miter lim="800000"/>
          <a:headEnd/>
          <a:tailEnd/>
        </a:ln>
      </xdr:spPr>
    </xdr:pic>
    <xdr:clientData/>
  </xdr:oneCellAnchor>
  <xdr:oneCellAnchor>
    <xdr:from>
      <xdr:col>1</xdr:col>
      <xdr:colOff>1933575</xdr:colOff>
      <xdr:row>79</xdr:row>
      <xdr:rowOff>9525</xdr:rowOff>
    </xdr:from>
    <xdr:ext cx="0" cy="295275"/>
    <xdr:pic>
      <xdr:nvPicPr>
        <xdr:cNvPr id="288" name="ctl00_logoimage" descr="Danfoss Logo"/>
        <xdr:cNvPicPr>
          <a:picLocks noChangeAspect="1" noChangeArrowheads="1"/>
        </xdr:cNvPicPr>
      </xdr:nvPicPr>
      <xdr:blipFill>
        <a:blip r:embed="rId1"/>
        <a:srcRect/>
        <a:stretch>
          <a:fillRect/>
        </a:stretch>
      </xdr:blipFill>
      <xdr:spPr>
        <a:xfrm>
          <a:off x="2619375" y="12657455"/>
          <a:ext cx="0" cy="295275"/>
        </a:xfrm>
        <a:prstGeom prst="rect">
          <a:avLst/>
        </a:prstGeom>
        <a:noFill/>
        <a:ln w="9525">
          <a:noFill/>
          <a:miter lim="800000"/>
          <a:headEnd/>
          <a:tailEnd/>
        </a:ln>
      </xdr:spPr>
    </xdr:pic>
    <xdr:clientData/>
  </xdr:oneCellAnchor>
  <xdr:oneCellAnchor>
    <xdr:from>
      <xdr:col>1</xdr:col>
      <xdr:colOff>1933575</xdr:colOff>
      <xdr:row>80</xdr:row>
      <xdr:rowOff>9525</xdr:rowOff>
    </xdr:from>
    <xdr:ext cx="0" cy="295275"/>
    <xdr:pic>
      <xdr:nvPicPr>
        <xdr:cNvPr id="289" name="ctl00_logoimage" descr="Danfoss Logo"/>
        <xdr:cNvPicPr>
          <a:picLocks noChangeAspect="1" noChangeArrowheads="1"/>
        </xdr:cNvPicPr>
      </xdr:nvPicPr>
      <xdr:blipFill>
        <a:blip r:embed="rId1"/>
        <a:srcRect/>
        <a:stretch>
          <a:fillRect/>
        </a:stretch>
      </xdr:blipFill>
      <xdr:spPr>
        <a:xfrm>
          <a:off x="2619375" y="12800330"/>
          <a:ext cx="0" cy="295275"/>
        </a:xfrm>
        <a:prstGeom prst="rect">
          <a:avLst/>
        </a:prstGeom>
        <a:noFill/>
        <a:ln w="9525">
          <a:noFill/>
          <a:miter lim="800000"/>
          <a:headEnd/>
          <a:tailEnd/>
        </a:ln>
      </xdr:spPr>
    </xdr:pic>
    <xdr:clientData/>
  </xdr:oneCellAnchor>
  <xdr:oneCellAnchor>
    <xdr:from>
      <xdr:col>1</xdr:col>
      <xdr:colOff>1933575</xdr:colOff>
      <xdr:row>81</xdr:row>
      <xdr:rowOff>9525</xdr:rowOff>
    </xdr:from>
    <xdr:ext cx="0" cy="295275"/>
    <xdr:pic>
      <xdr:nvPicPr>
        <xdr:cNvPr id="290" name="ctl00_logoimage" descr="Danfoss Logo"/>
        <xdr:cNvPicPr>
          <a:picLocks noChangeAspect="1" noChangeArrowheads="1"/>
        </xdr:cNvPicPr>
      </xdr:nvPicPr>
      <xdr:blipFill>
        <a:blip r:embed="rId1"/>
        <a:srcRect/>
        <a:stretch>
          <a:fillRect/>
        </a:stretch>
      </xdr:blipFill>
      <xdr:spPr>
        <a:xfrm>
          <a:off x="2619375" y="12943205"/>
          <a:ext cx="0" cy="295275"/>
        </a:xfrm>
        <a:prstGeom prst="rect">
          <a:avLst/>
        </a:prstGeom>
        <a:noFill/>
        <a:ln w="9525">
          <a:noFill/>
          <a:miter lim="800000"/>
          <a:headEnd/>
          <a:tailEnd/>
        </a:ln>
      </xdr:spPr>
    </xdr:pic>
    <xdr:clientData/>
  </xdr:oneCellAnchor>
  <xdr:oneCellAnchor>
    <xdr:from>
      <xdr:col>1</xdr:col>
      <xdr:colOff>1933575</xdr:colOff>
      <xdr:row>82</xdr:row>
      <xdr:rowOff>9525</xdr:rowOff>
    </xdr:from>
    <xdr:ext cx="0" cy="295275"/>
    <xdr:pic>
      <xdr:nvPicPr>
        <xdr:cNvPr id="291" name="ctl00_logoimage" descr="Danfoss Logo"/>
        <xdr:cNvPicPr>
          <a:picLocks noChangeAspect="1" noChangeArrowheads="1"/>
        </xdr:cNvPicPr>
      </xdr:nvPicPr>
      <xdr:blipFill>
        <a:blip r:embed="rId1"/>
        <a:srcRect/>
        <a:stretch>
          <a:fillRect/>
        </a:stretch>
      </xdr:blipFill>
      <xdr:spPr>
        <a:xfrm>
          <a:off x="2619375" y="13086080"/>
          <a:ext cx="0" cy="295275"/>
        </a:xfrm>
        <a:prstGeom prst="rect">
          <a:avLst/>
        </a:prstGeom>
        <a:noFill/>
        <a:ln w="9525">
          <a:noFill/>
          <a:miter lim="800000"/>
          <a:headEnd/>
          <a:tailEnd/>
        </a:ln>
      </xdr:spPr>
    </xdr:pic>
    <xdr:clientData/>
  </xdr:oneCellAnchor>
  <xdr:oneCellAnchor>
    <xdr:from>
      <xdr:col>1</xdr:col>
      <xdr:colOff>1933575</xdr:colOff>
      <xdr:row>83</xdr:row>
      <xdr:rowOff>9525</xdr:rowOff>
    </xdr:from>
    <xdr:ext cx="0" cy="295275"/>
    <xdr:pic>
      <xdr:nvPicPr>
        <xdr:cNvPr id="292" name="ctl00_logoimage" descr="Danfoss Logo"/>
        <xdr:cNvPicPr>
          <a:picLocks noChangeAspect="1" noChangeArrowheads="1"/>
        </xdr:cNvPicPr>
      </xdr:nvPicPr>
      <xdr:blipFill>
        <a:blip r:embed="rId1"/>
        <a:srcRect/>
        <a:stretch>
          <a:fillRect/>
        </a:stretch>
      </xdr:blipFill>
      <xdr:spPr>
        <a:xfrm>
          <a:off x="2619375" y="13228955"/>
          <a:ext cx="0" cy="295275"/>
        </a:xfrm>
        <a:prstGeom prst="rect">
          <a:avLst/>
        </a:prstGeom>
        <a:noFill/>
        <a:ln w="9525">
          <a:noFill/>
          <a:miter lim="800000"/>
          <a:headEnd/>
          <a:tailEnd/>
        </a:ln>
      </xdr:spPr>
    </xdr:pic>
    <xdr:clientData/>
  </xdr:oneCellAnchor>
  <xdr:oneCellAnchor>
    <xdr:from>
      <xdr:col>1</xdr:col>
      <xdr:colOff>1933575</xdr:colOff>
      <xdr:row>84</xdr:row>
      <xdr:rowOff>9525</xdr:rowOff>
    </xdr:from>
    <xdr:ext cx="0" cy="295275"/>
    <xdr:pic>
      <xdr:nvPicPr>
        <xdr:cNvPr id="293" name="ctl00_logoimage" descr="Danfoss Logo"/>
        <xdr:cNvPicPr>
          <a:picLocks noChangeAspect="1" noChangeArrowheads="1"/>
        </xdr:cNvPicPr>
      </xdr:nvPicPr>
      <xdr:blipFill>
        <a:blip r:embed="rId1"/>
        <a:srcRect/>
        <a:stretch>
          <a:fillRect/>
        </a:stretch>
      </xdr:blipFill>
      <xdr:spPr>
        <a:xfrm>
          <a:off x="2619375" y="13371830"/>
          <a:ext cx="0" cy="295275"/>
        </a:xfrm>
        <a:prstGeom prst="rect">
          <a:avLst/>
        </a:prstGeom>
        <a:noFill/>
        <a:ln w="9525">
          <a:noFill/>
          <a:miter lim="800000"/>
          <a:headEnd/>
          <a:tailEnd/>
        </a:ln>
      </xdr:spPr>
    </xdr:pic>
    <xdr:clientData/>
  </xdr:oneCellAnchor>
  <xdr:oneCellAnchor>
    <xdr:from>
      <xdr:col>1</xdr:col>
      <xdr:colOff>1933575</xdr:colOff>
      <xdr:row>85</xdr:row>
      <xdr:rowOff>9525</xdr:rowOff>
    </xdr:from>
    <xdr:ext cx="0" cy="295275"/>
    <xdr:pic>
      <xdr:nvPicPr>
        <xdr:cNvPr id="294" name="ctl00_logoimage" descr="Danfoss Logo"/>
        <xdr:cNvPicPr>
          <a:picLocks noChangeAspect="1" noChangeArrowheads="1"/>
        </xdr:cNvPicPr>
      </xdr:nvPicPr>
      <xdr:blipFill>
        <a:blip r:embed="rId1"/>
        <a:srcRect/>
        <a:stretch>
          <a:fillRect/>
        </a:stretch>
      </xdr:blipFill>
      <xdr:spPr>
        <a:xfrm>
          <a:off x="2619375" y="13514705"/>
          <a:ext cx="0" cy="295275"/>
        </a:xfrm>
        <a:prstGeom prst="rect">
          <a:avLst/>
        </a:prstGeom>
        <a:noFill/>
        <a:ln w="9525">
          <a:noFill/>
          <a:miter lim="800000"/>
          <a:headEnd/>
          <a:tailEnd/>
        </a:ln>
      </xdr:spPr>
    </xdr:pic>
    <xdr:clientData/>
  </xdr:oneCellAnchor>
  <xdr:oneCellAnchor>
    <xdr:from>
      <xdr:col>1</xdr:col>
      <xdr:colOff>1933575</xdr:colOff>
      <xdr:row>89</xdr:row>
      <xdr:rowOff>9525</xdr:rowOff>
    </xdr:from>
    <xdr:ext cx="0" cy="295275"/>
    <xdr:pic>
      <xdr:nvPicPr>
        <xdr:cNvPr id="295" name="ctl00_logoimage" descr="Danfoss Logo"/>
        <xdr:cNvPicPr>
          <a:picLocks noChangeAspect="1" noChangeArrowheads="1"/>
        </xdr:cNvPicPr>
      </xdr:nvPicPr>
      <xdr:blipFill>
        <a:blip r:embed="rId1"/>
        <a:srcRect/>
        <a:stretch>
          <a:fillRect/>
        </a:stretch>
      </xdr:blipFill>
      <xdr:spPr>
        <a:xfrm>
          <a:off x="2619375" y="14086205"/>
          <a:ext cx="0" cy="295275"/>
        </a:xfrm>
        <a:prstGeom prst="rect">
          <a:avLst/>
        </a:prstGeom>
        <a:noFill/>
        <a:ln w="9525">
          <a:noFill/>
          <a:miter lim="800000"/>
          <a:headEnd/>
          <a:tailEnd/>
        </a:ln>
      </xdr:spPr>
    </xdr:pic>
    <xdr:clientData/>
  </xdr:oneCellAnchor>
  <xdr:oneCellAnchor>
    <xdr:from>
      <xdr:col>1</xdr:col>
      <xdr:colOff>1933575</xdr:colOff>
      <xdr:row>90</xdr:row>
      <xdr:rowOff>9525</xdr:rowOff>
    </xdr:from>
    <xdr:ext cx="0" cy="295275"/>
    <xdr:pic>
      <xdr:nvPicPr>
        <xdr:cNvPr id="296" name="ctl00_logoimage" descr="Danfoss Logo"/>
        <xdr:cNvPicPr>
          <a:picLocks noChangeAspect="1" noChangeArrowheads="1"/>
        </xdr:cNvPicPr>
      </xdr:nvPicPr>
      <xdr:blipFill>
        <a:blip r:embed="rId1"/>
        <a:srcRect/>
        <a:stretch>
          <a:fillRect/>
        </a:stretch>
      </xdr:blipFill>
      <xdr:spPr>
        <a:xfrm>
          <a:off x="2619375" y="14229080"/>
          <a:ext cx="0" cy="295275"/>
        </a:xfrm>
        <a:prstGeom prst="rect">
          <a:avLst/>
        </a:prstGeom>
        <a:noFill/>
        <a:ln w="9525">
          <a:noFill/>
          <a:miter lim="800000"/>
          <a:headEnd/>
          <a:tailEnd/>
        </a:ln>
      </xdr:spPr>
    </xdr:pic>
    <xdr:clientData/>
  </xdr:oneCellAnchor>
  <xdr:oneCellAnchor>
    <xdr:from>
      <xdr:col>1</xdr:col>
      <xdr:colOff>1933575</xdr:colOff>
      <xdr:row>91</xdr:row>
      <xdr:rowOff>9525</xdr:rowOff>
    </xdr:from>
    <xdr:ext cx="0" cy="295275"/>
    <xdr:pic>
      <xdr:nvPicPr>
        <xdr:cNvPr id="297" name="ctl00_logoimage" descr="Danfoss Logo"/>
        <xdr:cNvPicPr>
          <a:picLocks noChangeAspect="1" noChangeArrowheads="1"/>
        </xdr:cNvPicPr>
      </xdr:nvPicPr>
      <xdr:blipFill>
        <a:blip r:embed="rId1"/>
        <a:srcRect/>
        <a:stretch>
          <a:fillRect/>
        </a:stretch>
      </xdr:blipFill>
      <xdr:spPr>
        <a:xfrm>
          <a:off x="2619375" y="14371955"/>
          <a:ext cx="0" cy="295275"/>
        </a:xfrm>
        <a:prstGeom prst="rect">
          <a:avLst/>
        </a:prstGeom>
        <a:noFill/>
        <a:ln w="9525">
          <a:noFill/>
          <a:miter lim="800000"/>
          <a:headEnd/>
          <a:tailEnd/>
        </a:ln>
      </xdr:spPr>
    </xdr:pic>
    <xdr:clientData/>
  </xdr:oneCellAnchor>
  <xdr:oneCellAnchor>
    <xdr:from>
      <xdr:col>1</xdr:col>
      <xdr:colOff>1933575</xdr:colOff>
      <xdr:row>92</xdr:row>
      <xdr:rowOff>9525</xdr:rowOff>
    </xdr:from>
    <xdr:ext cx="0" cy="295275"/>
    <xdr:pic>
      <xdr:nvPicPr>
        <xdr:cNvPr id="298" name="ctl00_logoimage" descr="Danfoss Logo"/>
        <xdr:cNvPicPr>
          <a:picLocks noChangeAspect="1" noChangeArrowheads="1"/>
        </xdr:cNvPicPr>
      </xdr:nvPicPr>
      <xdr:blipFill>
        <a:blip r:embed="rId1"/>
        <a:srcRect/>
        <a:stretch>
          <a:fillRect/>
        </a:stretch>
      </xdr:blipFill>
      <xdr:spPr>
        <a:xfrm>
          <a:off x="2619375" y="14662785"/>
          <a:ext cx="0" cy="295275"/>
        </a:xfrm>
        <a:prstGeom prst="rect">
          <a:avLst/>
        </a:prstGeom>
        <a:noFill/>
        <a:ln w="9525">
          <a:noFill/>
          <a:miter lim="800000"/>
          <a:headEnd/>
          <a:tailEnd/>
        </a:ln>
      </xdr:spPr>
    </xdr:pic>
    <xdr:clientData/>
  </xdr:oneCellAnchor>
  <xdr:oneCellAnchor>
    <xdr:from>
      <xdr:col>1</xdr:col>
      <xdr:colOff>1933575</xdr:colOff>
      <xdr:row>93</xdr:row>
      <xdr:rowOff>9525</xdr:rowOff>
    </xdr:from>
    <xdr:ext cx="0" cy="295275"/>
    <xdr:pic>
      <xdr:nvPicPr>
        <xdr:cNvPr id="299" name="ctl00_logoimage" descr="Danfoss Logo"/>
        <xdr:cNvPicPr>
          <a:picLocks noChangeAspect="1" noChangeArrowheads="1"/>
        </xdr:cNvPicPr>
      </xdr:nvPicPr>
      <xdr:blipFill>
        <a:blip r:embed="rId1"/>
        <a:srcRect/>
        <a:stretch>
          <a:fillRect/>
        </a:stretch>
      </xdr:blipFill>
      <xdr:spPr>
        <a:xfrm>
          <a:off x="2619375" y="14953615"/>
          <a:ext cx="0" cy="295275"/>
        </a:xfrm>
        <a:prstGeom prst="rect">
          <a:avLst/>
        </a:prstGeom>
        <a:noFill/>
        <a:ln w="9525">
          <a:noFill/>
          <a:miter lim="800000"/>
          <a:headEnd/>
          <a:tailEnd/>
        </a:ln>
      </xdr:spPr>
    </xdr:pic>
    <xdr:clientData/>
  </xdr:oneCellAnchor>
  <xdr:oneCellAnchor>
    <xdr:from>
      <xdr:col>1</xdr:col>
      <xdr:colOff>1933575</xdr:colOff>
      <xdr:row>94</xdr:row>
      <xdr:rowOff>9525</xdr:rowOff>
    </xdr:from>
    <xdr:ext cx="0" cy="295275"/>
    <xdr:pic>
      <xdr:nvPicPr>
        <xdr:cNvPr id="300" name="ctl00_logoimage" descr="Danfoss Logo"/>
        <xdr:cNvPicPr>
          <a:picLocks noChangeAspect="1" noChangeArrowheads="1"/>
        </xdr:cNvPicPr>
      </xdr:nvPicPr>
      <xdr:blipFill>
        <a:blip r:embed="rId1"/>
        <a:srcRect/>
        <a:stretch>
          <a:fillRect/>
        </a:stretch>
      </xdr:blipFill>
      <xdr:spPr>
        <a:xfrm>
          <a:off x="2619375" y="15553690"/>
          <a:ext cx="0" cy="295275"/>
        </a:xfrm>
        <a:prstGeom prst="rect">
          <a:avLst/>
        </a:prstGeom>
        <a:noFill/>
        <a:ln w="9525">
          <a:noFill/>
          <a:miter lim="800000"/>
          <a:headEnd/>
          <a:tailEnd/>
        </a:ln>
      </xdr:spPr>
    </xdr:pic>
    <xdr:clientData/>
  </xdr:oneCellAnchor>
  <xdr:oneCellAnchor>
    <xdr:from>
      <xdr:col>1</xdr:col>
      <xdr:colOff>1933575</xdr:colOff>
      <xdr:row>95</xdr:row>
      <xdr:rowOff>9525</xdr:rowOff>
    </xdr:from>
    <xdr:ext cx="0" cy="295275"/>
    <xdr:pic>
      <xdr:nvPicPr>
        <xdr:cNvPr id="301" name="ctl00_logoimage" descr="Danfoss Logo"/>
        <xdr:cNvPicPr>
          <a:picLocks noChangeAspect="1" noChangeArrowheads="1"/>
        </xdr:cNvPicPr>
      </xdr:nvPicPr>
      <xdr:blipFill>
        <a:blip r:embed="rId1"/>
        <a:srcRect/>
        <a:stretch>
          <a:fillRect/>
        </a:stretch>
      </xdr:blipFill>
      <xdr:spPr>
        <a:xfrm>
          <a:off x="2619375" y="15844520"/>
          <a:ext cx="0" cy="295275"/>
        </a:xfrm>
        <a:prstGeom prst="rect">
          <a:avLst/>
        </a:prstGeom>
        <a:noFill/>
        <a:ln w="9525">
          <a:noFill/>
          <a:miter lim="800000"/>
          <a:headEnd/>
          <a:tailEnd/>
        </a:ln>
      </xdr:spPr>
    </xdr:pic>
    <xdr:clientData/>
  </xdr:oneCellAnchor>
  <xdr:oneCellAnchor>
    <xdr:from>
      <xdr:col>1</xdr:col>
      <xdr:colOff>1933575</xdr:colOff>
      <xdr:row>96</xdr:row>
      <xdr:rowOff>9525</xdr:rowOff>
    </xdr:from>
    <xdr:ext cx="0" cy="295275"/>
    <xdr:pic>
      <xdr:nvPicPr>
        <xdr:cNvPr id="302" name="ctl00_logoimage" descr="Danfoss Logo"/>
        <xdr:cNvPicPr>
          <a:picLocks noChangeAspect="1" noChangeArrowheads="1"/>
        </xdr:cNvPicPr>
      </xdr:nvPicPr>
      <xdr:blipFill>
        <a:blip r:embed="rId1"/>
        <a:srcRect/>
        <a:stretch>
          <a:fillRect/>
        </a:stretch>
      </xdr:blipFill>
      <xdr:spPr>
        <a:xfrm>
          <a:off x="2619375" y="16135350"/>
          <a:ext cx="0" cy="295275"/>
        </a:xfrm>
        <a:prstGeom prst="rect">
          <a:avLst/>
        </a:prstGeom>
        <a:noFill/>
        <a:ln w="9525">
          <a:noFill/>
          <a:miter lim="800000"/>
          <a:headEnd/>
          <a:tailEnd/>
        </a:ln>
      </xdr:spPr>
    </xdr:pic>
    <xdr:clientData/>
  </xdr:oneCellAnchor>
  <xdr:oneCellAnchor>
    <xdr:from>
      <xdr:col>1</xdr:col>
      <xdr:colOff>1933575</xdr:colOff>
      <xdr:row>98</xdr:row>
      <xdr:rowOff>9525</xdr:rowOff>
    </xdr:from>
    <xdr:ext cx="0" cy="295275"/>
    <xdr:pic>
      <xdr:nvPicPr>
        <xdr:cNvPr id="303" name="ctl00_logoimage" descr="Danfoss Logo"/>
        <xdr:cNvPicPr>
          <a:picLocks noChangeAspect="1" noChangeArrowheads="1"/>
        </xdr:cNvPicPr>
      </xdr:nvPicPr>
      <xdr:blipFill>
        <a:blip r:embed="rId1"/>
        <a:srcRect/>
        <a:stretch>
          <a:fillRect/>
        </a:stretch>
      </xdr:blipFill>
      <xdr:spPr>
        <a:xfrm>
          <a:off x="2619375" y="16717010"/>
          <a:ext cx="0" cy="295275"/>
        </a:xfrm>
        <a:prstGeom prst="rect">
          <a:avLst/>
        </a:prstGeom>
        <a:noFill/>
        <a:ln w="9525">
          <a:noFill/>
          <a:miter lim="800000"/>
          <a:headEnd/>
          <a:tailEnd/>
        </a:ln>
      </xdr:spPr>
    </xdr:pic>
    <xdr:clientData/>
  </xdr:oneCellAnchor>
  <xdr:oneCellAnchor>
    <xdr:from>
      <xdr:col>1</xdr:col>
      <xdr:colOff>1933575</xdr:colOff>
      <xdr:row>99</xdr:row>
      <xdr:rowOff>9525</xdr:rowOff>
    </xdr:from>
    <xdr:ext cx="0" cy="295275"/>
    <xdr:pic>
      <xdr:nvPicPr>
        <xdr:cNvPr id="304" name="ctl00_logoimage" descr="Danfoss Logo"/>
        <xdr:cNvPicPr>
          <a:picLocks noChangeAspect="1" noChangeArrowheads="1"/>
        </xdr:cNvPicPr>
      </xdr:nvPicPr>
      <xdr:blipFill>
        <a:blip r:embed="rId1"/>
        <a:srcRect/>
        <a:stretch>
          <a:fillRect/>
        </a:stretch>
      </xdr:blipFill>
      <xdr:spPr>
        <a:xfrm>
          <a:off x="2619375" y="17007840"/>
          <a:ext cx="0" cy="295275"/>
        </a:xfrm>
        <a:prstGeom prst="rect">
          <a:avLst/>
        </a:prstGeom>
        <a:noFill/>
        <a:ln w="9525">
          <a:noFill/>
          <a:miter lim="800000"/>
          <a:headEnd/>
          <a:tailEnd/>
        </a:ln>
      </xdr:spPr>
    </xdr:pic>
    <xdr:clientData/>
  </xdr:oneCellAnchor>
  <xdr:oneCellAnchor>
    <xdr:from>
      <xdr:col>1</xdr:col>
      <xdr:colOff>1933575</xdr:colOff>
      <xdr:row>100</xdr:row>
      <xdr:rowOff>9525</xdr:rowOff>
    </xdr:from>
    <xdr:ext cx="0" cy="295275"/>
    <xdr:pic>
      <xdr:nvPicPr>
        <xdr:cNvPr id="305" name="ctl00_logoimage" descr="Danfoss Logo"/>
        <xdr:cNvPicPr>
          <a:picLocks noChangeAspect="1" noChangeArrowheads="1"/>
        </xdr:cNvPicPr>
      </xdr:nvPicPr>
      <xdr:blipFill>
        <a:blip r:embed="rId1"/>
        <a:srcRect/>
        <a:stretch>
          <a:fillRect/>
        </a:stretch>
      </xdr:blipFill>
      <xdr:spPr>
        <a:xfrm>
          <a:off x="2619375" y="17298670"/>
          <a:ext cx="0" cy="295275"/>
        </a:xfrm>
        <a:prstGeom prst="rect">
          <a:avLst/>
        </a:prstGeom>
        <a:noFill/>
        <a:ln w="9525">
          <a:noFill/>
          <a:miter lim="800000"/>
          <a:headEnd/>
          <a:tailEnd/>
        </a:ln>
      </xdr:spPr>
    </xdr:pic>
    <xdr:clientData/>
  </xdr:oneCellAnchor>
  <xdr:oneCellAnchor>
    <xdr:from>
      <xdr:col>1</xdr:col>
      <xdr:colOff>1933575</xdr:colOff>
      <xdr:row>108</xdr:row>
      <xdr:rowOff>9525</xdr:rowOff>
    </xdr:from>
    <xdr:ext cx="0" cy="295275"/>
    <xdr:pic>
      <xdr:nvPicPr>
        <xdr:cNvPr id="306" name="ctl00_logoimage" descr="Danfoss Logo"/>
        <xdr:cNvPicPr>
          <a:picLocks noChangeAspect="1" noChangeArrowheads="1"/>
        </xdr:cNvPicPr>
      </xdr:nvPicPr>
      <xdr:blipFill>
        <a:blip r:embed="rId1"/>
        <a:srcRect/>
        <a:stretch>
          <a:fillRect/>
        </a:stretch>
      </xdr:blipFill>
      <xdr:spPr>
        <a:xfrm>
          <a:off x="2619375" y="18589625"/>
          <a:ext cx="0" cy="295275"/>
        </a:xfrm>
        <a:prstGeom prst="rect">
          <a:avLst/>
        </a:prstGeom>
        <a:noFill/>
        <a:ln w="9525">
          <a:noFill/>
          <a:miter lim="800000"/>
          <a:headEnd/>
          <a:tailEnd/>
        </a:ln>
      </xdr:spPr>
    </xdr:pic>
    <xdr:clientData/>
  </xdr:oneCellAnchor>
  <xdr:oneCellAnchor>
    <xdr:from>
      <xdr:col>1</xdr:col>
      <xdr:colOff>1933575</xdr:colOff>
      <xdr:row>109</xdr:row>
      <xdr:rowOff>9525</xdr:rowOff>
    </xdr:from>
    <xdr:ext cx="0" cy="295275"/>
    <xdr:pic>
      <xdr:nvPicPr>
        <xdr:cNvPr id="307" name="ctl00_logoimage" descr="Danfoss Logo"/>
        <xdr:cNvPicPr>
          <a:picLocks noChangeAspect="1" noChangeArrowheads="1"/>
        </xdr:cNvPicPr>
      </xdr:nvPicPr>
      <xdr:blipFill>
        <a:blip r:embed="rId1"/>
        <a:srcRect/>
        <a:stretch>
          <a:fillRect/>
        </a:stretch>
      </xdr:blipFill>
      <xdr:spPr>
        <a:xfrm>
          <a:off x="2619375" y="18732500"/>
          <a:ext cx="0" cy="295275"/>
        </a:xfrm>
        <a:prstGeom prst="rect">
          <a:avLst/>
        </a:prstGeom>
        <a:noFill/>
        <a:ln w="9525">
          <a:noFill/>
          <a:miter lim="800000"/>
          <a:headEnd/>
          <a:tailEnd/>
        </a:ln>
      </xdr:spPr>
    </xdr:pic>
    <xdr:clientData/>
  </xdr:oneCellAnchor>
  <xdr:oneCellAnchor>
    <xdr:from>
      <xdr:col>1</xdr:col>
      <xdr:colOff>1933575</xdr:colOff>
      <xdr:row>111</xdr:row>
      <xdr:rowOff>9525</xdr:rowOff>
    </xdr:from>
    <xdr:ext cx="0" cy="295275"/>
    <xdr:pic>
      <xdr:nvPicPr>
        <xdr:cNvPr id="308" name="ctl00_logoimage" descr="Danfoss Logo"/>
        <xdr:cNvPicPr>
          <a:picLocks noChangeAspect="1" noChangeArrowheads="1"/>
        </xdr:cNvPicPr>
      </xdr:nvPicPr>
      <xdr:blipFill>
        <a:blip r:embed="rId1"/>
        <a:srcRect/>
        <a:stretch>
          <a:fillRect/>
        </a:stretch>
      </xdr:blipFill>
      <xdr:spPr>
        <a:xfrm>
          <a:off x="2619375" y="19018250"/>
          <a:ext cx="0" cy="295275"/>
        </a:xfrm>
        <a:prstGeom prst="rect">
          <a:avLst/>
        </a:prstGeom>
        <a:noFill/>
        <a:ln w="9525">
          <a:noFill/>
          <a:miter lim="800000"/>
          <a:headEnd/>
          <a:tailEnd/>
        </a:ln>
      </xdr:spPr>
    </xdr:pic>
    <xdr:clientData/>
  </xdr:oneCellAnchor>
  <xdr:oneCellAnchor>
    <xdr:from>
      <xdr:col>1</xdr:col>
      <xdr:colOff>1933575</xdr:colOff>
      <xdr:row>112</xdr:row>
      <xdr:rowOff>9525</xdr:rowOff>
    </xdr:from>
    <xdr:ext cx="0" cy="295275"/>
    <xdr:pic>
      <xdr:nvPicPr>
        <xdr:cNvPr id="309" name="ctl00_logoimage" descr="Danfoss Logo"/>
        <xdr:cNvPicPr>
          <a:picLocks noChangeAspect="1" noChangeArrowheads="1"/>
        </xdr:cNvPicPr>
      </xdr:nvPicPr>
      <xdr:blipFill>
        <a:blip r:embed="rId1"/>
        <a:srcRect/>
        <a:stretch>
          <a:fillRect/>
        </a:stretch>
      </xdr:blipFill>
      <xdr:spPr>
        <a:xfrm>
          <a:off x="2619375" y="19161125"/>
          <a:ext cx="0" cy="295275"/>
        </a:xfrm>
        <a:prstGeom prst="rect">
          <a:avLst/>
        </a:prstGeom>
        <a:noFill/>
        <a:ln w="9525">
          <a:noFill/>
          <a:miter lim="800000"/>
          <a:headEnd/>
          <a:tailEnd/>
        </a:ln>
      </xdr:spPr>
    </xdr:pic>
    <xdr:clientData/>
  </xdr:oneCellAnchor>
  <xdr:oneCellAnchor>
    <xdr:from>
      <xdr:col>1</xdr:col>
      <xdr:colOff>1933575</xdr:colOff>
      <xdr:row>113</xdr:row>
      <xdr:rowOff>0</xdr:rowOff>
    </xdr:from>
    <xdr:ext cx="0" cy="295275"/>
    <xdr:pic>
      <xdr:nvPicPr>
        <xdr:cNvPr id="310" name="ctl00_logoimage" descr="Danfoss Logo"/>
        <xdr:cNvPicPr>
          <a:picLocks noChangeAspect="1" noChangeArrowheads="1"/>
        </xdr:cNvPicPr>
      </xdr:nvPicPr>
      <xdr:blipFill>
        <a:blip r:embed="rId1"/>
        <a:srcRect/>
        <a:stretch>
          <a:fillRect/>
        </a:stretch>
      </xdr:blipFill>
      <xdr:spPr>
        <a:xfrm>
          <a:off x="2619375" y="19294475"/>
          <a:ext cx="0" cy="295275"/>
        </a:xfrm>
        <a:prstGeom prst="rect">
          <a:avLst/>
        </a:prstGeom>
        <a:noFill/>
        <a:ln w="9525">
          <a:noFill/>
          <a:miter lim="800000"/>
          <a:headEnd/>
          <a:tailEnd/>
        </a:ln>
      </xdr:spPr>
    </xdr:pic>
    <xdr:clientData/>
  </xdr:oneCellAnchor>
  <xdr:oneCellAnchor>
    <xdr:from>
      <xdr:col>1</xdr:col>
      <xdr:colOff>1933575</xdr:colOff>
      <xdr:row>113</xdr:row>
      <xdr:rowOff>9525</xdr:rowOff>
    </xdr:from>
    <xdr:ext cx="0" cy="295275"/>
    <xdr:pic>
      <xdr:nvPicPr>
        <xdr:cNvPr id="363" name="ctl00_logoimage" descr="Danfoss Logo"/>
        <xdr:cNvPicPr>
          <a:picLocks noChangeAspect="1" noChangeArrowheads="1"/>
        </xdr:cNvPicPr>
      </xdr:nvPicPr>
      <xdr:blipFill>
        <a:blip r:embed="rId1"/>
        <a:srcRect/>
        <a:stretch>
          <a:fillRect/>
        </a:stretch>
      </xdr:blipFill>
      <xdr:spPr>
        <a:xfrm>
          <a:off x="2619375" y="19304000"/>
          <a:ext cx="0" cy="295275"/>
        </a:xfrm>
        <a:prstGeom prst="rect">
          <a:avLst/>
        </a:prstGeom>
        <a:noFill/>
        <a:ln w="9525">
          <a:noFill/>
          <a:miter lim="800000"/>
          <a:headEnd/>
          <a:tailEnd/>
        </a:ln>
      </xdr:spPr>
    </xdr:pic>
    <xdr:clientData/>
  </xdr:oneCellAnchor>
  <xdr:oneCellAnchor>
    <xdr:from>
      <xdr:col>1</xdr:col>
      <xdr:colOff>1933575</xdr:colOff>
      <xdr:row>114</xdr:row>
      <xdr:rowOff>0</xdr:rowOff>
    </xdr:from>
    <xdr:ext cx="0" cy="295275"/>
    <xdr:pic>
      <xdr:nvPicPr>
        <xdr:cNvPr id="375" name="ctl00_logoimage" descr="Danfoss Logo"/>
        <xdr:cNvPicPr>
          <a:picLocks noChangeAspect="1" noChangeArrowheads="1"/>
        </xdr:cNvPicPr>
      </xdr:nvPicPr>
      <xdr:blipFill>
        <a:blip r:embed="rId1"/>
        <a:srcRect/>
        <a:stretch>
          <a:fillRect/>
        </a:stretch>
      </xdr:blipFill>
      <xdr:spPr>
        <a:xfrm>
          <a:off x="2619375" y="19580225"/>
          <a:ext cx="0" cy="295275"/>
        </a:xfrm>
        <a:prstGeom prst="rect">
          <a:avLst/>
        </a:prstGeom>
        <a:noFill/>
        <a:ln w="9525">
          <a:noFill/>
          <a:miter lim="800000"/>
          <a:headEnd/>
          <a:tailEnd/>
        </a:ln>
      </xdr:spPr>
    </xdr:pic>
    <xdr:clientData/>
  </xdr:oneCellAnchor>
  <xdr:oneCellAnchor>
    <xdr:from>
      <xdr:col>1</xdr:col>
      <xdr:colOff>1933575</xdr:colOff>
      <xdr:row>114</xdr:row>
      <xdr:rowOff>9525</xdr:rowOff>
    </xdr:from>
    <xdr:ext cx="0" cy="295275"/>
    <xdr:pic>
      <xdr:nvPicPr>
        <xdr:cNvPr id="378" name="ctl00_logoimage" descr="Danfoss Logo"/>
        <xdr:cNvPicPr>
          <a:picLocks noChangeAspect="1" noChangeArrowheads="1"/>
        </xdr:cNvPicPr>
      </xdr:nvPicPr>
      <xdr:blipFill>
        <a:blip r:embed="rId1"/>
        <a:srcRect/>
        <a:stretch>
          <a:fillRect/>
        </a:stretch>
      </xdr:blipFill>
      <xdr:spPr>
        <a:xfrm>
          <a:off x="2619375" y="19589750"/>
          <a:ext cx="0" cy="295275"/>
        </a:xfrm>
        <a:prstGeom prst="rect">
          <a:avLst/>
        </a:prstGeom>
        <a:noFill/>
        <a:ln w="9525">
          <a:noFill/>
          <a:miter lim="800000"/>
          <a:headEnd/>
          <a:tailEnd/>
        </a:ln>
      </xdr:spPr>
    </xdr:pic>
    <xdr:clientData/>
  </xdr:oneCellAnchor>
  <xdr:oneCellAnchor>
    <xdr:from>
      <xdr:col>1</xdr:col>
      <xdr:colOff>1933575</xdr:colOff>
      <xdr:row>115</xdr:row>
      <xdr:rowOff>0</xdr:rowOff>
    </xdr:from>
    <xdr:ext cx="0" cy="295275"/>
    <xdr:pic>
      <xdr:nvPicPr>
        <xdr:cNvPr id="381" name="ctl00_logoimage" descr="Danfoss Logo"/>
        <xdr:cNvPicPr>
          <a:picLocks noChangeAspect="1" noChangeArrowheads="1"/>
        </xdr:cNvPicPr>
      </xdr:nvPicPr>
      <xdr:blipFill>
        <a:blip r:embed="rId1"/>
        <a:srcRect/>
        <a:stretch>
          <a:fillRect/>
        </a:stretch>
      </xdr:blipFill>
      <xdr:spPr>
        <a:xfrm>
          <a:off x="2619375" y="19865975"/>
          <a:ext cx="0" cy="295275"/>
        </a:xfrm>
        <a:prstGeom prst="rect">
          <a:avLst/>
        </a:prstGeom>
        <a:noFill/>
        <a:ln w="9525">
          <a:noFill/>
          <a:miter lim="800000"/>
          <a:headEnd/>
          <a:tailEnd/>
        </a:ln>
      </xdr:spPr>
    </xdr:pic>
    <xdr:clientData/>
  </xdr:oneCellAnchor>
  <xdr:oneCellAnchor>
    <xdr:from>
      <xdr:col>1</xdr:col>
      <xdr:colOff>1933575</xdr:colOff>
      <xdr:row>115</xdr:row>
      <xdr:rowOff>9525</xdr:rowOff>
    </xdr:from>
    <xdr:ext cx="0" cy="295275"/>
    <xdr:pic>
      <xdr:nvPicPr>
        <xdr:cNvPr id="384" name="ctl00_logoimage" descr="Danfoss Logo"/>
        <xdr:cNvPicPr>
          <a:picLocks noChangeAspect="1" noChangeArrowheads="1"/>
        </xdr:cNvPicPr>
      </xdr:nvPicPr>
      <xdr:blipFill>
        <a:blip r:embed="rId1"/>
        <a:srcRect/>
        <a:stretch>
          <a:fillRect/>
        </a:stretch>
      </xdr:blipFill>
      <xdr:spPr>
        <a:xfrm>
          <a:off x="2619375" y="19875500"/>
          <a:ext cx="0" cy="295275"/>
        </a:xfrm>
        <a:prstGeom prst="rect">
          <a:avLst/>
        </a:prstGeom>
        <a:noFill/>
        <a:ln w="9525">
          <a:noFill/>
          <a:miter lim="800000"/>
          <a:headEnd/>
          <a:tailEnd/>
        </a:ln>
      </xdr:spPr>
    </xdr:pic>
    <xdr:clientData/>
  </xdr:oneCellAnchor>
  <xdr:oneCellAnchor>
    <xdr:from>
      <xdr:col>1</xdr:col>
      <xdr:colOff>1933575</xdr:colOff>
      <xdr:row>116</xdr:row>
      <xdr:rowOff>0</xdr:rowOff>
    </xdr:from>
    <xdr:ext cx="0" cy="295275"/>
    <xdr:pic>
      <xdr:nvPicPr>
        <xdr:cNvPr id="387" name="ctl00_logoimage" descr="Danfoss Logo"/>
        <xdr:cNvPicPr>
          <a:picLocks noChangeAspect="1" noChangeArrowheads="1"/>
        </xdr:cNvPicPr>
      </xdr:nvPicPr>
      <xdr:blipFill>
        <a:blip r:embed="rId1"/>
        <a:srcRect/>
        <a:stretch>
          <a:fillRect/>
        </a:stretch>
      </xdr:blipFill>
      <xdr:spPr>
        <a:xfrm>
          <a:off x="2619375" y="20008850"/>
          <a:ext cx="0" cy="295275"/>
        </a:xfrm>
        <a:prstGeom prst="rect">
          <a:avLst/>
        </a:prstGeom>
        <a:noFill/>
        <a:ln w="9525">
          <a:noFill/>
          <a:miter lim="800000"/>
          <a:headEnd/>
          <a:tailEnd/>
        </a:ln>
      </xdr:spPr>
    </xdr:pic>
    <xdr:clientData/>
  </xdr:oneCellAnchor>
  <xdr:oneCellAnchor>
    <xdr:from>
      <xdr:col>1</xdr:col>
      <xdr:colOff>1933575</xdr:colOff>
      <xdr:row>116</xdr:row>
      <xdr:rowOff>9525</xdr:rowOff>
    </xdr:from>
    <xdr:ext cx="0" cy="295275"/>
    <xdr:pic>
      <xdr:nvPicPr>
        <xdr:cNvPr id="390" name="ctl00_logoimage" descr="Danfoss Logo"/>
        <xdr:cNvPicPr>
          <a:picLocks noChangeAspect="1" noChangeArrowheads="1"/>
        </xdr:cNvPicPr>
      </xdr:nvPicPr>
      <xdr:blipFill>
        <a:blip r:embed="rId1"/>
        <a:srcRect/>
        <a:stretch>
          <a:fillRect/>
        </a:stretch>
      </xdr:blipFill>
      <xdr:spPr>
        <a:xfrm>
          <a:off x="2619375" y="20018375"/>
          <a:ext cx="0" cy="295275"/>
        </a:xfrm>
        <a:prstGeom prst="rect">
          <a:avLst/>
        </a:prstGeom>
        <a:noFill/>
        <a:ln w="9525">
          <a:noFill/>
          <a:miter lim="800000"/>
          <a:headEnd/>
          <a:tailEnd/>
        </a:ln>
      </xdr:spPr>
    </xdr:pic>
    <xdr:clientData/>
  </xdr:oneCellAnchor>
  <xdr:oneCellAnchor>
    <xdr:from>
      <xdr:col>1</xdr:col>
      <xdr:colOff>1933575</xdr:colOff>
      <xdr:row>118</xdr:row>
      <xdr:rowOff>9525</xdr:rowOff>
    </xdr:from>
    <xdr:ext cx="0" cy="295275"/>
    <xdr:pic>
      <xdr:nvPicPr>
        <xdr:cNvPr id="393" name="ctl00_logoimage" descr="Danfoss Logo"/>
        <xdr:cNvPicPr>
          <a:picLocks noChangeAspect="1" noChangeArrowheads="1"/>
        </xdr:cNvPicPr>
      </xdr:nvPicPr>
      <xdr:blipFill>
        <a:blip r:embed="rId1"/>
        <a:srcRect/>
        <a:stretch>
          <a:fillRect/>
        </a:stretch>
      </xdr:blipFill>
      <xdr:spPr>
        <a:xfrm>
          <a:off x="2619375" y="20304125"/>
          <a:ext cx="0" cy="295275"/>
        </a:xfrm>
        <a:prstGeom prst="rect">
          <a:avLst/>
        </a:prstGeom>
        <a:noFill/>
        <a:ln w="9525">
          <a:noFill/>
          <a:miter lim="800000"/>
          <a:headEnd/>
          <a:tailEnd/>
        </a:ln>
      </xdr:spPr>
    </xdr:pic>
    <xdr:clientData/>
  </xdr:oneCellAnchor>
  <xdr:oneCellAnchor>
    <xdr:from>
      <xdr:col>1</xdr:col>
      <xdr:colOff>1933575</xdr:colOff>
      <xdr:row>119</xdr:row>
      <xdr:rowOff>0</xdr:rowOff>
    </xdr:from>
    <xdr:ext cx="0" cy="295275"/>
    <xdr:pic>
      <xdr:nvPicPr>
        <xdr:cNvPr id="396" name="ctl00_logoimage" descr="Danfoss Logo"/>
        <xdr:cNvPicPr>
          <a:picLocks noChangeAspect="1" noChangeArrowheads="1"/>
        </xdr:cNvPicPr>
      </xdr:nvPicPr>
      <xdr:blipFill>
        <a:blip r:embed="rId1"/>
        <a:srcRect/>
        <a:stretch>
          <a:fillRect/>
        </a:stretch>
      </xdr:blipFill>
      <xdr:spPr>
        <a:xfrm>
          <a:off x="2619375" y="20437475"/>
          <a:ext cx="0" cy="295275"/>
        </a:xfrm>
        <a:prstGeom prst="rect">
          <a:avLst/>
        </a:prstGeom>
        <a:noFill/>
        <a:ln w="9525">
          <a:noFill/>
          <a:miter lim="800000"/>
          <a:headEnd/>
          <a:tailEnd/>
        </a:ln>
      </xdr:spPr>
    </xdr:pic>
    <xdr:clientData/>
  </xdr:oneCellAnchor>
  <xdr:oneCellAnchor>
    <xdr:from>
      <xdr:col>1</xdr:col>
      <xdr:colOff>1933575</xdr:colOff>
      <xdr:row>122</xdr:row>
      <xdr:rowOff>9525</xdr:rowOff>
    </xdr:from>
    <xdr:ext cx="0" cy="295275"/>
    <xdr:pic>
      <xdr:nvPicPr>
        <xdr:cNvPr id="404" name="ctl00_logoimage" descr="Danfoss Logo"/>
        <xdr:cNvPicPr>
          <a:picLocks noChangeAspect="1" noChangeArrowheads="1"/>
        </xdr:cNvPicPr>
      </xdr:nvPicPr>
      <xdr:blipFill>
        <a:blip r:embed="rId1"/>
        <a:srcRect/>
        <a:stretch>
          <a:fillRect/>
        </a:stretch>
      </xdr:blipFill>
      <xdr:spPr>
        <a:xfrm>
          <a:off x="2619375" y="21580475"/>
          <a:ext cx="0" cy="295275"/>
        </a:xfrm>
        <a:prstGeom prst="rect">
          <a:avLst/>
        </a:prstGeom>
        <a:noFill/>
        <a:ln w="9525">
          <a:noFill/>
          <a:miter lim="800000"/>
          <a:headEnd/>
          <a:tailEnd/>
        </a:ln>
      </xdr:spPr>
    </xdr:pic>
    <xdr:clientData/>
  </xdr:oneCellAnchor>
  <xdr:oneCellAnchor>
    <xdr:from>
      <xdr:col>1</xdr:col>
      <xdr:colOff>1933575</xdr:colOff>
      <xdr:row>123</xdr:row>
      <xdr:rowOff>9525</xdr:rowOff>
    </xdr:from>
    <xdr:ext cx="0" cy="295275"/>
    <xdr:pic>
      <xdr:nvPicPr>
        <xdr:cNvPr id="405" name="ctl00_logoimage" descr="Danfoss Logo"/>
        <xdr:cNvPicPr>
          <a:picLocks noChangeAspect="1" noChangeArrowheads="1"/>
        </xdr:cNvPicPr>
      </xdr:nvPicPr>
      <xdr:blipFill>
        <a:blip r:embed="rId1"/>
        <a:srcRect/>
        <a:stretch>
          <a:fillRect/>
        </a:stretch>
      </xdr:blipFill>
      <xdr:spPr>
        <a:xfrm>
          <a:off x="2619375" y="22256750"/>
          <a:ext cx="0" cy="295275"/>
        </a:xfrm>
        <a:prstGeom prst="rect">
          <a:avLst/>
        </a:prstGeom>
        <a:noFill/>
        <a:ln w="9525">
          <a:noFill/>
          <a:miter lim="800000"/>
          <a:headEnd/>
          <a:tailEnd/>
        </a:ln>
      </xdr:spPr>
    </xdr:pic>
    <xdr:clientData/>
  </xdr:oneCellAnchor>
  <xdr:oneCellAnchor>
    <xdr:from>
      <xdr:col>1</xdr:col>
      <xdr:colOff>1933575</xdr:colOff>
      <xdr:row>123</xdr:row>
      <xdr:rowOff>0</xdr:rowOff>
    </xdr:from>
    <xdr:ext cx="0" cy="295275"/>
    <xdr:pic>
      <xdr:nvPicPr>
        <xdr:cNvPr id="406" name="ctl00_logoimage" descr="Danfoss Logo"/>
        <xdr:cNvPicPr>
          <a:picLocks noChangeAspect="1" noChangeArrowheads="1"/>
        </xdr:cNvPicPr>
      </xdr:nvPicPr>
      <xdr:blipFill>
        <a:blip r:embed="rId1"/>
        <a:srcRect/>
        <a:stretch>
          <a:fillRect/>
        </a:stretch>
      </xdr:blipFill>
      <xdr:spPr>
        <a:xfrm>
          <a:off x="2619375" y="22247225"/>
          <a:ext cx="0" cy="295275"/>
        </a:xfrm>
        <a:prstGeom prst="rect">
          <a:avLst/>
        </a:prstGeom>
        <a:noFill/>
        <a:ln w="9525">
          <a:noFill/>
          <a:miter lim="800000"/>
          <a:headEnd/>
          <a:tailEnd/>
        </a:ln>
      </xdr:spPr>
    </xdr:pic>
    <xdr:clientData/>
  </xdr:oneCellAnchor>
  <xdr:oneCellAnchor>
    <xdr:from>
      <xdr:col>1</xdr:col>
      <xdr:colOff>1933575</xdr:colOff>
      <xdr:row>124</xdr:row>
      <xdr:rowOff>9525</xdr:rowOff>
    </xdr:from>
    <xdr:ext cx="0" cy="295275"/>
    <xdr:pic>
      <xdr:nvPicPr>
        <xdr:cNvPr id="412" name="ctl00_logoimage" descr="Danfoss Logo"/>
        <xdr:cNvPicPr>
          <a:picLocks noChangeAspect="1" noChangeArrowheads="1"/>
        </xdr:cNvPicPr>
      </xdr:nvPicPr>
      <xdr:blipFill>
        <a:blip r:embed="rId1"/>
        <a:srcRect/>
        <a:stretch>
          <a:fillRect/>
        </a:stretch>
      </xdr:blipFill>
      <xdr:spPr>
        <a:xfrm>
          <a:off x="2619375" y="22399625"/>
          <a:ext cx="0" cy="295275"/>
        </a:xfrm>
        <a:prstGeom prst="rect">
          <a:avLst/>
        </a:prstGeom>
        <a:noFill/>
        <a:ln w="9525">
          <a:noFill/>
          <a:miter lim="800000"/>
          <a:headEnd/>
          <a:tailEnd/>
        </a:ln>
      </xdr:spPr>
    </xdr:pic>
    <xdr:clientData/>
  </xdr:oneCellAnchor>
  <xdr:oneCellAnchor>
    <xdr:from>
      <xdr:col>1</xdr:col>
      <xdr:colOff>1933575</xdr:colOff>
      <xdr:row>125</xdr:row>
      <xdr:rowOff>9525</xdr:rowOff>
    </xdr:from>
    <xdr:ext cx="0" cy="295275"/>
    <xdr:pic>
      <xdr:nvPicPr>
        <xdr:cNvPr id="421" name="ctl00_logoimage" descr="Danfoss Logo"/>
        <xdr:cNvPicPr>
          <a:picLocks noChangeAspect="1" noChangeArrowheads="1"/>
        </xdr:cNvPicPr>
      </xdr:nvPicPr>
      <xdr:blipFill>
        <a:blip r:embed="rId1"/>
        <a:srcRect/>
        <a:stretch>
          <a:fillRect/>
        </a:stretch>
      </xdr:blipFill>
      <xdr:spPr>
        <a:xfrm>
          <a:off x="2619375" y="22542500"/>
          <a:ext cx="0" cy="295275"/>
        </a:xfrm>
        <a:prstGeom prst="rect">
          <a:avLst/>
        </a:prstGeom>
        <a:noFill/>
        <a:ln w="9525">
          <a:noFill/>
          <a:miter lim="800000"/>
          <a:headEnd/>
          <a:tailEnd/>
        </a:ln>
      </xdr:spPr>
    </xdr:pic>
    <xdr:clientData/>
  </xdr:oneCellAnchor>
  <xdr:oneCellAnchor>
    <xdr:from>
      <xdr:col>1</xdr:col>
      <xdr:colOff>1933575</xdr:colOff>
      <xdr:row>126</xdr:row>
      <xdr:rowOff>9525</xdr:rowOff>
    </xdr:from>
    <xdr:ext cx="0" cy="295275"/>
    <xdr:pic>
      <xdr:nvPicPr>
        <xdr:cNvPr id="424" name="ctl00_logoimage" descr="Danfoss Logo"/>
        <xdr:cNvPicPr>
          <a:picLocks noChangeAspect="1" noChangeArrowheads="1"/>
        </xdr:cNvPicPr>
      </xdr:nvPicPr>
      <xdr:blipFill>
        <a:blip r:embed="rId1"/>
        <a:srcRect/>
        <a:stretch>
          <a:fillRect/>
        </a:stretch>
      </xdr:blipFill>
      <xdr:spPr>
        <a:xfrm>
          <a:off x="2619375" y="22685375"/>
          <a:ext cx="0" cy="295275"/>
        </a:xfrm>
        <a:prstGeom prst="rect">
          <a:avLst/>
        </a:prstGeom>
        <a:noFill/>
        <a:ln w="9525">
          <a:noFill/>
          <a:miter lim="800000"/>
          <a:headEnd/>
          <a:tailEnd/>
        </a:ln>
      </xdr:spPr>
    </xdr:pic>
    <xdr:clientData/>
  </xdr:oneCellAnchor>
  <xdr:oneCellAnchor>
    <xdr:from>
      <xdr:col>1</xdr:col>
      <xdr:colOff>1933575</xdr:colOff>
      <xdr:row>127</xdr:row>
      <xdr:rowOff>9525</xdr:rowOff>
    </xdr:from>
    <xdr:ext cx="0" cy="295275"/>
    <xdr:pic>
      <xdr:nvPicPr>
        <xdr:cNvPr id="427" name="ctl00_logoimage" descr="Danfoss Logo"/>
        <xdr:cNvPicPr>
          <a:picLocks noChangeAspect="1" noChangeArrowheads="1"/>
        </xdr:cNvPicPr>
      </xdr:nvPicPr>
      <xdr:blipFill>
        <a:blip r:embed="rId1"/>
        <a:srcRect/>
        <a:stretch>
          <a:fillRect/>
        </a:stretch>
      </xdr:blipFill>
      <xdr:spPr>
        <a:xfrm>
          <a:off x="2619375" y="22828250"/>
          <a:ext cx="0" cy="295275"/>
        </a:xfrm>
        <a:prstGeom prst="rect">
          <a:avLst/>
        </a:prstGeom>
        <a:noFill/>
        <a:ln w="9525">
          <a:noFill/>
          <a:miter lim="800000"/>
          <a:headEnd/>
          <a:tailEnd/>
        </a:ln>
      </xdr:spPr>
    </xdr:pic>
    <xdr:clientData/>
  </xdr:oneCellAnchor>
  <xdr:oneCellAnchor>
    <xdr:from>
      <xdr:col>1</xdr:col>
      <xdr:colOff>1933575</xdr:colOff>
      <xdr:row>128</xdr:row>
      <xdr:rowOff>9525</xdr:rowOff>
    </xdr:from>
    <xdr:ext cx="0" cy="295275"/>
    <xdr:pic>
      <xdr:nvPicPr>
        <xdr:cNvPr id="430" name="ctl00_logoimage" descr="Danfoss Logo"/>
        <xdr:cNvPicPr>
          <a:picLocks noChangeAspect="1" noChangeArrowheads="1"/>
        </xdr:cNvPicPr>
      </xdr:nvPicPr>
      <xdr:blipFill>
        <a:blip r:embed="rId1"/>
        <a:srcRect/>
        <a:stretch>
          <a:fillRect/>
        </a:stretch>
      </xdr:blipFill>
      <xdr:spPr>
        <a:xfrm>
          <a:off x="2619375" y="22971125"/>
          <a:ext cx="0" cy="295275"/>
        </a:xfrm>
        <a:prstGeom prst="rect">
          <a:avLst/>
        </a:prstGeom>
        <a:noFill/>
        <a:ln w="9525">
          <a:noFill/>
          <a:miter lim="800000"/>
          <a:headEnd/>
          <a:tailEnd/>
        </a:ln>
      </xdr:spPr>
    </xdr:pic>
    <xdr:clientData/>
  </xdr:oneCellAnchor>
  <xdr:oneCellAnchor>
    <xdr:from>
      <xdr:col>1</xdr:col>
      <xdr:colOff>1933575</xdr:colOff>
      <xdr:row>129</xdr:row>
      <xdr:rowOff>9525</xdr:rowOff>
    </xdr:from>
    <xdr:ext cx="0" cy="295275"/>
    <xdr:pic>
      <xdr:nvPicPr>
        <xdr:cNvPr id="433" name="ctl00_logoimage" descr="Danfoss Logo"/>
        <xdr:cNvPicPr>
          <a:picLocks noChangeAspect="1" noChangeArrowheads="1"/>
        </xdr:cNvPicPr>
      </xdr:nvPicPr>
      <xdr:blipFill>
        <a:blip r:embed="rId1"/>
        <a:srcRect/>
        <a:stretch>
          <a:fillRect/>
        </a:stretch>
      </xdr:blipFill>
      <xdr:spPr>
        <a:xfrm>
          <a:off x="2619375" y="23114000"/>
          <a:ext cx="0" cy="295275"/>
        </a:xfrm>
        <a:prstGeom prst="rect">
          <a:avLst/>
        </a:prstGeom>
        <a:noFill/>
        <a:ln w="9525">
          <a:noFill/>
          <a:miter lim="800000"/>
          <a:headEnd/>
          <a:tailEnd/>
        </a:ln>
      </xdr:spPr>
    </xdr:pic>
    <xdr:clientData/>
  </xdr:oneCellAnchor>
  <xdr:oneCellAnchor>
    <xdr:from>
      <xdr:col>1</xdr:col>
      <xdr:colOff>1933575</xdr:colOff>
      <xdr:row>130</xdr:row>
      <xdr:rowOff>9525</xdr:rowOff>
    </xdr:from>
    <xdr:ext cx="0" cy="295275"/>
    <xdr:pic>
      <xdr:nvPicPr>
        <xdr:cNvPr id="436" name="ctl00_logoimage" descr="Danfoss Logo"/>
        <xdr:cNvPicPr>
          <a:picLocks noChangeAspect="1" noChangeArrowheads="1"/>
        </xdr:cNvPicPr>
      </xdr:nvPicPr>
      <xdr:blipFill>
        <a:blip r:embed="rId1"/>
        <a:srcRect/>
        <a:stretch>
          <a:fillRect/>
        </a:stretch>
      </xdr:blipFill>
      <xdr:spPr>
        <a:xfrm>
          <a:off x="2619375" y="23256875"/>
          <a:ext cx="0" cy="295275"/>
        </a:xfrm>
        <a:prstGeom prst="rect">
          <a:avLst/>
        </a:prstGeom>
        <a:noFill/>
        <a:ln w="9525">
          <a:noFill/>
          <a:miter lim="800000"/>
          <a:headEnd/>
          <a:tailEnd/>
        </a:ln>
      </xdr:spPr>
    </xdr:pic>
    <xdr:clientData/>
  </xdr:oneCellAnchor>
  <xdr:oneCellAnchor>
    <xdr:from>
      <xdr:col>1</xdr:col>
      <xdr:colOff>1933575</xdr:colOff>
      <xdr:row>131</xdr:row>
      <xdr:rowOff>9525</xdr:rowOff>
    </xdr:from>
    <xdr:ext cx="0" cy="295275"/>
    <xdr:pic>
      <xdr:nvPicPr>
        <xdr:cNvPr id="439" name="ctl00_logoimage" descr="Danfoss Logo"/>
        <xdr:cNvPicPr>
          <a:picLocks noChangeAspect="1" noChangeArrowheads="1"/>
        </xdr:cNvPicPr>
      </xdr:nvPicPr>
      <xdr:blipFill>
        <a:blip r:embed="rId1"/>
        <a:srcRect/>
        <a:stretch>
          <a:fillRect/>
        </a:stretch>
      </xdr:blipFill>
      <xdr:spPr>
        <a:xfrm>
          <a:off x="2619375" y="23399750"/>
          <a:ext cx="0" cy="295275"/>
        </a:xfrm>
        <a:prstGeom prst="rect">
          <a:avLst/>
        </a:prstGeom>
        <a:noFill/>
        <a:ln w="9525">
          <a:noFill/>
          <a:miter lim="800000"/>
          <a:headEnd/>
          <a:tailEnd/>
        </a:ln>
      </xdr:spPr>
    </xdr:pic>
    <xdr:clientData/>
  </xdr:oneCellAnchor>
  <xdr:oneCellAnchor>
    <xdr:from>
      <xdr:col>1</xdr:col>
      <xdr:colOff>1933575</xdr:colOff>
      <xdr:row>132</xdr:row>
      <xdr:rowOff>9525</xdr:rowOff>
    </xdr:from>
    <xdr:ext cx="0" cy="295275"/>
    <xdr:pic>
      <xdr:nvPicPr>
        <xdr:cNvPr id="442" name="ctl00_logoimage" descr="Danfoss Logo"/>
        <xdr:cNvPicPr>
          <a:picLocks noChangeAspect="1" noChangeArrowheads="1"/>
        </xdr:cNvPicPr>
      </xdr:nvPicPr>
      <xdr:blipFill>
        <a:blip r:embed="rId1"/>
        <a:srcRect/>
        <a:stretch>
          <a:fillRect/>
        </a:stretch>
      </xdr:blipFill>
      <xdr:spPr>
        <a:xfrm>
          <a:off x="2619375" y="23542625"/>
          <a:ext cx="0" cy="295275"/>
        </a:xfrm>
        <a:prstGeom prst="rect">
          <a:avLst/>
        </a:prstGeom>
        <a:noFill/>
        <a:ln w="9525">
          <a:noFill/>
          <a:miter lim="800000"/>
          <a:headEnd/>
          <a:tailEnd/>
        </a:ln>
      </xdr:spPr>
    </xdr:pic>
    <xdr:clientData/>
  </xdr:oneCellAnchor>
  <xdr:oneCellAnchor>
    <xdr:from>
      <xdr:col>1</xdr:col>
      <xdr:colOff>1933575</xdr:colOff>
      <xdr:row>133</xdr:row>
      <xdr:rowOff>9525</xdr:rowOff>
    </xdr:from>
    <xdr:ext cx="0" cy="295275"/>
    <xdr:pic>
      <xdr:nvPicPr>
        <xdr:cNvPr id="445" name="ctl00_logoimage" descr="Danfoss Logo"/>
        <xdr:cNvPicPr>
          <a:picLocks noChangeAspect="1" noChangeArrowheads="1"/>
        </xdr:cNvPicPr>
      </xdr:nvPicPr>
      <xdr:blipFill>
        <a:blip r:embed="rId1"/>
        <a:srcRect/>
        <a:stretch>
          <a:fillRect/>
        </a:stretch>
      </xdr:blipFill>
      <xdr:spPr>
        <a:xfrm>
          <a:off x="2619375" y="23685500"/>
          <a:ext cx="0" cy="295275"/>
        </a:xfrm>
        <a:prstGeom prst="rect">
          <a:avLst/>
        </a:prstGeom>
        <a:noFill/>
        <a:ln w="9525">
          <a:noFill/>
          <a:miter lim="800000"/>
          <a:headEnd/>
          <a:tailEnd/>
        </a:ln>
      </xdr:spPr>
    </xdr:pic>
    <xdr:clientData/>
  </xdr:oneCellAnchor>
  <xdr:oneCellAnchor>
    <xdr:from>
      <xdr:col>1</xdr:col>
      <xdr:colOff>1933575</xdr:colOff>
      <xdr:row>134</xdr:row>
      <xdr:rowOff>9525</xdr:rowOff>
    </xdr:from>
    <xdr:ext cx="0" cy="295275"/>
    <xdr:pic>
      <xdr:nvPicPr>
        <xdr:cNvPr id="451" name="ctl00_logoimage" descr="Danfoss Logo"/>
        <xdr:cNvPicPr>
          <a:picLocks noChangeAspect="1" noChangeArrowheads="1"/>
        </xdr:cNvPicPr>
      </xdr:nvPicPr>
      <xdr:blipFill>
        <a:blip r:embed="rId1"/>
        <a:srcRect/>
        <a:stretch>
          <a:fillRect/>
        </a:stretch>
      </xdr:blipFill>
      <xdr:spPr>
        <a:xfrm>
          <a:off x="2619375" y="23828375"/>
          <a:ext cx="0" cy="295275"/>
        </a:xfrm>
        <a:prstGeom prst="rect">
          <a:avLst/>
        </a:prstGeom>
        <a:noFill/>
        <a:ln w="9525">
          <a:noFill/>
          <a:miter lim="800000"/>
          <a:headEnd/>
          <a:tailEnd/>
        </a:ln>
      </xdr:spPr>
    </xdr:pic>
    <xdr:clientData/>
  </xdr:oneCellAnchor>
  <xdr:oneCellAnchor>
    <xdr:from>
      <xdr:col>1</xdr:col>
      <xdr:colOff>1933575</xdr:colOff>
      <xdr:row>135</xdr:row>
      <xdr:rowOff>9525</xdr:rowOff>
    </xdr:from>
    <xdr:ext cx="0" cy="295275"/>
    <xdr:pic>
      <xdr:nvPicPr>
        <xdr:cNvPr id="454" name="ctl00_logoimage" descr="Danfoss Logo"/>
        <xdr:cNvPicPr>
          <a:picLocks noChangeAspect="1" noChangeArrowheads="1"/>
        </xdr:cNvPicPr>
      </xdr:nvPicPr>
      <xdr:blipFill>
        <a:blip r:embed="rId1"/>
        <a:srcRect/>
        <a:stretch>
          <a:fillRect/>
        </a:stretch>
      </xdr:blipFill>
      <xdr:spPr>
        <a:xfrm>
          <a:off x="2619375" y="23971250"/>
          <a:ext cx="0" cy="295275"/>
        </a:xfrm>
        <a:prstGeom prst="rect">
          <a:avLst/>
        </a:prstGeom>
        <a:noFill/>
        <a:ln w="9525">
          <a:noFill/>
          <a:miter lim="800000"/>
          <a:headEnd/>
          <a:tailEnd/>
        </a:ln>
      </xdr:spPr>
    </xdr:pic>
    <xdr:clientData/>
  </xdr:oneCellAnchor>
  <xdr:oneCellAnchor>
    <xdr:from>
      <xdr:col>1</xdr:col>
      <xdr:colOff>1933575</xdr:colOff>
      <xdr:row>136</xdr:row>
      <xdr:rowOff>9525</xdr:rowOff>
    </xdr:from>
    <xdr:ext cx="0" cy="295275"/>
    <xdr:pic>
      <xdr:nvPicPr>
        <xdr:cNvPr id="457" name="ctl00_logoimage" descr="Danfoss Logo"/>
        <xdr:cNvPicPr>
          <a:picLocks noChangeAspect="1" noChangeArrowheads="1"/>
        </xdr:cNvPicPr>
      </xdr:nvPicPr>
      <xdr:blipFill>
        <a:blip r:embed="rId1"/>
        <a:srcRect/>
        <a:stretch>
          <a:fillRect/>
        </a:stretch>
      </xdr:blipFill>
      <xdr:spPr>
        <a:xfrm>
          <a:off x="2619375" y="24114125"/>
          <a:ext cx="0" cy="295275"/>
        </a:xfrm>
        <a:prstGeom prst="rect">
          <a:avLst/>
        </a:prstGeom>
        <a:noFill/>
        <a:ln w="9525">
          <a:noFill/>
          <a:miter lim="800000"/>
          <a:headEnd/>
          <a:tailEnd/>
        </a:ln>
      </xdr:spPr>
    </xdr:pic>
    <xdr:clientData/>
  </xdr:oneCellAnchor>
  <xdr:oneCellAnchor>
    <xdr:from>
      <xdr:col>1</xdr:col>
      <xdr:colOff>1933575</xdr:colOff>
      <xdr:row>137</xdr:row>
      <xdr:rowOff>9525</xdr:rowOff>
    </xdr:from>
    <xdr:ext cx="0" cy="295275"/>
    <xdr:pic>
      <xdr:nvPicPr>
        <xdr:cNvPr id="460" name="ctl00_logoimage" descr="Danfoss Logo"/>
        <xdr:cNvPicPr>
          <a:picLocks noChangeAspect="1" noChangeArrowheads="1"/>
        </xdr:cNvPicPr>
      </xdr:nvPicPr>
      <xdr:blipFill>
        <a:blip r:embed="rId1"/>
        <a:srcRect/>
        <a:stretch>
          <a:fillRect/>
        </a:stretch>
      </xdr:blipFill>
      <xdr:spPr>
        <a:xfrm>
          <a:off x="2619375" y="24257000"/>
          <a:ext cx="0" cy="295275"/>
        </a:xfrm>
        <a:prstGeom prst="rect">
          <a:avLst/>
        </a:prstGeom>
        <a:noFill/>
        <a:ln w="9525">
          <a:noFill/>
          <a:miter lim="800000"/>
          <a:headEnd/>
          <a:tailEnd/>
        </a:ln>
      </xdr:spPr>
    </xdr:pic>
    <xdr:clientData/>
  </xdr:oneCellAnchor>
  <xdr:oneCellAnchor>
    <xdr:from>
      <xdr:col>1</xdr:col>
      <xdr:colOff>1933575</xdr:colOff>
      <xdr:row>138</xdr:row>
      <xdr:rowOff>9525</xdr:rowOff>
    </xdr:from>
    <xdr:ext cx="0" cy="295275"/>
    <xdr:pic>
      <xdr:nvPicPr>
        <xdr:cNvPr id="463" name="ctl00_logoimage" descr="Danfoss Logo"/>
        <xdr:cNvPicPr>
          <a:picLocks noChangeAspect="1" noChangeArrowheads="1"/>
        </xdr:cNvPicPr>
      </xdr:nvPicPr>
      <xdr:blipFill>
        <a:blip r:embed="rId1"/>
        <a:srcRect/>
        <a:stretch>
          <a:fillRect/>
        </a:stretch>
      </xdr:blipFill>
      <xdr:spPr>
        <a:xfrm>
          <a:off x="2619375" y="24399875"/>
          <a:ext cx="0" cy="295275"/>
        </a:xfrm>
        <a:prstGeom prst="rect">
          <a:avLst/>
        </a:prstGeom>
        <a:noFill/>
        <a:ln w="9525">
          <a:noFill/>
          <a:miter lim="800000"/>
          <a:headEnd/>
          <a:tailEnd/>
        </a:ln>
      </xdr:spPr>
    </xdr:pic>
    <xdr:clientData/>
  </xdr:oneCellAnchor>
  <xdr:oneCellAnchor>
    <xdr:from>
      <xdr:col>1</xdr:col>
      <xdr:colOff>1933575</xdr:colOff>
      <xdr:row>139</xdr:row>
      <xdr:rowOff>9525</xdr:rowOff>
    </xdr:from>
    <xdr:ext cx="0" cy="295275"/>
    <xdr:pic>
      <xdr:nvPicPr>
        <xdr:cNvPr id="469" name="ctl00_logoimage" descr="Danfoss Logo"/>
        <xdr:cNvPicPr>
          <a:picLocks noChangeAspect="1" noChangeArrowheads="1"/>
        </xdr:cNvPicPr>
      </xdr:nvPicPr>
      <xdr:blipFill>
        <a:blip r:embed="rId1"/>
        <a:srcRect/>
        <a:stretch>
          <a:fillRect/>
        </a:stretch>
      </xdr:blipFill>
      <xdr:spPr>
        <a:xfrm>
          <a:off x="2619375" y="24542750"/>
          <a:ext cx="0" cy="295275"/>
        </a:xfrm>
        <a:prstGeom prst="rect">
          <a:avLst/>
        </a:prstGeom>
        <a:noFill/>
        <a:ln w="9525">
          <a:noFill/>
          <a:miter lim="800000"/>
          <a:headEnd/>
          <a:tailEnd/>
        </a:ln>
      </xdr:spPr>
    </xdr:pic>
    <xdr:clientData/>
  </xdr:oneCellAnchor>
  <xdr:oneCellAnchor>
    <xdr:from>
      <xdr:col>1</xdr:col>
      <xdr:colOff>1933575</xdr:colOff>
      <xdr:row>140</xdr:row>
      <xdr:rowOff>9525</xdr:rowOff>
    </xdr:from>
    <xdr:ext cx="0" cy="295275"/>
    <xdr:pic>
      <xdr:nvPicPr>
        <xdr:cNvPr id="475" name="ctl00_logoimage" descr="Danfoss Logo"/>
        <xdr:cNvPicPr>
          <a:picLocks noChangeAspect="1" noChangeArrowheads="1"/>
        </xdr:cNvPicPr>
      </xdr:nvPicPr>
      <xdr:blipFill>
        <a:blip r:embed="rId1"/>
        <a:srcRect/>
        <a:stretch>
          <a:fillRect/>
        </a:stretch>
      </xdr:blipFill>
      <xdr:spPr>
        <a:xfrm>
          <a:off x="2619375" y="24685625"/>
          <a:ext cx="0" cy="295275"/>
        </a:xfrm>
        <a:prstGeom prst="rect">
          <a:avLst/>
        </a:prstGeom>
        <a:noFill/>
        <a:ln w="9525">
          <a:noFill/>
          <a:miter lim="800000"/>
          <a:headEnd/>
          <a:tailEnd/>
        </a:ln>
      </xdr:spPr>
    </xdr:pic>
    <xdr:clientData/>
  </xdr:oneCellAnchor>
  <xdr:oneCellAnchor>
    <xdr:from>
      <xdr:col>1</xdr:col>
      <xdr:colOff>1933575</xdr:colOff>
      <xdr:row>144</xdr:row>
      <xdr:rowOff>9525</xdr:rowOff>
    </xdr:from>
    <xdr:ext cx="0" cy="295275"/>
    <xdr:pic>
      <xdr:nvPicPr>
        <xdr:cNvPr id="478" name="ctl00_logoimage" descr="Danfoss Logo"/>
        <xdr:cNvPicPr>
          <a:picLocks noChangeAspect="1" noChangeArrowheads="1"/>
        </xdr:cNvPicPr>
      </xdr:nvPicPr>
      <xdr:blipFill>
        <a:blip r:embed="rId1"/>
        <a:srcRect/>
        <a:stretch>
          <a:fillRect/>
        </a:stretch>
      </xdr:blipFill>
      <xdr:spPr>
        <a:xfrm>
          <a:off x="2619375" y="25553035"/>
          <a:ext cx="0" cy="295275"/>
        </a:xfrm>
        <a:prstGeom prst="rect">
          <a:avLst/>
        </a:prstGeom>
        <a:noFill/>
        <a:ln w="9525">
          <a:noFill/>
          <a:miter lim="800000"/>
          <a:headEnd/>
          <a:tailEnd/>
        </a:ln>
      </xdr:spPr>
    </xdr:pic>
    <xdr:clientData/>
  </xdr:oneCellAnchor>
  <xdr:oneCellAnchor>
    <xdr:from>
      <xdr:col>1</xdr:col>
      <xdr:colOff>1933575</xdr:colOff>
      <xdr:row>145</xdr:row>
      <xdr:rowOff>9525</xdr:rowOff>
    </xdr:from>
    <xdr:ext cx="0" cy="295275"/>
    <xdr:pic>
      <xdr:nvPicPr>
        <xdr:cNvPr id="481" name="ctl00_logoimage" descr="Danfoss Logo"/>
        <xdr:cNvPicPr>
          <a:picLocks noChangeAspect="1" noChangeArrowheads="1"/>
        </xdr:cNvPicPr>
      </xdr:nvPicPr>
      <xdr:blipFill>
        <a:blip r:embed="rId1"/>
        <a:srcRect/>
        <a:stretch>
          <a:fillRect/>
        </a:stretch>
      </xdr:blipFill>
      <xdr:spPr>
        <a:xfrm>
          <a:off x="2619375" y="26086435"/>
          <a:ext cx="0" cy="295275"/>
        </a:xfrm>
        <a:prstGeom prst="rect">
          <a:avLst/>
        </a:prstGeom>
        <a:noFill/>
        <a:ln w="9525">
          <a:noFill/>
          <a:miter lim="800000"/>
          <a:headEnd/>
          <a:tailEnd/>
        </a:ln>
      </xdr:spPr>
    </xdr:pic>
    <xdr:clientData/>
  </xdr:oneCellAnchor>
  <xdr:oneCellAnchor>
    <xdr:from>
      <xdr:col>1</xdr:col>
      <xdr:colOff>1933575</xdr:colOff>
      <xdr:row>146</xdr:row>
      <xdr:rowOff>0</xdr:rowOff>
    </xdr:from>
    <xdr:ext cx="0" cy="295275"/>
    <xdr:pic>
      <xdr:nvPicPr>
        <xdr:cNvPr id="484" name="ctl00_logoimage" descr="Danfoss Logo"/>
        <xdr:cNvPicPr>
          <a:picLocks noChangeAspect="1" noChangeArrowheads="1"/>
        </xdr:cNvPicPr>
      </xdr:nvPicPr>
      <xdr:blipFill>
        <a:blip r:embed="rId1"/>
        <a:srcRect/>
        <a:stretch>
          <a:fillRect/>
        </a:stretch>
      </xdr:blipFill>
      <xdr:spPr>
        <a:xfrm>
          <a:off x="2619375" y="26572210"/>
          <a:ext cx="0" cy="295275"/>
        </a:xfrm>
        <a:prstGeom prst="rect">
          <a:avLst/>
        </a:prstGeom>
        <a:noFill/>
        <a:ln w="9525">
          <a:noFill/>
          <a:miter lim="800000"/>
          <a:headEnd/>
          <a:tailEnd/>
        </a:ln>
      </xdr:spPr>
    </xdr:pic>
    <xdr:clientData/>
  </xdr:oneCellAnchor>
  <xdr:oneCellAnchor>
    <xdr:from>
      <xdr:col>1</xdr:col>
      <xdr:colOff>1933575</xdr:colOff>
      <xdr:row>146</xdr:row>
      <xdr:rowOff>9525</xdr:rowOff>
    </xdr:from>
    <xdr:ext cx="0" cy="295275"/>
    <xdr:pic>
      <xdr:nvPicPr>
        <xdr:cNvPr id="490" name="ctl00_logoimage" descr="Danfoss Logo"/>
        <xdr:cNvPicPr>
          <a:picLocks noChangeAspect="1" noChangeArrowheads="1"/>
        </xdr:cNvPicPr>
      </xdr:nvPicPr>
      <xdr:blipFill>
        <a:blip r:embed="rId1"/>
        <a:srcRect/>
        <a:stretch>
          <a:fillRect/>
        </a:stretch>
      </xdr:blipFill>
      <xdr:spPr>
        <a:xfrm>
          <a:off x="2619375" y="26581735"/>
          <a:ext cx="0" cy="295275"/>
        </a:xfrm>
        <a:prstGeom prst="rect">
          <a:avLst/>
        </a:prstGeom>
        <a:noFill/>
        <a:ln w="9525">
          <a:noFill/>
          <a:miter lim="800000"/>
          <a:headEnd/>
          <a:tailEnd/>
        </a:ln>
      </xdr:spPr>
    </xdr:pic>
    <xdr:clientData/>
  </xdr:oneCellAnchor>
  <xdr:oneCellAnchor>
    <xdr:from>
      <xdr:col>1</xdr:col>
      <xdr:colOff>1933575</xdr:colOff>
      <xdr:row>147</xdr:row>
      <xdr:rowOff>9525</xdr:rowOff>
    </xdr:from>
    <xdr:ext cx="0" cy="295275"/>
    <xdr:pic>
      <xdr:nvPicPr>
        <xdr:cNvPr id="493" name="ctl00_logoimage" descr="Danfoss Logo"/>
        <xdr:cNvPicPr>
          <a:picLocks noChangeAspect="1" noChangeArrowheads="1"/>
        </xdr:cNvPicPr>
      </xdr:nvPicPr>
      <xdr:blipFill>
        <a:blip r:embed="rId1"/>
        <a:srcRect/>
        <a:stretch>
          <a:fillRect/>
        </a:stretch>
      </xdr:blipFill>
      <xdr:spPr>
        <a:xfrm>
          <a:off x="2619375" y="26724610"/>
          <a:ext cx="0" cy="295275"/>
        </a:xfrm>
        <a:prstGeom prst="rect">
          <a:avLst/>
        </a:prstGeom>
        <a:noFill/>
        <a:ln w="9525">
          <a:noFill/>
          <a:miter lim="800000"/>
          <a:headEnd/>
          <a:tailEnd/>
        </a:ln>
      </xdr:spPr>
    </xdr:pic>
    <xdr:clientData/>
  </xdr:oneCellAnchor>
  <xdr:oneCellAnchor>
    <xdr:from>
      <xdr:col>1</xdr:col>
      <xdr:colOff>1933575</xdr:colOff>
      <xdr:row>157</xdr:row>
      <xdr:rowOff>9525</xdr:rowOff>
    </xdr:from>
    <xdr:ext cx="0" cy="295275"/>
    <xdr:pic>
      <xdr:nvPicPr>
        <xdr:cNvPr id="495" name="ctl00_logoimage" descr="Danfoss Logo"/>
        <xdr:cNvPicPr>
          <a:picLocks noChangeAspect="1" noChangeArrowheads="1"/>
        </xdr:cNvPicPr>
      </xdr:nvPicPr>
      <xdr:blipFill>
        <a:blip r:embed="rId1"/>
        <a:srcRect/>
        <a:stretch>
          <a:fillRect/>
        </a:stretch>
      </xdr:blipFill>
      <xdr:spPr>
        <a:xfrm>
          <a:off x="2619375" y="28153360"/>
          <a:ext cx="0" cy="295275"/>
        </a:xfrm>
        <a:prstGeom prst="rect">
          <a:avLst/>
        </a:prstGeom>
        <a:noFill/>
        <a:ln w="9525">
          <a:noFill/>
          <a:miter lim="800000"/>
          <a:headEnd/>
          <a:tailEnd/>
        </a:ln>
      </xdr:spPr>
    </xdr:pic>
    <xdr:clientData/>
  </xdr:oneCellAnchor>
  <xdr:oneCellAnchor>
    <xdr:from>
      <xdr:col>1</xdr:col>
      <xdr:colOff>1933575</xdr:colOff>
      <xdr:row>157</xdr:row>
      <xdr:rowOff>0</xdr:rowOff>
    </xdr:from>
    <xdr:ext cx="0" cy="295275"/>
    <xdr:pic>
      <xdr:nvPicPr>
        <xdr:cNvPr id="497" name="ctl00_logoimage" descr="Danfoss Logo"/>
        <xdr:cNvPicPr>
          <a:picLocks noChangeAspect="1" noChangeArrowheads="1"/>
        </xdr:cNvPicPr>
      </xdr:nvPicPr>
      <xdr:blipFill>
        <a:blip r:embed="rId1"/>
        <a:srcRect/>
        <a:stretch>
          <a:fillRect/>
        </a:stretch>
      </xdr:blipFill>
      <xdr:spPr>
        <a:xfrm>
          <a:off x="2619375" y="28143835"/>
          <a:ext cx="0" cy="295275"/>
        </a:xfrm>
        <a:prstGeom prst="rect">
          <a:avLst/>
        </a:prstGeom>
        <a:noFill/>
        <a:ln w="9525">
          <a:noFill/>
          <a:miter lim="800000"/>
          <a:headEnd/>
          <a:tailEnd/>
        </a:ln>
      </xdr:spPr>
    </xdr:pic>
    <xdr:clientData/>
  </xdr:oneCellAnchor>
  <xdr:oneCellAnchor>
    <xdr:from>
      <xdr:col>1</xdr:col>
      <xdr:colOff>1933575</xdr:colOff>
      <xdr:row>158</xdr:row>
      <xdr:rowOff>0</xdr:rowOff>
    </xdr:from>
    <xdr:ext cx="0" cy="295275"/>
    <xdr:pic>
      <xdr:nvPicPr>
        <xdr:cNvPr id="506" name="ctl00_logoimage" descr="Danfoss Logo"/>
        <xdr:cNvPicPr>
          <a:picLocks noChangeAspect="1" noChangeArrowheads="1"/>
        </xdr:cNvPicPr>
      </xdr:nvPicPr>
      <xdr:blipFill>
        <a:blip r:embed="rId1"/>
        <a:srcRect/>
        <a:stretch>
          <a:fillRect/>
        </a:stretch>
      </xdr:blipFill>
      <xdr:spPr>
        <a:xfrm>
          <a:off x="2619375" y="28286710"/>
          <a:ext cx="0" cy="295275"/>
        </a:xfrm>
        <a:prstGeom prst="rect">
          <a:avLst/>
        </a:prstGeom>
        <a:noFill/>
        <a:ln w="9525">
          <a:noFill/>
          <a:miter lim="800000"/>
          <a:headEnd/>
          <a:tailEnd/>
        </a:ln>
      </xdr:spPr>
    </xdr:pic>
    <xdr:clientData/>
  </xdr:oneCellAnchor>
  <xdr:oneCellAnchor>
    <xdr:from>
      <xdr:col>1</xdr:col>
      <xdr:colOff>1933575</xdr:colOff>
      <xdr:row>158</xdr:row>
      <xdr:rowOff>9525</xdr:rowOff>
    </xdr:from>
    <xdr:ext cx="0" cy="295275"/>
    <xdr:pic>
      <xdr:nvPicPr>
        <xdr:cNvPr id="512" name="ctl00_logoimage" descr="Danfoss Logo"/>
        <xdr:cNvPicPr>
          <a:picLocks noChangeAspect="1" noChangeArrowheads="1"/>
        </xdr:cNvPicPr>
      </xdr:nvPicPr>
      <xdr:blipFill>
        <a:blip r:embed="rId1"/>
        <a:srcRect/>
        <a:stretch>
          <a:fillRect/>
        </a:stretch>
      </xdr:blipFill>
      <xdr:spPr>
        <a:xfrm>
          <a:off x="2619375" y="28296235"/>
          <a:ext cx="0" cy="295275"/>
        </a:xfrm>
        <a:prstGeom prst="rect">
          <a:avLst/>
        </a:prstGeom>
        <a:noFill/>
        <a:ln w="9525">
          <a:noFill/>
          <a:miter lim="800000"/>
          <a:headEnd/>
          <a:tailEnd/>
        </a:ln>
      </xdr:spPr>
    </xdr:pic>
    <xdr:clientData/>
  </xdr:oneCellAnchor>
  <xdr:oneCellAnchor>
    <xdr:from>
      <xdr:col>1</xdr:col>
      <xdr:colOff>1933575</xdr:colOff>
      <xdr:row>159</xdr:row>
      <xdr:rowOff>0</xdr:rowOff>
    </xdr:from>
    <xdr:ext cx="0" cy="295275"/>
    <xdr:pic>
      <xdr:nvPicPr>
        <xdr:cNvPr id="515" name="ctl00_logoimage" descr="Danfoss Logo"/>
        <xdr:cNvPicPr>
          <a:picLocks noChangeAspect="1" noChangeArrowheads="1"/>
        </xdr:cNvPicPr>
      </xdr:nvPicPr>
      <xdr:blipFill>
        <a:blip r:embed="rId1"/>
        <a:srcRect/>
        <a:stretch>
          <a:fillRect/>
        </a:stretch>
      </xdr:blipFill>
      <xdr:spPr>
        <a:xfrm>
          <a:off x="2619375" y="28429585"/>
          <a:ext cx="0" cy="295275"/>
        </a:xfrm>
        <a:prstGeom prst="rect">
          <a:avLst/>
        </a:prstGeom>
        <a:noFill/>
        <a:ln w="9525">
          <a:noFill/>
          <a:miter lim="800000"/>
          <a:headEnd/>
          <a:tailEnd/>
        </a:ln>
      </xdr:spPr>
    </xdr:pic>
    <xdr:clientData/>
  </xdr:oneCellAnchor>
  <xdr:oneCellAnchor>
    <xdr:from>
      <xdr:col>1</xdr:col>
      <xdr:colOff>1933575</xdr:colOff>
      <xdr:row>159</xdr:row>
      <xdr:rowOff>9525</xdr:rowOff>
    </xdr:from>
    <xdr:ext cx="0" cy="295275"/>
    <xdr:pic>
      <xdr:nvPicPr>
        <xdr:cNvPr id="521" name="ctl00_logoimage" descr="Danfoss Logo"/>
        <xdr:cNvPicPr>
          <a:picLocks noChangeAspect="1" noChangeArrowheads="1"/>
        </xdr:cNvPicPr>
      </xdr:nvPicPr>
      <xdr:blipFill>
        <a:blip r:embed="rId1"/>
        <a:srcRect/>
        <a:stretch>
          <a:fillRect/>
        </a:stretch>
      </xdr:blipFill>
      <xdr:spPr>
        <a:xfrm>
          <a:off x="2619375" y="28439110"/>
          <a:ext cx="0" cy="295275"/>
        </a:xfrm>
        <a:prstGeom prst="rect">
          <a:avLst/>
        </a:prstGeom>
        <a:noFill/>
        <a:ln w="9525">
          <a:noFill/>
          <a:miter lim="800000"/>
          <a:headEnd/>
          <a:tailEnd/>
        </a:ln>
      </xdr:spPr>
    </xdr:pic>
    <xdr:clientData/>
  </xdr:oneCellAnchor>
  <xdr:oneCellAnchor>
    <xdr:from>
      <xdr:col>1</xdr:col>
      <xdr:colOff>1933575</xdr:colOff>
      <xdr:row>160</xdr:row>
      <xdr:rowOff>9525</xdr:rowOff>
    </xdr:from>
    <xdr:ext cx="0" cy="295275"/>
    <xdr:pic>
      <xdr:nvPicPr>
        <xdr:cNvPr id="545" name="ctl00_logoimage" descr="Danfoss Logo"/>
        <xdr:cNvPicPr>
          <a:picLocks noChangeAspect="1" noChangeArrowheads="1"/>
        </xdr:cNvPicPr>
      </xdr:nvPicPr>
      <xdr:blipFill>
        <a:blip r:embed="rId1"/>
        <a:srcRect/>
        <a:stretch>
          <a:fillRect/>
        </a:stretch>
      </xdr:blipFill>
      <xdr:spPr>
        <a:xfrm>
          <a:off x="2619375" y="28807410"/>
          <a:ext cx="0" cy="295275"/>
        </a:xfrm>
        <a:prstGeom prst="rect">
          <a:avLst/>
        </a:prstGeom>
        <a:noFill/>
        <a:ln w="9525">
          <a:noFill/>
          <a:miter lim="800000"/>
          <a:headEnd/>
          <a:tailEnd/>
        </a:ln>
      </xdr:spPr>
    </xdr:pic>
    <xdr:clientData/>
  </xdr:oneCellAnchor>
  <xdr:oneCellAnchor>
    <xdr:from>
      <xdr:col>1</xdr:col>
      <xdr:colOff>1933575</xdr:colOff>
      <xdr:row>161</xdr:row>
      <xdr:rowOff>9525</xdr:rowOff>
    </xdr:from>
    <xdr:ext cx="0" cy="295275"/>
    <xdr:pic>
      <xdr:nvPicPr>
        <xdr:cNvPr id="548" name="ctl00_logoimage" descr="Danfoss Logo"/>
        <xdr:cNvPicPr>
          <a:picLocks noChangeAspect="1" noChangeArrowheads="1"/>
        </xdr:cNvPicPr>
      </xdr:nvPicPr>
      <xdr:blipFill>
        <a:blip r:embed="rId1"/>
        <a:srcRect/>
        <a:stretch>
          <a:fillRect/>
        </a:stretch>
      </xdr:blipFill>
      <xdr:spPr>
        <a:xfrm>
          <a:off x="2619375" y="29175710"/>
          <a:ext cx="0" cy="295275"/>
        </a:xfrm>
        <a:prstGeom prst="rect">
          <a:avLst/>
        </a:prstGeom>
        <a:noFill/>
        <a:ln w="9525">
          <a:noFill/>
          <a:miter lim="800000"/>
          <a:headEnd/>
          <a:tailEnd/>
        </a:ln>
      </xdr:spPr>
    </xdr:pic>
    <xdr:clientData/>
  </xdr:oneCellAnchor>
  <xdr:oneCellAnchor>
    <xdr:from>
      <xdr:col>1</xdr:col>
      <xdr:colOff>1933575</xdr:colOff>
      <xdr:row>162</xdr:row>
      <xdr:rowOff>9525</xdr:rowOff>
    </xdr:from>
    <xdr:ext cx="0" cy="295275"/>
    <xdr:pic>
      <xdr:nvPicPr>
        <xdr:cNvPr id="551" name="ctl00_logoimage" descr="Danfoss Logo"/>
        <xdr:cNvPicPr>
          <a:picLocks noChangeAspect="1" noChangeArrowheads="1"/>
        </xdr:cNvPicPr>
      </xdr:nvPicPr>
      <xdr:blipFill>
        <a:blip r:embed="rId1"/>
        <a:srcRect/>
        <a:stretch>
          <a:fillRect/>
        </a:stretch>
      </xdr:blipFill>
      <xdr:spPr>
        <a:xfrm>
          <a:off x="2619375" y="29318585"/>
          <a:ext cx="0" cy="295275"/>
        </a:xfrm>
        <a:prstGeom prst="rect">
          <a:avLst/>
        </a:prstGeom>
        <a:noFill/>
        <a:ln w="9525">
          <a:noFill/>
          <a:miter lim="800000"/>
          <a:headEnd/>
          <a:tailEnd/>
        </a:ln>
      </xdr:spPr>
    </xdr:pic>
    <xdr:clientData/>
  </xdr:oneCellAnchor>
  <xdr:oneCellAnchor>
    <xdr:from>
      <xdr:col>1</xdr:col>
      <xdr:colOff>1933575</xdr:colOff>
      <xdr:row>163</xdr:row>
      <xdr:rowOff>9525</xdr:rowOff>
    </xdr:from>
    <xdr:ext cx="0" cy="295275"/>
    <xdr:pic>
      <xdr:nvPicPr>
        <xdr:cNvPr id="554" name="ctl00_logoimage" descr="Danfoss Logo"/>
        <xdr:cNvPicPr>
          <a:picLocks noChangeAspect="1" noChangeArrowheads="1"/>
        </xdr:cNvPicPr>
      </xdr:nvPicPr>
      <xdr:blipFill>
        <a:blip r:embed="rId1"/>
        <a:srcRect/>
        <a:stretch>
          <a:fillRect/>
        </a:stretch>
      </xdr:blipFill>
      <xdr:spPr>
        <a:xfrm>
          <a:off x="2619375" y="29461460"/>
          <a:ext cx="0" cy="295275"/>
        </a:xfrm>
        <a:prstGeom prst="rect">
          <a:avLst/>
        </a:prstGeom>
        <a:noFill/>
        <a:ln w="9525">
          <a:noFill/>
          <a:miter lim="800000"/>
          <a:headEnd/>
          <a:tailEnd/>
        </a:ln>
      </xdr:spPr>
    </xdr:pic>
    <xdr:clientData/>
  </xdr:oneCellAnchor>
  <xdr:oneCellAnchor>
    <xdr:from>
      <xdr:col>1</xdr:col>
      <xdr:colOff>1933575</xdr:colOff>
      <xdr:row>164</xdr:row>
      <xdr:rowOff>9525</xdr:rowOff>
    </xdr:from>
    <xdr:ext cx="0" cy="295275"/>
    <xdr:pic>
      <xdr:nvPicPr>
        <xdr:cNvPr id="557" name="ctl00_logoimage" descr="Danfoss Logo"/>
        <xdr:cNvPicPr>
          <a:picLocks noChangeAspect="1" noChangeArrowheads="1"/>
        </xdr:cNvPicPr>
      </xdr:nvPicPr>
      <xdr:blipFill>
        <a:blip r:embed="rId1"/>
        <a:srcRect/>
        <a:stretch>
          <a:fillRect/>
        </a:stretch>
      </xdr:blipFill>
      <xdr:spPr>
        <a:xfrm>
          <a:off x="2619375" y="30172660"/>
          <a:ext cx="0" cy="295275"/>
        </a:xfrm>
        <a:prstGeom prst="rect">
          <a:avLst/>
        </a:prstGeom>
        <a:noFill/>
        <a:ln w="9525">
          <a:noFill/>
          <a:miter lim="800000"/>
          <a:headEnd/>
          <a:tailEnd/>
        </a:ln>
      </xdr:spPr>
    </xdr:pic>
    <xdr:clientData/>
  </xdr:oneCellAnchor>
  <xdr:oneCellAnchor>
    <xdr:from>
      <xdr:col>1</xdr:col>
      <xdr:colOff>1933575</xdr:colOff>
      <xdr:row>166</xdr:row>
      <xdr:rowOff>9525</xdr:rowOff>
    </xdr:from>
    <xdr:ext cx="0" cy="295275"/>
    <xdr:pic>
      <xdr:nvPicPr>
        <xdr:cNvPr id="560" name="ctl00_logoimage" descr="Danfoss Logo"/>
        <xdr:cNvPicPr>
          <a:picLocks noChangeAspect="1" noChangeArrowheads="1"/>
        </xdr:cNvPicPr>
      </xdr:nvPicPr>
      <xdr:blipFill>
        <a:blip r:embed="rId1"/>
        <a:srcRect/>
        <a:stretch>
          <a:fillRect/>
        </a:stretch>
      </xdr:blipFill>
      <xdr:spPr>
        <a:xfrm>
          <a:off x="2619375" y="30458410"/>
          <a:ext cx="0" cy="295275"/>
        </a:xfrm>
        <a:prstGeom prst="rect">
          <a:avLst/>
        </a:prstGeom>
        <a:noFill/>
        <a:ln w="9525">
          <a:noFill/>
          <a:miter lim="800000"/>
          <a:headEnd/>
          <a:tailEnd/>
        </a:ln>
      </xdr:spPr>
    </xdr:pic>
    <xdr:clientData/>
  </xdr:oneCellAnchor>
  <xdr:oneCellAnchor>
    <xdr:from>
      <xdr:col>1</xdr:col>
      <xdr:colOff>1933575</xdr:colOff>
      <xdr:row>168</xdr:row>
      <xdr:rowOff>9525</xdr:rowOff>
    </xdr:from>
    <xdr:ext cx="0" cy="295275"/>
    <xdr:pic>
      <xdr:nvPicPr>
        <xdr:cNvPr id="563" name="ctl00_logoimage" descr="Danfoss Logo"/>
        <xdr:cNvPicPr>
          <a:picLocks noChangeAspect="1" noChangeArrowheads="1"/>
        </xdr:cNvPicPr>
      </xdr:nvPicPr>
      <xdr:blipFill>
        <a:blip r:embed="rId1"/>
        <a:srcRect/>
        <a:stretch>
          <a:fillRect/>
        </a:stretch>
      </xdr:blipFill>
      <xdr:spPr>
        <a:xfrm>
          <a:off x="2619375" y="30744160"/>
          <a:ext cx="0" cy="295275"/>
        </a:xfrm>
        <a:prstGeom prst="rect">
          <a:avLst/>
        </a:prstGeom>
        <a:noFill/>
        <a:ln w="9525">
          <a:noFill/>
          <a:miter lim="800000"/>
          <a:headEnd/>
          <a:tailEnd/>
        </a:ln>
      </xdr:spPr>
    </xdr:pic>
    <xdr:clientData/>
  </xdr:oneCellAnchor>
  <xdr:oneCellAnchor>
    <xdr:from>
      <xdr:col>1</xdr:col>
      <xdr:colOff>1933575</xdr:colOff>
      <xdr:row>170</xdr:row>
      <xdr:rowOff>0</xdr:rowOff>
    </xdr:from>
    <xdr:ext cx="0" cy="295275"/>
    <xdr:pic>
      <xdr:nvPicPr>
        <xdr:cNvPr id="566" name="ctl00_logoimage" descr="Danfoss Logo"/>
        <xdr:cNvPicPr>
          <a:picLocks noChangeAspect="1" noChangeArrowheads="1"/>
        </xdr:cNvPicPr>
      </xdr:nvPicPr>
      <xdr:blipFill>
        <a:blip r:embed="rId1"/>
        <a:srcRect/>
        <a:stretch>
          <a:fillRect/>
        </a:stretch>
      </xdr:blipFill>
      <xdr:spPr>
        <a:xfrm>
          <a:off x="2619375" y="32284035"/>
          <a:ext cx="0" cy="295275"/>
        </a:xfrm>
        <a:prstGeom prst="rect">
          <a:avLst/>
        </a:prstGeom>
        <a:noFill/>
        <a:ln w="9525">
          <a:noFill/>
          <a:miter lim="800000"/>
          <a:headEnd/>
          <a:tailEnd/>
        </a:ln>
      </xdr:spPr>
    </xdr:pic>
    <xdr:clientData/>
  </xdr:oneCellAnchor>
  <xdr:oneCellAnchor>
    <xdr:from>
      <xdr:col>1</xdr:col>
      <xdr:colOff>1933575</xdr:colOff>
      <xdr:row>170</xdr:row>
      <xdr:rowOff>9525</xdr:rowOff>
    </xdr:from>
    <xdr:ext cx="0" cy="295275"/>
    <xdr:pic>
      <xdr:nvPicPr>
        <xdr:cNvPr id="584" name="ctl00_logoimage" descr="Danfoss Logo"/>
        <xdr:cNvPicPr>
          <a:picLocks noChangeAspect="1" noChangeArrowheads="1"/>
        </xdr:cNvPicPr>
      </xdr:nvPicPr>
      <xdr:blipFill>
        <a:blip r:embed="rId1"/>
        <a:srcRect/>
        <a:stretch>
          <a:fillRect/>
        </a:stretch>
      </xdr:blipFill>
      <xdr:spPr>
        <a:xfrm>
          <a:off x="2619375" y="32293560"/>
          <a:ext cx="0" cy="295275"/>
        </a:xfrm>
        <a:prstGeom prst="rect">
          <a:avLst/>
        </a:prstGeom>
        <a:noFill/>
        <a:ln w="9525">
          <a:noFill/>
          <a:miter lim="800000"/>
          <a:headEnd/>
          <a:tailEnd/>
        </a:ln>
      </xdr:spPr>
    </xdr:pic>
    <xdr:clientData/>
  </xdr:oneCellAnchor>
  <xdr:oneCellAnchor>
    <xdr:from>
      <xdr:col>1</xdr:col>
      <xdr:colOff>1933575</xdr:colOff>
      <xdr:row>176</xdr:row>
      <xdr:rowOff>9525</xdr:rowOff>
    </xdr:from>
    <xdr:ext cx="0" cy="295275"/>
    <xdr:pic>
      <xdr:nvPicPr>
        <xdr:cNvPr id="586" name="ctl00_logoimage" descr="Danfoss Logo"/>
        <xdr:cNvPicPr>
          <a:picLocks noChangeAspect="1" noChangeArrowheads="1"/>
        </xdr:cNvPicPr>
      </xdr:nvPicPr>
      <xdr:blipFill>
        <a:blip r:embed="rId1"/>
        <a:srcRect/>
        <a:stretch>
          <a:fillRect/>
        </a:stretch>
      </xdr:blipFill>
      <xdr:spPr>
        <a:xfrm>
          <a:off x="2619375" y="33817560"/>
          <a:ext cx="0" cy="295275"/>
        </a:xfrm>
        <a:prstGeom prst="rect">
          <a:avLst/>
        </a:prstGeom>
        <a:noFill/>
        <a:ln w="9525">
          <a:noFill/>
          <a:miter lim="800000"/>
          <a:headEnd/>
          <a:tailEnd/>
        </a:ln>
      </xdr:spPr>
    </xdr:pic>
    <xdr:clientData/>
  </xdr:oneCellAnchor>
  <xdr:oneCellAnchor>
    <xdr:from>
      <xdr:col>1</xdr:col>
      <xdr:colOff>1933575</xdr:colOff>
      <xdr:row>177</xdr:row>
      <xdr:rowOff>0</xdr:rowOff>
    </xdr:from>
    <xdr:ext cx="0" cy="295275"/>
    <xdr:pic>
      <xdr:nvPicPr>
        <xdr:cNvPr id="588" name="ctl00_logoimage" descr="Danfoss Logo"/>
        <xdr:cNvPicPr>
          <a:picLocks noChangeAspect="1" noChangeArrowheads="1"/>
        </xdr:cNvPicPr>
      </xdr:nvPicPr>
      <xdr:blipFill>
        <a:blip r:embed="rId1"/>
        <a:srcRect/>
        <a:stretch>
          <a:fillRect/>
        </a:stretch>
      </xdr:blipFill>
      <xdr:spPr>
        <a:xfrm>
          <a:off x="2619375" y="34198560"/>
          <a:ext cx="0" cy="295275"/>
        </a:xfrm>
        <a:prstGeom prst="rect">
          <a:avLst/>
        </a:prstGeom>
        <a:noFill/>
        <a:ln w="9525">
          <a:noFill/>
          <a:miter lim="800000"/>
          <a:headEnd/>
          <a:tailEnd/>
        </a:ln>
      </xdr:spPr>
    </xdr:pic>
    <xdr:clientData/>
  </xdr:oneCellAnchor>
  <xdr:oneCellAnchor>
    <xdr:from>
      <xdr:col>1</xdr:col>
      <xdr:colOff>1933575</xdr:colOff>
      <xdr:row>177</xdr:row>
      <xdr:rowOff>9525</xdr:rowOff>
    </xdr:from>
    <xdr:ext cx="0" cy="295275"/>
    <xdr:pic>
      <xdr:nvPicPr>
        <xdr:cNvPr id="619" name="ctl00_logoimage" descr="Danfoss Logo"/>
        <xdr:cNvPicPr>
          <a:picLocks noChangeAspect="1" noChangeArrowheads="1"/>
        </xdr:cNvPicPr>
      </xdr:nvPicPr>
      <xdr:blipFill>
        <a:blip r:embed="rId1"/>
        <a:srcRect/>
        <a:stretch>
          <a:fillRect/>
        </a:stretch>
      </xdr:blipFill>
      <xdr:spPr>
        <a:xfrm>
          <a:off x="2619375" y="34208085"/>
          <a:ext cx="0" cy="295275"/>
        </a:xfrm>
        <a:prstGeom prst="rect">
          <a:avLst/>
        </a:prstGeom>
        <a:noFill/>
        <a:ln w="9525">
          <a:noFill/>
          <a:miter lim="800000"/>
          <a:headEnd/>
          <a:tailEnd/>
        </a:ln>
      </xdr:spPr>
    </xdr:pic>
    <xdr:clientData/>
  </xdr:oneCellAnchor>
  <xdr:oneCellAnchor>
    <xdr:from>
      <xdr:col>1</xdr:col>
      <xdr:colOff>1933575</xdr:colOff>
      <xdr:row>178</xdr:row>
      <xdr:rowOff>9525</xdr:rowOff>
    </xdr:from>
    <xdr:ext cx="0" cy="295275"/>
    <xdr:pic>
      <xdr:nvPicPr>
        <xdr:cNvPr id="622" name="ctl00_logoimage" descr="Danfoss Logo"/>
        <xdr:cNvPicPr>
          <a:picLocks noChangeAspect="1" noChangeArrowheads="1"/>
        </xdr:cNvPicPr>
      </xdr:nvPicPr>
      <xdr:blipFill>
        <a:blip r:embed="rId1"/>
        <a:srcRect/>
        <a:stretch>
          <a:fillRect/>
        </a:stretch>
      </xdr:blipFill>
      <xdr:spPr>
        <a:xfrm>
          <a:off x="2619375" y="34350960"/>
          <a:ext cx="0" cy="295275"/>
        </a:xfrm>
        <a:prstGeom prst="rect">
          <a:avLst/>
        </a:prstGeom>
        <a:noFill/>
        <a:ln w="9525">
          <a:noFill/>
          <a:miter lim="800000"/>
          <a:headEnd/>
          <a:tailEnd/>
        </a:ln>
      </xdr:spPr>
    </xdr:pic>
    <xdr:clientData/>
  </xdr:oneCellAnchor>
  <xdr:oneCellAnchor>
    <xdr:from>
      <xdr:col>1</xdr:col>
      <xdr:colOff>1933575</xdr:colOff>
      <xdr:row>179</xdr:row>
      <xdr:rowOff>9525</xdr:rowOff>
    </xdr:from>
    <xdr:ext cx="0" cy="295275"/>
    <xdr:pic>
      <xdr:nvPicPr>
        <xdr:cNvPr id="625" name="ctl00_logoimage" descr="Danfoss Logo"/>
        <xdr:cNvPicPr>
          <a:picLocks noChangeAspect="1" noChangeArrowheads="1"/>
        </xdr:cNvPicPr>
      </xdr:nvPicPr>
      <xdr:blipFill>
        <a:blip r:embed="rId1"/>
        <a:srcRect/>
        <a:stretch>
          <a:fillRect/>
        </a:stretch>
      </xdr:blipFill>
      <xdr:spPr>
        <a:xfrm>
          <a:off x="2619375" y="34493835"/>
          <a:ext cx="0" cy="295275"/>
        </a:xfrm>
        <a:prstGeom prst="rect">
          <a:avLst/>
        </a:prstGeom>
        <a:noFill/>
        <a:ln w="9525">
          <a:noFill/>
          <a:miter lim="800000"/>
          <a:headEnd/>
          <a:tailEnd/>
        </a:ln>
      </xdr:spPr>
    </xdr:pic>
    <xdr:clientData/>
  </xdr:oneCellAnchor>
  <xdr:oneCellAnchor>
    <xdr:from>
      <xdr:col>1</xdr:col>
      <xdr:colOff>1933575</xdr:colOff>
      <xdr:row>180</xdr:row>
      <xdr:rowOff>9525</xdr:rowOff>
    </xdr:from>
    <xdr:ext cx="0" cy="295275"/>
    <xdr:pic>
      <xdr:nvPicPr>
        <xdr:cNvPr id="628" name="ctl00_logoimage" descr="Danfoss Logo"/>
        <xdr:cNvPicPr>
          <a:picLocks noChangeAspect="1" noChangeArrowheads="1"/>
        </xdr:cNvPicPr>
      </xdr:nvPicPr>
      <xdr:blipFill>
        <a:blip r:embed="rId1"/>
        <a:srcRect/>
        <a:stretch>
          <a:fillRect/>
        </a:stretch>
      </xdr:blipFill>
      <xdr:spPr>
        <a:xfrm>
          <a:off x="2619375" y="34636710"/>
          <a:ext cx="0" cy="295275"/>
        </a:xfrm>
        <a:prstGeom prst="rect">
          <a:avLst/>
        </a:prstGeom>
        <a:noFill/>
        <a:ln w="9525">
          <a:noFill/>
          <a:miter lim="800000"/>
          <a:headEnd/>
          <a:tailEnd/>
        </a:ln>
      </xdr:spPr>
    </xdr:pic>
    <xdr:clientData/>
  </xdr:oneCellAnchor>
  <xdr:oneCellAnchor>
    <xdr:from>
      <xdr:col>1</xdr:col>
      <xdr:colOff>1933575</xdr:colOff>
      <xdr:row>181</xdr:row>
      <xdr:rowOff>0</xdr:rowOff>
    </xdr:from>
    <xdr:ext cx="0" cy="295275"/>
    <xdr:pic>
      <xdr:nvPicPr>
        <xdr:cNvPr id="631" name="ctl00_logoimage" descr="Danfoss Logo"/>
        <xdr:cNvPicPr>
          <a:picLocks noChangeAspect="1" noChangeArrowheads="1"/>
        </xdr:cNvPicPr>
      </xdr:nvPicPr>
      <xdr:blipFill>
        <a:blip r:embed="rId1"/>
        <a:srcRect/>
        <a:stretch>
          <a:fillRect/>
        </a:stretch>
      </xdr:blipFill>
      <xdr:spPr>
        <a:xfrm>
          <a:off x="2619375" y="34770060"/>
          <a:ext cx="0" cy="295275"/>
        </a:xfrm>
        <a:prstGeom prst="rect">
          <a:avLst/>
        </a:prstGeom>
        <a:noFill/>
        <a:ln w="9525">
          <a:noFill/>
          <a:miter lim="800000"/>
          <a:headEnd/>
          <a:tailEnd/>
        </a:ln>
      </xdr:spPr>
    </xdr:pic>
    <xdr:clientData/>
  </xdr:oneCellAnchor>
  <xdr:oneCellAnchor>
    <xdr:from>
      <xdr:col>1</xdr:col>
      <xdr:colOff>1933575</xdr:colOff>
      <xdr:row>181</xdr:row>
      <xdr:rowOff>9525</xdr:rowOff>
    </xdr:from>
    <xdr:ext cx="0" cy="295275"/>
    <xdr:pic>
      <xdr:nvPicPr>
        <xdr:cNvPr id="640" name="ctl00_logoimage" descr="Danfoss Logo"/>
        <xdr:cNvPicPr>
          <a:picLocks noChangeAspect="1" noChangeArrowheads="1"/>
        </xdr:cNvPicPr>
      </xdr:nvPicPr>
      <xdr:blipFill>
        <a:blip r:embed="rId1"/>
        <a:srcRect/>
        <a:stretch>
          <a:fillRect/>
        </a:stretch>
      </xdr:blipFill>
      <xdr:spPr>
        <a:xfrm>
          <a:off x="2619375" y="34779585"/>
          <a:ext cx="0" cy="295275"/>
        </a:xfrm>
        <a:prstGeom prst="rect">
          <a:avLst/>
        </a:prstGeom>
        <a:noFill/>
        <a:ln w="9525">
          <a:noFill/>
          <a:miter lim="800000"/>
          <a:headEnd/>
          <a:tailEnd/>
        </a:ln>
      </xdr:spPr>
    </xdr:pic>
    <xdr:clientData/>
  </xdr:oneCellAnchor>
  <xdr:oneCellAnchor>
    <xdr:from>
      <xdr:col>1</xdr:col>
      <xdr:colOff>1933575</xdr:colOff>
      <xdr:row>182</xdr:row>
      <xdr:rowOff>9525</xdr:rowOff>
    </xdr:from>
    <xdr:ext cx="0" cy="295275"/>
    <xdr:pic>
      <xdr:nvPicPr>
        <xdr:cNvPr id="643" name="ctl00_logoimage" descr="Danfoss Logo"/>
        <xdr:cNvPicPr>
          <a:picLocks noChangeAspect="1" noChangeArrowheads="1"/>
        </xdr:cNvPicPr>
      </xdr:nvPicPr>
      <xdr:blipFill>
        <a:blip r:embed="rId1"/>
        <a:srcRect/>
        <a:stretch>
          <a:fillRect/>
        </a:stretch>
      </xdr:blipFill>
      <xdr:spPr>
        <a:xfrm>
          <a:off x="2619375" y="35132010"/>
          <a:ext cx="0" cy="295275"/>
        </a:xfrm>
        <a:prstGeom prst="rect">
          <a:avLst/>
        </a:prstGeom>
        <a:noFill/>
        <a:ln w="9525">
          <a:noFill/>
          <a:miter lim="800000"/>
          <a:headEnd/>
          <a:tailEnd/>
        </a:ln>
      </xdr:spPr>
    </xdr:pic>
    <xdr:clientData/>
  </xdr:oneCellAnchor>
  <xdr:oneCellAnchor>
    <xdr:from>
      <xdr:col>1</xdr:col>
      <xdr:colOff>1933575</xdr:colOff>
      <xdr:row>183</xdr:row>
      <xdr:rowOff>0</xdr:rowOff>
    </xdr:from>
    <xdr:ext cx="0" cy="295275"/>
    <xdr:pic>
      <xdr:nvPicPr>
        <xdr:cNvPr id="646" name="ctl00_logoimage" descr="Danfoss Logo"/>
        <xdr:cNvPicPr>
          <a:picLocks noChangeAspect="1" noChangeArrowheads="1"/>
        </xdr:cNvPicPr>
      </xdr:nvPicPr>
      <xdr:blipFill>
        <a:blip r:embed="rId1"/>
        <a:srcRect/>
        <a:stretch>
          <a:fillRect/>
        </a:stretch>
      </xdr:blipFill>
      <xdr:spPr>
        <a:xfrm>
          <a:off x="2619375" y="35465385"/>
          <a:ext cx="0" cy="295275"/>
        </a:xfrm>
        <a:prstGeom prst="rect">
          <a:avLst/>
        </a:prstGeom>
        <a:noFill/>
        <a:ln w="9525">
          <a:noFill/>
          <a:miter lim="800000"/>
          <a:headEnd/>
          <a:tailEnd/>
        </a:ln>
      </xdr:spPr>
    </xdr:pic>
    <xdr:clientData/>
  </xdr:oneCellAnchor>
  <xdr:oneCellAnchor>
    <xdr:from>
      <xdr:col>1</xdr:col>
      <xdr:colOff>1933575</xdr:colOff>
      <xdr:row>183</xdr:row>
      <xdr:rowOff>9525</xdr:rowOff>
    </xdr:from>
    <xdr:ext cx="0" cy="295275"/>
    <xdr:pic>
      <xdr:nvPicPr>
        <xdr:cNvPr id="652" name="ctl00_logoimage" descr="Danfoss Logo"/>
        <xdr:cNvPicPr>
          <a:picLocks noChangeAspect="1" noChangeArrowheads="1"/>
        </xdr:cNvPicPr>
      </xdr:nvPicPr>
      <xdr:blipFill>
        <a:blip r:embed="rId1"/>
        <a:srcRect/>
        <a:stretch>
          <a:fillRect/>
        </a:stretch>
      </xdr:blipFill>
      <xdr:spPr>
        <a:xfrm>
          <a:off x="2619375" y="35474910"/>
          <a:ext cx="0" cy="295275"/>
        </a:xfrm>
        <a:prstGeom prst="rect">
          <a:avLst/>
        </a:prstGeom>
        <a:noFill/>
        <a:ln w="9525">
          <a:noFill/>
          <a:miter lim="800000"/>
          <a:headEnd/>
          <a:tailEnd/>
        </a:ln>
      </xdr:spPr>
    </xdr:pic>
    <xdr:clientData/>
  </xdr:oneCellAnchor>
  <xdr:oneCellAnchor>
    <xdr:from>
      <xdr:col>1</xdr:col>
      <xdr:colOff>1933575</xdr:colOff>
      <xdr:row>184</xdr:row>
      <xdr:rowOff>9525</xdr:rowOff>
    </xdr:from>
    <xdr:ext cx="0" cy="295275"/>
    <xdr:pic>
      <xdr:nvPicPr>
        <xdr:cNvPr id="655" name="ctl00_logoimage" descr="Danfoss Logo"/>
        <xdr:cNvPicPr>
          <a:picLocks noChangeAspect="1" noChangeArrowheads="1"/>
        </xdr:cNvPicPr>
      </xdr:nvPicPr>
      <xdr:blipFill>
        <a:blip r:embed="rId1"/>
        <a:srcRect/>
        <a:stretch>
          <a:fillRect/>
        </a:stretch>
      </xdr:blipFill>
      <xdr:spPr>
        <a:xfrm>
          <a:off x="2619375" y="35617785"/>
          <a:ext cx="0" cy="295275"/>
        </a:xfrm>
        <a:prstGeom prst="rect">
          <a:avLst/>
        </a:prstGeom>
        <a:noFill/>
        <a:ln w="9525">
          <a:noFill/>
          <a:miter lim="800000"/>
          <a:headEnd/>
          <a:tailEnd/>
        </a:ln>
      </xdr:spPr>
    </xdr:pic>
    <xdr:clientData/>
  </xdr:oneCellAnchor>
  <xdr:oneCellAnchor>
    <xdr:from>
      <xdr:col>1</xdr:col>
      <xdr:colOff>1933575</xdr:colOff>
      <xdr:row>185</xdr:row>
      <xdr:rowOff>0</xdr:rowOff>
    </xdr:from>
    <xdr:ext cx="0" cy="295275"/>
    <xdr:pic>
      <xdr:nvPicPr>
        <xdr:cNvPr id="658" name="ctl00_logoimage" descr="Danfoss Logo"/>
        <xdr:cNvPicPr>
          <a:picLocks noChangeAspect="1" noChangeArrowheads="1"/>
        </xdr:cNvPicPr>
      </xdr:nvPicPr>
      <xdr:blipFill>
        <a:blip r:embed="rId1"/>
        <a:srcRect/>
        <a:stretch>
          <a:fillRect/>
        </a:stretch>
      </xdr:blipFill>
      <xdr:spPr>
        <a:xfrm>
          <a:off x="2619375" y="35751135"/>
          <a:ext cx="0" cy="295275"/>
        </a:xfrm>
        <a:prstGeom prst="rect">
          <a:avLst/>
        </a:prstGeom>
        <a:noFill/>
        <a:ln w="9525">
          <a:noFill/>
          <a:miter lim="800000"/>
          <a:headEnd/>
          <a:tailEnd/>
        </a:ln>
      </xdr:spPr>
    </xdr:pic>
    <xdr:clientData/>
  </xdr:oneCellAnchor>
  <xdr:oneCellAnchor>
    <xdr:from>
      <xdr:col>1</xdr:col>
      <xdr:colOff>1933575</xdr:colOff>
      <xdr:row>185</xdr:row>
      <xdr:rowOff>9525</xdr:rowOff>
    </xdr:from>
    <xdr:ext cx="0" cy="295275"/>
    <xdr:pic>
      <xdr:nvPicPr>
        <xdr:cNvPr id="667" name="ctl00_logoimage" descr="Danfoss Logo"/>
        <xdr:cNvPicPr>
          <a:picLocks noChangeAspect="1" noChangeArrowheads="1"/>
        </xdr:cNvPicPr>
      </xdr:nvPicPr>
      <xdr:blipFill>
        <a:blip r:embed="rId1"/>
        <a:srcRect/>
        <a:stretch>
          <a:fillRect/>
        </a:stretch>
      </xdr:blipFill>
      <xdr:spPr>
        <a:xfrm>
          <a:off x="2619375" y="35760660"/>
          <a:ext cx="0" cy="295275"/>
        </a:xfrm>
        <a:prstGeom prst="rect">
          <a:avLst/>
        </a:prstGeom>
        <a:noFill/>
        <a:ln w="9525">
          <a:noFill/>
          <a:miter lim="800000"/>
          <a:headEnd/>
          <a:tailEnd/>
        </a:ln>
      </xdr:spPr>
    </xdr:pic>
    <xdr:clientData/>
  </xdr:oneCellAnchor>
  <xdr:oneCellAnchor>
    <xdr:from>
      <xdr:col>1</xdr:col>
      <xdr:colOff>1933575</xdr:colOff>
      <xdr:row>186</xdr:row>
      <xdr:rowOff>9525</xdr:rowOff>
    </xdr:from>
    <xdr:ext cx="0" cy="295275"/>
    <xdr:pic>
      <xdr:nvPicPr>
        <xdr:cNvPr id="670" name="ctl00_logoimage" descr="Danfoss Logo"/>
        <xdr:cNvPicPr>
          <a:picLocks noChangeAspect="1" noChangeArrowheads="1"/>
        </xdr:cNvPicPr>
      </xdr:nvPicPr>
      <xdr:blipFill>
        <a:blip r:embed="rId1"/>
        <a:srcRect/>
        <a:stretch>
          <a:fillRect/>
        </a:stretch>
      </xdr:blipFill>
      <xdr:spPr>
        <a:xfrm>
          <a:off x="2619375" y="35903535"/>
          <a:ext cx="0" cy="295275"/>
        </a:xfrm>
        <a:prstGeom prst="rect">
          <a:avLst/>
        </a:prstGeom>
        <a:noFill/>
        <a:ln w="9525">
          <a:noFill/>
          <a:miter lim="800000"/>
          <a:headEnd/>
          <a:tailEnd/>
        </a:ln>
      </xdr:spPr>
    </xdr:pic>
    <xdr:clientData/>
  </xdr:oneCellAnchor>
  <xdr:oneCellAnchor>
    <xdr:from>
      <xdr:col>1</xdr:col>
      <xdr:colOff>1933575</xdr:colOff>
      <xdr:row>210</xdr:row>
      <xdr:rowOff>9525</xdr:rowOff>
    </xdr:from>
    <xdr:ext cx="0" cy="295275"/>
    <xdr:pic>
      <xdr:nvPicPr>
        <xdr:cNvPr id="673" name="ctl00_logoimage" descr="Danfoss Logo"/>
        <xdr:cNvPicPr>
          <a:picLocks noChangeAspect="1" noChangeArrowheads="1"/>
        </xdr:cNvPicPr>
      </xdr:nvPicPr>
      <xdr:blipFill>
        <a:blip r:embed="rId1"/>
        <a:srcRect/>
        <a:stretch>
          <a:fillRect/>
        </a:stretch>
      </xdr:blipFill>
      <xdr:spPr>
        <a:xfrm>
          <a:off x="2619375" y="39332535"/>
          <a:ext cx="0" cy="295275"/>
        </a:xfrm>
        <a:prstGeom prst="rect">
          <a:avLst/>
        </a:prstGeom>
        <a:noFill/>
        <a:ln w="9525">
          <a:noFill/>
          <a:miter lim="800000"/>
          <a:headEnd/>
          <a:tailEnd/>
        </a:ln>
      </xdr:spPr>
    </xdr:pic>
    <xdr:clientData/>
  </xdr:oneCellAnchor>
  <xdr:oneCellAnchor>
    <xdr:from>
      <xdr:col>1</xdr:col>
      <xdr:colOff>1933575</xdr:colOff>
      <xdr:row>211</xdr:row>
      <xdr:rowOff>9525</xdr:rowOff>
    </xdr:from>
    <xdr:ext cx="0" cy="295275"/>
    <xdr:pic>
      <xdr:nvPicPr>
        <xdr:cNvPr id="676" name="ctl00_logoimage" descr="Danfoss Logo"/>
        <xdr:cNvPicPr>
          <a:picLocks noChangeAspect="1" noChangeArrowheads="1"/>
        </xdr:cNvPicPr>
      </xdr:nvPicPr>
      <xdr:blipFill>
        <a:blip r:embed="rId1"/>
        <a:srcRect/>
        <a:stretch>
          <a:fillRect/>
        </a:stretch>
      </xdr:blipFill>
      <xdr:spPr>
        <a:xfrm>
          <a:off x="2619375" y="39475410"/>
          <a:ext cx="0" cy="295275"/>
        </a:xfrm>
        <a:prstGeom prst="rect">
          <a:avLst/>
        </a:prstGeom>
        <a:noFill/>
        <a:ln w="9525">
          <a:noFill/>
          <a:miter lim="800000"/>
          <a:headEnd/>
          <a:tailEnd/>
        </a:ln>
      </xdr:spPr>
    </xdr:pic>
    <xdr:clientData/>
  </xdr:oneCellAnchor>
  <xdr:oneCellAnchor>
    <xdr:from>
      <xdr:col>1</xdr:col>
      <xdr:colOff>1933575</xdr:colOff>
      <xdr:row>216</xdr:row>
      <xdr:rowOff>9525</xdr:rowOff>
    </xdr:from>
    <xdr:ext cx="0" cy="295275"/>
    <xdr:pic>
      <xdr:nvPicPr>
        <xdr:cNvPr id="678" name="ctl00_logoimage" descr="Danfoss Logo"/>
        <xdr:cNvPicPr>
          <a:picLocks noChangeAspect="1" noChangeArrowheads="1"/>
        </xdr:cNvPicPr>
      </xdr:nvPicPr>
      <xdr:blipFill>
        <a:blip r:embed="rId1"/>
        <a:srcRect/>
        <a:stretch>
          <a:fillRect/>
        </a:stretch>
      </xdr:blipFill>
      <xdr:spPr>
        <a:xfrm>
          <a:off x="2619375" y="40189785"/>
          <a:ext cx="0" cy="295275"/>
        </a:xfrm>
        <a:prstGeom prst="rect">
          <a:avLst/>
        </a:prstGeom>
        <a:noFill/>
        <a:ln w="9525">
          <a:noFill/>
          <a:miter lim="800000"/>
          <a:headEnd/>
          <a:tailEnd/>
        </a:ln>
      </xdr:spPr>
    </xdr:pic>
    <xdr:clientData/>
  </xdr:oneCellAnchor>
  <xdr:oneCellAnchor>
    <xdr:from>
      <xdr:col>1</xdr:col>
      <xdr:colOff>1933575</xdr:colOff>
      <xdr:row>217</xdr:row>
      <xdr:rowOff>9525</xdr:rowOff>
    </xdr:from>
    <xdr:ext cx="0" cy="295275"/>
    <xdr:pic>
      <xdr:nvPicPr>
        <xdr:cNvPr id="680" name="ctl00_logoimage" descr="Danfoss Logo"/>
        <xdr:cNvPicPr>
          <a:picLocks noChangeAspect="1" noChangeArrowheads="1"/>
        </xdr:cNvPicPr>
      </xdr:nvPicPr>
      <xdr:blipFill>
        <a:blip r:embed="rId1"/>
        <a:srcRect/>
        <a:stretch>
          <a:fillRect/>
        </a:stretch>
      </xdr:blipFill>
      <xdr:spPr>
        <a:xfrm>
          <a:off x="2619375" y="40332660"/>
          <a:ext cx="0" cy="295275"/>
        </a:xfrm>
        <a:prstGeom prst="rect">
          <a:avLst/>
        </a:prstGeom>
        <a:noFill/>
        <a:ln w="9525">
          <a:noFill/>
          <a:miter lim="800000"/>
          <a:headEnd/>
          <a:tailEnd/>
        </a:ln>
      </xdr:spPr>
    </xdr:pic>
    <xdr:clientData/>
  </xdr:oneCellAnchor>
  <xdr:oneCellAnchor>
    <xdr:from>
      <xdr:col>1</xdr:col>
      <xdr:colOff>1933575</xdr:colOff>
      <xdr:row>218</xdr:row>
      <xdr:rowOff>0</xdr:rowOff>
    </xdr:from>
    <xdr:ext cx="0" cy="295275"/>
    <xdr:pic>
      <xdr:nvPicPr>
        <xdr:cNvPr id="681" name="ctl00_logoimage" descr="Danfoss Logo"/>
        <xdr:cNvPicPr>
          <a:picLocks noChangeAspect="1" noChangeArrowheads="1"/>
        </xdr:cNvPicPr>
      </xdr:nvPicPr>
      <xdr:blipFill>
        <a:blip r:embed="rId1"/>
        <a:srcRect/>
        <a:stretch>
          <a:fillRect/>
        </a:stretch>
      </xdr:blipFill>
      <xdr:spPr>
        <a:xfrm>
          <a:off x="2619375" y="40466010"/>
          <a:ext cx="0" cy="295275"/>
        </a:xfrm>
        <a:prstGeom prst="rect">
          <a:avLst/>
        </a:prstGeom>
        <a:noFill/>
        <a:ln w="9525">
          <a:noFill/>
          <a:miter lim="800000"/>
          <a:headEnd/>
          <a:tailEnd/>
        </a:ln>
      </xdr:spPr>
    </xdr:pic>
    <xdr:clientData/>
  </xdr:oneCellAnchor>
  <xdr:oneCellAnchor>
    <xdr:from>
      <xdr:col>1</xdr:col>
      <xdr:colOff>1933575</xdr:colOff>
      <xdr:row>218</xdr:row>
      <xdr:rowOff>9525</xdr:rowOff>
    </xdr:from>
    <xdr:ext cx="0" cy="295275"/>
    <xdr:pic>
      <xdr:nvPicPr>
        <xdr:cNvPr id="685" name="ctl00_logoimage" descr="Danfoss Logo"/>
        <xdr:cNvPicPr>
          <a:picLocks noChangeAspect="1" noChangeArrowheads="1"/>
        </xdr:cNvPicPr>
      </xdr:nvPicPr>
      <xdr:blipFill>
        <a:blip r:embed="rId1"/>
        <a:srcRect/>
        <a:stretch>
          <a:fillRect/>
        </a:stretch>
      </xdr:blipFill>
      <xdr:spPr>
        <a:xfrm>
          <a:off x="2619375" y="40475535"/>
          <a:ext cx="0" cy="295275"/>
        </a:xfrm>
        <a:prstGeom prst="rect">
          <a:avLst/>
        </a:prstGeom>
        <a:noFill/>
        <a:ln w="9525">
          <a:noFill/>
          <a:miter lim="800000"/>
          <a:headEnd/>
          <a:tailEnd/>
        </a:ln>
      </xdr:spPr>
    </xdr:pic>
    <xdr:clientData/>
  </xdr:oneCellAnchor>
  <xdr:oneCellAnchor>
    <xdr:from>
      <xdr:col>1</xdr:col>
      <xdr:colOff>1933575</xdr:colOff>
      <xdr:row>219</xdr:row>
      <xdr:rowOff>9525</xdr:rowOff>
    </xdr:from>
    <xdr:ext cx="0" cy="295275"/>
    <xdr:pic>
      <xdr:nvPicPr>
        <xdr:cNvPr id="687" name="ctl00_logoimage" descr="Danfoss Logo"/>
        <xdr:cNvPicPr>
          <a:picLocks noChangeAspect="1" noChangeArrowheads="1"/>
        </xdr:cNvPicPr>
      </xdr:nvPicPr>
      <xdr:blipFill>
        <a:blip r:embed="rId1"/>
        <a:srcRect/>
        <a:stretch>
          <a:fillRect/>
        </a:stretch>
      </xdr:blipFill>
      <xdr:spPr>
        <a:xfrm>
          <a:off x="2619375" y="40618410"/>
          <a:ext cx="0" cy="295275"/>
        </a:xfrm>
        <a:prstGeom prst="rect">
          <a:avLst/>
        </a:prstGeom>
        <a:noFill/>
        <a:ln w="9525">
          <a:noFill/>
          <a:miter lim="800000"/>
          <a:headEnd/>
          <a:tailEnd/>
        </a:ln>
      </xdr:spPr>
    </xdr:pic>
    <xdr:clientData/>
  </xdr:oneCellAnchor>
  <xdr:oneCellAnchor>
    <xdr:from>
      <xdr:col>1</xdr:col>
      <xdr:colOff>1933575</xdr:colOff>
      <xdr:row>244</xdr:row>
      <xdr:rowOff>0</xdr:rowOff>
    </xdr:from>
    <xdr:ext cx="0" cy="295275"/>
    <xdr:pic>
      <xdr:nvPicPr>
        <xdr:cNvPr id="690" name="ctl00_logoimage" descr="Danfoss Logo"/>
        <xdr:cNvPicPr>
          <a:picLocks noChangeAspect="1" noChangeArrowheads="1"/>
        </xdr:cNvPicPr>
      </xdr:nvPicPr>
      <xdr:blipFill>
        <a:blip r:embed="rId1"/>
        <a:srcRect/>
        <a:stretch>
          <a:fillRect/>
        </a:stretch>
      </xdr:blipFill>
      <xdr:spPr>
        <a:xfrm>
          <a:off x="2619375" y="45050710"/>
          <a:ext cx="0" cy="295275"/>
        </a:xfrm>
        <a:prstGeom prst="rect">
          <a:avLst/>
        </a:prstGeom>
        <a:noFill/>
        <a:ln w="9525">
          <a:noFill/>
          <a:miter lim="800000"/>
          <a:headEnd/>
          <a:tailEnd/>
        </a:ln>
      </xdr:spPr>
    </xdr:pic>
    <xdr:clientData/>
  </xdr:oneCellAnchor>
  <xdr:oneCellAnchor>
    <xdr:from>
      <xdr:col>1</xdr:col>
      <xdr:colOff>1933575</xdr:colOff>
      <xdr:row>244</xdr:row>
      <xdr:rowOff>0</xdr:rowOff>
    </xdr:from>
    <xdr:ext cx="0" cy="3166110"/>
    <xdr:pic>
      <xdr:nvPicPr>
        <xdr:cNvPr id="702" name="ctl00_logoimage" descr="Danfoss Logo"/>
        <xdr:cNvPicPr>
          <a:picLocks noChangeAspect="1" noChangeArrowheads="1"/>
        </xdr:cNvPicPr>
      </xdr:nvPicPr>
      <xdr:blipFill>
        <a:blip r:embed="rId1"/>
        <a:srcRect/>
        <a:stretch>
          <a:fillRect/>
        </a:stretch>
      </xdr:blipFill>
      <xdr:spPr>
        <a:xfrm>
          <a:off x="2619375" y="45050710"/>
          <a:ext cx="0" cy="3166110"/>
        </a:xfrm>
        <a:prstGeom prst="rect">
          <a:avLst/>
        </a:prstGeom>
        <a:noFill/>
        <a:ln w="9525">
          <a:noFill/>
          <a:miter lim="800000"/>
          <a:headEnd/>
          <a:tailEnd/>
        </a:ln>
      </xdr:spPr>
    </xdr:pic>
    <xdr:clientData/>
  </xdr:oneCellAnchor>
  <xdr:oneCellAnchor>
    <xdr:from>
      <xdr:col>1</xdr:col>
      <xdr:colOff>1933575</xdr:colOff>
      <xdr:row>244</xdr:row>
      <xdr:rowOff>9525</xdr:rowOff>
    </xdr:from>
    <xdr:ext cx="0" cy="295275"/>
    <xdr:pic>
      <xdr:nvPicPr>
        <xdr:cNvPr id="845" name="ctl00_logoimage" descr="Danfoss Logo"/>
        <xdr:cNvPicPr>
          <a:picLocks noChangeAspect="1" noChangeArrowheads="1"/>
        </xdr:cNvPicPr>
      </xdr:nvPicPr>
      <xdr:blipFill>
        <a:blip r:embed="rId1"/>
        <a:srcRect/>
        <a:stretch>
          <a:fillRect/>
        </a:stretch>
      </xdr:blipFill>
      <xdr:spPr>
        <a:xfrm>
          <a:off x="2619375" y="45060235"/>
          <a:ext cx="0" cy="295275"/>
        </a:xfrm>
        <a:prstGeom prst="rect">
          <a:avLst/>
        </a:prstGeom>
        <a:noFill/>
        <a:ln w="9525">
          <a:noFill/>
          <a:miter lim="800000"/>
          <a:headEnd/>
          <a:tailEnd/>
        </a:ln>
      </xdr:spPr>
    </xdr:pic>
    <xdr:clientData/>
  </xdr:oneCellAnchor>
  <xdr:oneCellAnchor>
    <xdr:from>
      <xdr:col>1</xdr:col>
      <xdr:colOff>1933575</xdr:colOff>
      <xdr:row>245</xdr:row>
      <xdr:rowOff>9525</xdr:rowOff>
    </xdr:from>
    <xdr:ext cx="0" cy="295275"/>
    <xdr:pic>
      <xdr:nvPicPr>
        <xdr:cNvPr id="848" name="ctl00_logoimage" descr="Danfoss Logo"/>
        <xdr:cNvPicPr>
          <a:picLocks noChangeAspect="1" noChangeArrowheads="1"/>
        </xdr:cNvPicPr>
      </xdr:nvPicPr>
      <xdr:blipFill>
        <a:blip r:embed="rId1"/>
        <a:srcRect/>
        <a:stretch>
          <a:fillRect/>
        </a:stretch>
      </xdr:blipFill>
      <xdr:spPr>
        <a:xfrm>
          <a:off x="2619375" y="45203110"/>
          <a:ext cx="0" cy="295275"/>
        </a:xfrm>
        <a:prstGeom prst="rect">
          <a:avLst/>
        </a:prstGeom>
        <a:noFill/>
        <a:ln w="9525">
          <a:noFill/>
          <a:miter lim="800000"/>
          <a:headEnd/>
          <a:tailEnd/>
        </a:ln>
      </xdr:spPr>
    </xdr:pic>
    <xdr:clientData/>
  </xdr:oneCellAnchor>
  <xdr:oneCellAnchor>
    <xdr:from>
      <xdr:col>1</xdr:col>
      <xdr:colOff>1933575</xdr:colOff>
      <xdr:row>246</xdr:row>
      <xdr:rowOff>9525</xdr:rowOff>
    </xdr:from>
    <xdr:ext cx="0" cy="295275"/>
    <xdr:pic>
      <xdr:nvPicPr>
        <xdr:cNvPr id="851" name="ctl00_logoimage" descr="Danfoss Logo"/>
        <xdr:cNvPicPr>
          <a:picLocks noChangeAspect="1" noChangeArrowheads="1"/>
        </xdr:cNvPicPr>
      </xdr:nvPicPr>
      <xdr:blipFill>
        <a:blip r:embed="rId1"/>
        <a:srcRect/>
        <a:stretch>
          <a:fillRect/>
        </a:stretch>
      </xdr:blipFill>
      <xdr:spPr>
        <a:xfrm>
          <a:off x="2619375" y="45345985"/>
          <a:ext cx="0" cy="295275"/>
        </a:xfrm>
        <a:prstGeom prst="rect">
          <a:avLst/>
        </a:prstGeom>
        <a:noFill/>
        <a:ln w="9525">
          <a:noFill/>
          <a:miter lim="800000"/>
          <a:headEnd/>
          <a:tailEnd/>
        </a:ln>
      </xdr:spPr>
    </xdr:pic>
    <xdr:clientData/>
  </xdr:oneCellAnchor>
  <xdr:oneCellAnchor>
    <xdr:from>
      <xdr:col>1</xdr:col>
      <xdr:colOff>1933575</xdr:colOff>
      <xdr:row>247</xdr:row>
      <xdr:rowOff>9525</xdr:rowOff>
    </xdr:from>
    <xdr:ext cx="0" cy="295275"/>
    <xdr:pic>
      <xdr:nvPicPr>
        <xdr:cNvPr id="854" name="ctl00_logoimage" descr="Danfoss Logo"/>
        <xdr:cNvPicPr>
          <a:picLocks noChangeAspect="1" noChangeArrowheads="1"/>
        </xdr:cNvPicPr>
      </xdr:nvPicPr>
      <xdr:blipFill>
        <a:blip r:embed="rId1"/>
        <a:srcRect/>
        <a:stretch>
          <a:fillRect/>
        </a:stretch>
      </xdr:blipFill>
      <xdr:spPr>
        <a:xfrm>
          <a:off x="2619375" y="45488860"/>
          <a:ext cx="0" cy="295275"/>
        </a:xfrm>
        <a:prstGeom prst="rect">
          <a:avLst/>
        </a:prstGeom>
        <a:noFill/>
        <a:ln w="9525">
          <a:noFill/>
          <a:miter lim="800000"/>
          <a:headEnd/>
          <a:tailEnd/>
        </a:ln>
      </xdr:spPr>
    </xdr:pic>
    <xdr:clientData/>
  </xdr:oneCellAnchor>
  <xdr:oneCellAnchor>
    <xdr:from>
      <xdr:col>1</xdr:col>
      <xdr:colOff>1933575</xdr:colOff>
      <xdr:row>248</xdr:row>
      <xdr:rowOff>9525</xdr:rowOff>
    </xdr:from>
    <xdr:ext cx="0" cy="295275"/>
    <xdr:pic>
      <xdr:nvPicPr>
        <xdr:cNvPr id="857" name="ctl00_logoimage" descr="Danfoss Logo"/>
        <xdr:cNvPicPr>
          <a:picLocks noChangeAspect="1" noChangeArrowheads="1"/>
        </xdr:cNvPicPr>
      </xdr:nvPicPr>
      <xdr:blipFill>
        <a:blip r:embed="rId1"/>
        <a:srcRect/>
        <a:stretch>
          <a:fillRect/>
        </a:stretch>
      </xdr:blipFill>
      <xdr:spPr>
        <a:xfrm>
          <a:off x="2619375" y="45631735"/>
          <a:ext cx="0" cy="295275"/>
        </a:xfrm>
        <a:prstGeom prst="rect">
          <a:avLst/>
        </a:prstGeom>
        <a:noFill/>
        <a:ln w="9525">
          <a:noFill/>
          <a:miter lim="800000"/>
          <a:headEnd/>
          <a:tailEnd/>
        </a:ln>
      </xdr:spPr>
    </xdr:pic>
    <xdr:clientData/>
  </xdr:oneCellAnchor>
  <xdr:oneCellAnchor>
    <xdr:from>
      <xdr:col>1</xdr:col>
      <xdr:colOff>1933575</xdr:colOff>
      <xdr:row>249</xdr:row>
      <xdr:rowOff>9525</xdr:rowOff>
    </xdr:from>
    <xdr:ext cx="0" cy="295275"/>
    <xdr:pic>
      <xdr:nvPicPr>
        <xdr:cNvPr id="860" name="ctl00_logoimage" descr="Danfoss Logo"/>
        <xdr:cNvPicPr>
          <a:picLocks noChangeAspect="1" noChangeArrowheads="1"/>
        </xdr:cNvPicPr>
      </xdr:nvPicPr>
      <xdr:blipFill>
        <a:blip r:embed="rId1"/>
        <a:srcRect/>
        <a:stretch>
          <a:fillRect/>
        </a:stretch>
      </xdr:blipFill>
      <xdr:spPr>
        <a:xfrm>
          <a:off x="2619375" y="45774610"/>
          <a:ext cx="0" cy="295275"/>
        </a:xfrm>
        <a:prstGeom prst="rect">
          <a:avLst/>
        </a:prstGeom>
        <a:noFill/>
        <a:ln w="9525">
          <a:noFill/>
          <a:miter lim="800000"/>
          <a:headEnd/>
          <a:tailEnd/>
        </a:ln>
      </xdr:spPr>
    </xdr:pic>
    <xdr:clientData/>
  </xdr:oneCellAnchor>
  <xdr:oneCellAnchor>
    <xdr:from>
      <xdr:col>1</xdr:col>
      <xdr:colOff>1933575</xdr:colOff>
      <xdr:row>252</xdr:row>
      <xdr:rowOff>0</xdr:rowOff>
    </xdr:from>
    <xdr:ext cx="0" cy="295275"/>
    <xdr:pic>
      <xdr:nvPicPr>
        <xdr:cNvPr id="862" name="ctl00_logoimage" descr="Danfoss Logo"/>
        <xdr:cNvPicPr>
          <a:picLocks noChangeAspect="1" noChangeArrowheads="1"/>
        </xdr:cNvPicPr>
      </xdr:nvPicPr>
      <xdr:blipFill>
        <a:blip r:embed="rId1"/>
        <a:srcRect/>
        <a:stretch>
          <a:fillRect/>
        </a:stretch>
      </xdr:blipFill>
      <xdr:spPr>
        <a:xfrm>
          <a:off x="2619375" y="46193710"/>
          <a:ext cx="0" cy="295275"/>
        </a:xfrm>
        <a:prstGeom prst="rect">
          <a:avLst/>
        </a:prstGeom>
        <a:noFill/>
        <a:ln w="9525">
          <a:noFill/>
          <a:miter lim="800000"/>
          <a:headEnd/>
          <a:tailEnd/>
        </a:ln>
      </xdr:spPr>
    </xdr:pic>
    <xdr:clientData/>
  </xdr:oneCellAnchor>
  <xdr:oneCellAnchor>
    <xdr:from>
      <xdr:col>1</xdr:col>
      <xdr:colOff>1933575</xdr:colOff>
      <xdr:row>252</xdr:row>
      <xdr:rowOff>9525</xdr:rowOff>
    </xdr:from>
    <xdr:ext cx="0" cy="295275"/>
    <xdr:pic>
      <xdr:nvPicPr>
        <xdr:cNvPr id="901" name="ctl00_logoimage" descr="Danfoss Logo"/>
        <xdr:cNvPicPr>
          <a:picLocks noChangeAspect="1" noChangeArrowheads="1"/>
        </xdr:cNvPicPr>
      </xdr:nvPicPr>
      <xdr:blipFill>
        <a:blip r:embed="rId1"/>
        <a:srcRect/>
        <a:stretch>
          <a:fillRect/>
        </a:stretch>
      </xdr:blipFill>
      <xdr:spPr>
        <a:xfrm>
          <a:off x="2619375" y="46203235"/>
          <a:ext cx="0" cy="295275"/>
        </a:xfrm>
        <a:prstGeom prst="rect">
          <a:avLst/>
        </a:prstGeom>
        <a:noFill/>
        <a:ln w="9525">
          <a:noFill/>
          <a:miter lim="800000"/>
          <a:headEnd/>
          <a:tailEnd/>
        </a:ln>
      </xdr:spPr>
    </xdr:pic>
    <xdr:clientData/>
  </xdr:oneCellAnchor>
  <xdr:oneCellAnchor>
    <xdr:from>
      <xdr:col>1</xdr:col>
      <xdr:colOff>1933575</xdr:colOff>
      <xdr:row>262</xdr:row>
      <xdr:rowOff>0</xdr:rowOff>
    </xdr:from>
    <xdr:ext cx="0" cy="295275"/>
    <xdr:pic>
      <xdr:nvPicPr>
        <xdr:cNvPr id="904" name="ctl00_logoimage" descr="Danfoss Logo"/>
        <xdr:cNvPicPr>
          <a:picLocks noChangeAspect="1" noChangeArrowheads="1"/>
        </xdr:cNvPicPr>
      </xdr:nvPicPr>
      <xdr:blipFill>
        <a:blip r:embed="rId1"/>
        <a:srcRect/>
        <a:stretch>
          <a:fillRect/>
        </a:stretch>
      </xdr:blipFill>
      <xdr:spPr>
        <a:xfrm>
          <a:off x="2619375" y="48216185"/>
          <a:ext cx="0" cy="295275"/>
        </a:xfrm>
        <a:prstGeom prst="rect">
          <a:avLst/>
        </a:prstGeom>
        <a:noFill/>
        <a:ln w="9525">
          <a:noFill/>
          <a:miter lim="800000"/>
          <a:headEnd/>
          <a:tailEnd/>
        </a:ln>
      </xdr:spPr>
    </xdr:pic>
    <xdr:clientData/>
  </xdr:oneCellAnchor>
  <xdr:oneCellAnchor>
    <xdr:from>
      <xdr:col>1</xdr:col>
      <xdr:colOff>1933575</xdr:colOff>
      <xdr:row>262</xdr:row>
      <xdr:rowOff>9525</xdr:rowOff>
    </xdr:from>
    <xdr:ext cx="0" cy="295275"/>
    <xdr:pic>
      <xdr:nvPicPr>
        <xdr:cNvPr id="907" name="ctl00_logoimage" descr="Danfoss Logo"/>
        <xdr:cNvPicPr>
          <a:picLocks noChangeAspect="1" noChangeArrowheads="1"/>
        </xdr:cNvPicPr>
      </xdr:nvPicPr>
      <xdr:blipFill>
        <a:blip r:embed="rId1"/>
        <a:srcRect/>
        <a:stretch>
          <a:fillRect/>
        </a:stretch>
      </xdr:blipFill>
      <xdr:spPr>
        <a:xfrm>
          <a:off x="2619375" y="48225710"/>
          <a:ext cx="0" cy="295275"/>
        </a:xfrm>
        <a:prstGeom prst="rect">
          <a:avLst/>
        </a:prstGeom>
        <a:noFill/>
        <a:ln w="9525">
          <a:noFill/>
          <a:miter lim="800000"/>
          <a:headEnd/>
          <a:tailEnd/>
        </a:ln>
      </xdr:spPr>
    </xdr:pic>
    <xdr:clientData/>
  </xdr:oneCellAnchor>
  <xdr:oneCellAnchor>
    <xdr:from>
      <xdr:col>1</xdr:col>
      <xdr:colOff>1933575</xdr:colOff>
      <xdr:row>274</xdr:row>
      <xdr:rowOff>0</xdr:rowOff>
    </xdr:from>
    <xdr:ext cx="0" cy="295275"/>
    <xdr:pic>
      <xdr:nvPicPr>
        <xdr:cNvPr id="910" name="ctl00_logoimage" descr="Danfoss Logo"/>
        <xdr:cNvPicPr>
          <a:picLocks noChangeAspect="1" noChangeArrowheads="1"/>
        </xdr:cNvPicPr>
      </xdr:nvPicPr>
      <xdr:blipFill>
        <a:blip r:embed="rId1"/>
        <a:srcRect/>
        <a:stretch>
          <a:fillRect/>
        </a:stretch>
      </xdr:blipFill>
      <xdr:spPr>
        <a:xfrm>
          <a:off x="2619375" y="49930685"/>
          <a:ext cx="0" cy="295275"/>
        </a:xfrm>
        <a:prstGeom prst="rect">
          <a:avLst/>
        </a:prstGeom>
        <a:noFill/>
        <a:ln w="9525">
          <a:noFill/>
          <a:miter lim="800000"/>
          <a:headEnd/>
          <a:tailEnd/>
        </a:ln>
      </xdr:spPr>
    </xdr:pic>
    <xdr:clientData/>
  </xdr:oneCellAnchor>
  <xdr:oneCellAnchor>
    <xdr:from>
      <xdr:col>1</xdr:col>
      <xdr:colOff>1933575</xdr:colOff>
      <xdr:row>187</xdr:row>
      <xdr:rowOff>0</xdr:rowOff>
    </xdr:from>
    <xdr:ext cx="0" cy="295275"/>
    <xdr:pic>
      <xdr:nvPicPr>
        <xdr:cNvPr id="952" name="ctl00_logoimage" descr="Danfoss Logo"/>
        <xdr:cNvPicPr>
          <a:picLocks noChangeAspect="1" noChangeArrowheads="1"/>
        </xdr:cNvPicPr>
      </xdr:nvPicPr>
      <xdr:blipFill>
        <a:blip r:embed="rId1"/>
        <a:srcRect/>
        <a:stretch>
          <a:fillRect/>
        </a:stretch>
      </xdr:blipFill>
      <xdr:spPr>
        <a:xfrm>
          <a:off x="2619375" y="36036885"/>
          <a:ext cx="0" cy="295275"/>
        </a:xfrm>
        <a:prstGeom prst="rect">
          <a:avLst/>
        </a:prstGeom>
        <a:noFill/>
        <a:ln w="9525">
          <a:noFill/>
          <a:miter lim="800000"/>
          <a:headEnd/>
          <a:tailEnd/>
        </a:ln>
      </xdr:spPr>
    </xdr:pic>
    <xdr:clientData/>
  </xdr:oneCellAnchor>
  <xdr:oneCellAnchor>
    <xdr:from>
      <xdr:col>1</xdr:col>
      <xdr:colOff>1933575</xdr:colOff>
      <xdr:row>187</xdr:row>
      <xdr:rowOff>9525</xdr:rowOff>
    </xdr:from>
    <xdr:ext cx="0" cy="295275"/>
    <xdr:pic>
      <xdr:nvPicPr>
        <xdr:cNvPr id="955" name="ctl00_logoimage" descr="Danfoss Logo"/>
        <xdr:cNvPicPr>
          <a:picLocks noChangeAspect="1" noChangeArrowheads="1"/>
        </xdr:cNvPicPr>
      </xdr:nvPicPr>
      <xdr:blipFill>
        <a:blip r:embed="rId1"/>
        <a:srcRect/>
        <a:stretch>
          <a:fillRect/>
        </a:stretch>
      </xdr:blipFill>
      <xdr:spPr>
        <a:xfrm>
          <a:off x="2619375" y="36046410"/>
          <a:ext cx="0" cy="295275"/>
        </a:xfrm>
        <a:prstGeom prst="rect">
          <a:avLst/>
        </a:prstGeom>
        <a:noFill/>
        <a:ln w="9525">
          <a:noFill/>
          <a:miter lim="800000"/>
          <a:headEnd/>
          <a:tailEnd/>
        </a:ln>
      </xdr:spPr>
    </xdr:pic>
    <xdr:clientData/>
  </xdr:oneCellAnchor>
  <xdr:oneCellAnchor>
    <xdr:from>
      <xdr:col>1</xdr:col>
      <xdr:colOff>1933575</xdr:colOff>
      <xdr:row>188</xdr:row>
      <xdr:rowOff>0</xdr:rowOff>
    </xdr:from>
    <xdr:ext cx="0" cy="295275"/>
    <xdr:pic>
      <xdr:nvPicPr>
        <xdr:cNvPr id="958" name="ctl00_logoimage" descr="Danfoss Logo"/>
        <xdr:cNvPicPr>
          <a:picLocks noChangeAspect="1" noChangeArrowheads="1"/>
        </xdr:cNvPicPr>
      </xdr:nvPicPr>
      <xdr:blipFill>
        <a:blip r:embed="rId1"/>
        <a:srcRect/>
        <a:stretch>
          <a:fillRect/>
        </a:stretch>
      </xdr:blipFill>
      <xdr:spPr>
        <a:xfrm>
          <a:off x="2619375" y="36179760"/>
          <a:ext cx="0" cy="295275"/>
        </a:xfrm>
        <a:prstGeom prst="rect">
          <a:avLst/>
        </a:prstGeom>
        <a:noFill/>
        <a:ln w="9525">
          <a:noFill/>
          <a:miter lim="800000"/>
          <a:headEnd/>
          <a:tailEnd/>
        </a:ln>
      </xdr:spPr>
    </xdr:pic>
    <xdr:clientData/>
  </xdr:oneCellAnchor>
  <xdr:oneCellAnchor>
    <xdr:from>
      <xdr:col>1</xdr:col>
      <xdr:colOff>1933575</xdr:colOff>
      <xdr:row>188</xdr:row>
      <xdr:rowOff>9525</xdr:rowOff>
    </xdr:from>
    <xdr:ext cx="0" cy="295275"/>
    <xdr:pic>
      <xdr:nvPicPr>
        <xdr:cNvPr id="959" name="ctl00_logoimage" descr="Danfoss Logo"/>
        <xdr:cNvPicPr>
          <a:picLocks noChangeAspect="1" noChangeArrowheads="1"/>
        </xdr:cNvPicPr>
      </xdr:nvPicPr>
      <xdr:blipFill>
        <a:blip r:embed="rId1"/>
        <a:srcRect/>
        <a:stretch>
          <a:fillRect/>
        </a:stretch>
      </xdr:blipFill>
      <xdr:spPr>
        <a:xfrm>
          <a:off x="2619375" y="36189285"/>
          <a:ext cx="0" cy="295275"/>
        </a:xfrm>
        <a:prstGeom prst="rect">
          <a:avLst/>
        </a:prstGeom>
        <a:noFill/>
        <a:ln w="9525">
          <a:noFill/>
          <a:miter lim="800000"/>
          <a:headEnd/>
          <a:tailEnd/>
        </a:ln>
      </xdr:spPr>
    </xdr:pic>
    <xdr:clientData/>
  </xdr:oneCellAnchor>
  <xdr:oneCellAnchor>
    <xdr:from>
      <xdr:col>1</xdr:col>
      <xdr:colOff>1933575</xdr:colOff>
      <xdr:row>189</xdr:row>
      <xdr:rowOff>0</xdr:rowOff>
    </xdr:from>
    <xdr:ext cx="0" cy="295275"/>
    <xdr:pic>
      <xdr:nvPicPr>
        <xdr:cNvPr id="960" name="ctl00_logoimage" descr="Danfoss Logo"/>
        <xdr:cNvPicPr>
          <a:picLocks noChangeAspect="1" noChangeArrowheads="1"/>
        </xdr:cNvPicPr>
      </xdr:nvPicPr>
      <xdr:blipFill>
        <a:blip r:embed="rId1"/>
        <a:srcRect/>
        <a:stretch>
          <a:fillRect/>
        </a:stretch>
      </xdr:blipFill>
      <xdr:spPr>
        <a:xfrm>
          <a:off x="2619375" y="36322635"/>
          <a:ext cx="0" cy="295275"/>
        </a:xfrm>
        <a:prstGeom prst="rect">
          <a:avLst/>
        </a:prstGeom>
        <a:noFill/>
        <a:ln w="9525">
          <a:noFill/>
          <a:miter lim="800000"/>
          <a:headEnd/>
          <a:tailEnd/>
        </a:ln>
      </xdr:spPr>
    </xdr:pic>
    <xdr:clientData/>
  </xdr:oneCellAnchor>
  <xdr:oneCellAnchor>
    <xdr:from>
      <xdr:col>1</xdr:col>
      <xdr:colOff>1933575</xdr:colOff>
      <xdr:row>189</xdr:row>
      <xdr:rowOff>9525</xdr:rowOff>
    </xdr:from>
    <xdr:ext cx="0" cy="295275"/>
    <xdr:pic>
      <xdr:nvPicPr>
        <xdr:cNvPr id="961" name="ctl00_logoimage" descr="Danfoss Logo"/>
        <xdr:cNvPicPr>
          <a:picLocks noChangeAspect="1" noChangeArrowheads="1"/>
        </xdr:cNvPicPr>
      </xdr:nvPicPr>
      <xdr:blipFill>
        <a:blip r:embed="rId1"/>
        <a:srcRect/>
        <a:stretch>
          <a:fillRect/>
        </a:stretch>
      </xdr:blipFill>
      <xdr:spPr>
        <a:xfrm>
          <a:off x="2619375" y="36332160"/>
          <a:ext cx="0" cy="295275"/>
        </a:xfrm>
        <a:prstGeom prst="rect">
          <a:avLst/>
        </a:prstGeom>
        <a:noFill/>
        <a:ln w="9525">
          <a:noFill/>
          <a:miter lim="800000"/>
          <a:headEnd/>
          <a:tailEnd/>
        </a:ln>
      </xdr:spPr>
    </xdr:pic>
    <xdr:clientData/>
  </xdr:oneCellAnchor>
  <xdr:oneCellAnchor>
    <xdr:from>
      <xdr:col>1</xdr:col>
      <xdr:colOff>1933575</xdr:colOff>
      <xdr:row>190</xdr:row>
      <xdr:rowOff>0</xdr:rowOff>
    </xdr:from>
    <xdr:ext cx="0" cy="295275"/>
    <xdr:pic>
      <xdr:nvPicPr>
        <xdr:cNvPr id="962" name="ctl00_logoimage" descr="Danfoss Logo"/>
        <xdr:cNvPicPr>
          <a:picLocks noChangeAspect="1" noChangeArrowheads="1"/>
        </xdr:cNvPicPr>
      </xdr:nvPicPr>
      <xdr:blipFill>
        <a:blip r:embed="rId1"/>
        <a:srcRect/>
        <a:stretch>
          <a:fillRect/>
        </a:stretch>
      </xdr:blipFill>
      <xdr:spPr>
        <a:xfrm>
          <a:off x="2619375" y="36465510"/>
          <a:ext cx="0" cy="295275"/>
        </a:xfrm>
        <a:prstGeom prst="rect">
          <a:avLst/>
        </a:prstGeom>
        <a:noFill/>
        <a:ln w="9525">
          <a:noFill/>
          <a:miter lim="800000"/>
          <a:headEnd/>
          <a:tailEnd/>
        </a:ln>
      </xdr:spPr>
    </xdr:pic>
    <xdr:clientData/>
  </xdr:oneCellAnchor>
  <xdr:oneCellAnchor>
    <xdr:from>
      <xdr:col>1</xdr:col>
      <xdr:colOff>1933575</xdr:colOff>
      <xdr:row>190</xdr:row>
      <xdr:rowOff>9525</xdr:rowOff>
    </xdr:from>
    <xdr:ext cx="0" cy="295275"/>
    <xdr:pic>
      <xdr:nvPicPr>
        <xdr:cNvPr id="963" name="ctl00_logoimage" descr="Danfoss Logo"/>
        <xdr:cNvPicPr>
          <a:picLocks noChangeAspect="1" noChangeArrowheads="1"/>
        </xdr:cNvPicPr>
      </xdr:nvPicPr>
      <xdr:blipFill>
        <a:blip r:embed="rId1"/>
        <a:srcRect/>
        <a:stretch>
          <a:fillRect/>
        </a:stretch>
      </xdr:blipFill>
      <xdr:spPr>
        <a:xfrm>
          <a:off x="2619375" y="36475035"/>
          <a:ext cx="0" cy="295275"/>
        </a:xfrm>
        <a:prstGeom prst="rect">
          <a:avLst/>
        </a:prstGeom>
        <a:noFill/>
        <a:ln w="9525">
          <a:noFill/>
          <a:miter lim="800000"/>
          <a:headEnd/>
          <a:tailEnd/>
        </a:ln>
      </xdr:spPr>
    </xdr:pic>
    <xdr:clientData/>
  </xdr:oneCellAnchor>
  <xdr:oneCellAnchor>
    <xdr:from>
      <xdr:col>1</xdr:col>
      <xdr:colOff>1933575</xdr:colOff>
      <xdr:row>191</xdr:row>
      <xdr:rowOff>0</xdr:rowOff>
    </xdr:from>
    <xdr:ext cx="0" cy="295275"/>
    <xdr:pic>
      <xdr:nvPicPr>
        <xdr:cNvPr id="964" name="ctl00_logoimage" descr="Danfoss Logo"/>
        <xdr:cNvPicPr>
          <a:picLocks noChangeAspect="1" noChangeArrowheads="1"/>
        </xdr:cNvPicPr>
      </xdr:nvPicPr>
      <xdr:blipFill>
        <a:blip r:embed="rId1"/>
        <a:srcRect/>
        <a:stretch>
          <a:fillRect/>
        </a:stretch>
      </xdr:blipFill>
      <xdr:spPr>
        <a:xfrm>
          <a:off x="2619375" y="36608385"/>
          <a:ext cx="0" cy="295275"/>
        </a:xfrm>
        <a:prstGeom prst="rect">
          <a:avLst/>
        </a:prstGeom>
        <a:noFill/>
        <a:ln w="9525">
          <a:noFill/>
          <a:miter lim="800000"/>
          <a:headEnd/>
          <a:tailEnd/>
        </a:ln>
      </xdr:spPr>
    </xdr:pic>
    <xdr:clientData/>
  </xdr:oneCellAnchor>
  <xdr:oneCellAnchor>
    <xdr:from>
      <xdr:col>1</xdr:col>
      <xdr:colOff>1933575</xdr:colOff>
      <xdr:row>191</xdr:row>
      <xdr:rowOff>9525</xdr:rowOff>
    </xdr:from>
    <xdr:ext cx="0" cy="295275"/>
    <xdr:pic>
      <xdr:nvPicPr>
        <xdr:cNvPr id="965" name="ctl00_logoimage" descr="Danfoss Logo"/>
        <xdr:cNvPicPr>
          <a:picLocks noChangeAspect="1" noChangeArrowheads="1"/>
        </xdr:cNvPicPr>
      </xdr:nvPicPr>
      <xdr:blipFill>
        <a:blip r:embed="rId1"/>
        <a:srcRect/>
        <a:stretch>
          <a:fillRect/>
        </a:stretch>
      </xdr:blipFill>
      <xdr:spPr>
        <a:xfrm>
          <a:off x="2619375" y="36617910"/>
          <a:ext cx="0" cy="295275"/>
        </a:xfrm>
        <a:prstGeom prst="rect">
          <a:avLst/>
        </a:prstGeom>
        <a:noFill/>
        <a:ln w="9525">
          <a:noFill/>
          <a:miter lim="800000"/>
          <a:headEnd/>
          <a:tailEnd/>
        </a:ln>
      </xdr:spPr>
    </xdr:pic>
    <xdr:clientData/>
  </xdr:oneCellAnchor>
  <xdr:oneCellAnchor>
    <xdr:from>
      <xdr:col>1</xdr:col>
      <xdr:colOff>1933575</xdr:colOff>
      <xdr:row>192</xdr:row>
      <xdr:rowOff>9525</xdr:rowOff>
    </xdr:from>
    <xdr:ext cx="0" cy="295275"/>
    <xdr:pic>
      <xdr:nvPicPr>
        <xdr:cNvPr id="966" name="ctl00_logoimage" descr="Danfoss Logo"/>
        <xdr:cNvPicPr>
          <a:picLocks noChangeAspect="1" noChangeArrowheads="1"/>
        </xdr:cNvPicPr>
      </xdr:nvPicPr>
      <xdr:blipFill>
        <a:blip r:embed="rId1"/>
        <a:srcRect/>
        <a:stretch>
          <a:fillRect/>
        </a:stretch>
      </xdr:blipFill>
      <xdr:spPr>
        <a:xfrm>
          <a:off x="2619375" y="36760785"/>
          <a:ext cx="0" cy="295275"/>
        </a:xfrm>
        <a:prstGeom prst="rect">
          <a:avLst/>
        </a:prstGeom>
        <a:noFill/>
        <a:ln w="9525">
          <a:noFill/>
          <a:miter lim="800000"/>
          <a:headEnd/>
          <a:tailEnd/>
        </a:ln>
      </xdr:spPr>
    </xdr:pic>
    <xdr:clientData/>
  </xdr:oneCellAnchor>
  <xdr:oneCellAnchor>
    <xdr:from>
      <xdr:col>1</xdr:col>
      <xdr:colOff>1933575</xdr:colOff>
      <xdr:row>193</xdr:row>
      <xdr:rowOff>9525</xdr:rowOff>
    </xdr:from>
    <xdr:ext cx="0" cy="295275"/>
    <xdr:pic>
      <xdr:nvPicPr>
        <xdr:cNvPr id="967" name="ctl00_logoimage" descr="Danfoss Logo"/>
        <xdr:cNvPicPr>
          <a:picLocks noChangeAspect="1" noChangeArrowheads="1"/>
        </xdr:cNvPicPr>
      </xdr:nvPicPr>
      <xdr:blipFill>
        <a:blip r:embed="rId1"/>
        <a:srcRect/>
        <a:stretch>
          <a:fillRect/>
        </a:stretch>
      </xdr:blipFill>
      <xdr:spPr>
        <a:xfrm>
          <a:off x="2619375" y="36903660"/>
          <a:ext cx="0" cy="295275"/>
        </a:xfrm>
        <a:prstGeom prst="rect">
          <a:avLst/>
        </a:prstGeom>
        <a:noFill/>
        <a:ln w="9525">
          <a:noFill/>
          <a:miter lim="800000"/>
          <a:headEnd/>
          <a:tailEnd/>
        </a:ln>
      </xdr:spPr>
    </xdr:pic>
    <xdr:clientData/>
  </xdr:oneCellAnchor>
  <xdr:oneCellAnchor>
    <xdr:from>
      <xdr:col>1</xdr:col>
      <xdr:colOff>1933575</xdr:colOff>
      <xdr:row>194</xdr:row>
      <xdr:rowOff>9525</xdr:rowOff>
    </xdr:from>
    <xdr:ext cx="0" cy="295275"/>
    <xdr:pic>
      <xdr:nvPicPr>
        <xdr:cNvPr id="968" name="ctl00_logoimage" descr="Danfoss Logo"/>
        <xdr:cNvPicPr>
          <a:picLocks noChangeAspect="1" noChangeArrowheads="1"/>
        </xdr:cNvPicPr>
      </xdr:nvPicPr>
      <xdr:blipFill>
        <a:blip r:embed="rId1"/>
        <a:srcRect/>
        <a:stretch>
          <a:fillRect/>
        </a:stretch>
      </xdr:blipFill>
      <xdr:spPr>
        <a:xfrm>
          <a:off x="2619375" y="37046535"/>
          <a:ext cx="0" cy="295275"/>
        </a:xfrm>
        <a:prstGeom prst="rect">
          <a:avLst/>
        </a:prstGeom>
        <a:noFill/>
        <a:ln w="9525">
          <a:noFill/>
          <a:miter lim="800000"/>
          <a:headEnd/>
          <a:tailEnd/>
        </a:ln>
      </xdr:spPr>
    </xdr:pic>
    <xdr:clientData/>
  </xdr:oneCellAnchor>
  <xdr:oneCellAnchor>
    <xdr:from>
      <xdr:col>1</xdr:col>
      <xdr:colOff>1933575</xdr:colOff>
      <xdr:row>195</xdr:row>
      <xdr:rowOff>9525</xdr:rowOff>
    </xdr:from>
    <xdr:ext cx="0" cy="295275"/>
    <xdr:pic>
      <xdr:nvPicPr>
        <xdr:cNvPr id="969" name="ctl00_logoimage" descr="Danfoss Logo"/>
        <xdr:cNvPicPr>
          <a:picLocks noChangeAspect="1" noChangeArrowheads="1"/>
        </xdr:cNvPicPr>
      </xdr:nvPicPr>
      <xdr:blipFill>
        <a:blip r:embed="rId1"/>
        <a:srcRect/>
        <a:stretch>
          <a:fillRect/>
        </a:stretch>
      </xdr:blipFill>
      <xdr:spPr>
        <a:xfrm>
          <a:off x="2619375" y="37189410"/>
          <a:ext cx="0" cy="295275"/>
        </a:xfrm>
        <a:prstGeom prst="rect">
          <a:avLst/>
        </a:prstGeom>
        <a:noFill/>
        <a:ln w="9525">
          <a:noFill/>
          <a:miter lim="800000"/>
          <a:headEnd/>
          <a:tailEnd/>
        </a:ln>
      </xdr:spPr>
    </xdr:pic>
    <xdr:clientData/>
  </xdr:oneCellAnchor>
  <xdr:oneCellAnchor>
    <xdr:from>
      <xdr:col>1</xdr:col>
      <xdr:colOff>1933575</xdr:colOff>
      <xdr:row>196</xdr:row>
      <xdr:rowOff>9525</xdr:rowOff>
    </xdr:from>
    <xdr:ext cx="0" cy="295275"/>
    <xdr:pic>
      <xdr:nvPicPr>
        <xdr:cNvPr id="970" name="ctl00_logoimage" descr="Danfoss Logo"/>
        <xdr:cNvPicPr>
          <a:picLocks noChangeAspect="1" noChangeArrowheads="1"/>
        </xdr:cNvPicPr>
      </xdr:nvPicPr>
      <xdr:blipFill>
        <a:blip r:embed="rId1"/>
        <a:srcRect/>
        <a:stretch>
          <a:fillRect/>
        </a:stretch>
      </xdr:blipFill>
      <xdr:spPr>
        <a:xfrm>
          <a:off x="2619375" y="37332285"/>
          <a:ext cx="0" cy="295275"/>
        </a:xfrm>
        <a:prstGeom prst="rect">
          <a:avLst/>
        </a:prstGeom>
        <a:noFill/>
        <a:ln w="9525">
          <a:noFill/>
          <a:miter lim="800000"/>
          <a:headEnd/>
          <a:tailEnd/>
        </a:ln>
      </xdr:spPr>
    </xdr:pic>
    <xdr:clientData/>
  </xdr:oneCellAnchor>
  <xdr:oneCellAnchor>
    <xdr:from>
      <xdr:col>1</xdr:col>
      <xdr:colOff>1933575</xdr:colOff>
      <xdr:row>197</xdr:row>
      <xdr:rowOff>9525</xdr:rowOff>
    </xdr:from>
    <xdr:ext cx="0" cy="295275"/>
    <xdr:pic>
      <xdr:nvPicPr>
        <xdr:cNvPr id="971" name="ctl00_logoimage" descr="Danfoss Logo"/>
        <xdr:cNvPicPr>
          <a:picLocks noChangeAspect="1" noChangeArrowheads="1"/>
        </xdr:cNvPicPr>
      </xdr:nvPicPr>
      <xdr:blipFill>
        <a:blip r:embed="rId1"/>
        <a:srcRect/>
        <a:stretch>
          <a:fillRect/>
        </a:stretch>
      </xdr:blipFill>
      <xdr:spPr>
        <a:xfrm>
          <a:off x="2619375" y="37475160"/>
          <a:ext cx="0" cy="295275"/>
        </a:xfrm>
        <a:prstGeom prst="rect">
          <a:avLst/>
        </a:prstGeom>
        <a:noFill/>
        <a:ln w="9525">
          <a:noFill/>
          <a:miter lim="800000"/>
          <a:headEnd/>
          <a:tailEnd/>
        </a:ln>
      </xdr:spPr>
    </xdr:pic>
    <xdr:clientData/>
  </xdr:oneCellAnchor>
  <xdr:oneCellAnchor>
    <xdr:from>
      <xdr:col>1</xdr:col>
      <xdr:colOff>1933575</xdr:colOff>
      <xdr:row>198</xdr:row>
      <xdr:rowOff>9525</xdr:rowOff>
    </xdr:from>
    <xdr:ext cx="0" cy="295275"/>
    <xdr:pic>
      <xdr:nvPicPr>
        <xdr:cNvPr id="973" name="ctl00_logoimage" descr="Danfoss Logo"/>
        <xdr:cNvPicPr>
          <a:picLocks noChangeAspect="1" noChangeArrowheads="1"/>
        </xdr:cNvPicPr>
      </xdr:nvPicPr>
      <xdr:blipFill>
        <a:blip r:embed="rId1"/>
        <a:srcRect/>
        <a:stretch>
          <a:fillRect/>
        </a:stretch>
      </xdr:blipFill>
      <xdr:spPr>
        <a:xfrm>
          <a:off x="2619375" y="37618035"/>
          <a:ext cx="0" cy="295275"/>
        </a:xfrm>
        <a:prstGeom prst="rect">
          <a:avLst/>
        </a:prstGeom>
        <a:noFill/>
        <a:ln w="9525">
          <a:noFill/>
          <a:miter lim="800000"/>
          <a:headEnd/>
          <a:tailEnd/>
        </a:ln>
      </xdr:spPr>
    </xdr:pic>
    <xdr:clientData/>
  </xdr:oneCellAnchor>
  <xdr:oneCellAnchor>
    <xdr:from>
      <xdr:col>1</xdr:col>
      <xdr:colOff>1933575</xdr:colOff>
      <xdr:row>199</xdr:row>
      <xdr:rowOff>9525</xdr:rowOff>
    </xdr:from>
    <xdr:ext cx="0" cy="295275"/>
    <xdr:pic>
      <xdr:nvPicPr>
        <xdr:cNvPr id="975" name="ctl00_logoimage" descr="Danfoss Logo"/>
        <xdr:cNvPicPr>
          <a:picLocks noChangeAspect="1" noChangeArrowheads="1"/>
        </xdr:cNvPicPr>
      </xdr:nvPicPr>
      <xdr:blipFill>
        <a:blip r:embed="rId1"/>
        <a:srcRect/>
        <a:stretch>
          <a:fillRect/>
        </a:stretch>
      </xdr:blipFill>
      <xdr:spPr>
        <a:xfrm>
          <a:off x="2619375" y="37760910"/>
          <a:ext cx="0" cy="295275"/>
        </a:xfrm>
        <a:prstGeom prst="rect">
          <a:avLst/>
        </a:prstGeom>
        <a:noFill/>
        <a:ln w="9525">
          <a:noFill/>
          <a:miter lim="800000"/>
          <a:headEnd/>
          <a:tailEnd/>
        </a:ln>
      </xdr:spPr>
    </xdr:pic>
    <xdr:clientData/>
  </xdr:oneCellAnchor>
  <xdr:oneCellAnchor>
    <xdr:from>
      <xdr:col>1</xdr:col>
      <xdr:colOff>1933575</xdr:colOff>
      <xdr:row>200</xdr:row>
      <xdr:rowOff>0</xdr:rowOff>
    </xdr:from>
    <xdr:ext cx="0" cy="295275"/>
    <xdr:pic>
      <xdr:nvPicPr>
        <xdr:cNvPr id="978" name="ctl00_logoimage" descr="Danfoss Logo"/>
        <xdr:cNvPicPr>
          <a:picLocks noChangeAspect="1" noChangeArrowheads="1"/>
        </xdr:cNvPicPr>
      </xdr:nvPicPr>
      <xdr:blipFill>
        <a:blip r:embed="rId1"/>
        <a:srcRect/>
        <a:stretch>
          <a:fillRect/>
        </a:stretch>
      </xdr:blipFill>
      <xdr:spPr>
        <a:xfrm>
          <a:off x="2619375" y="37894260"/>
          <a:ext cx="0" cy="295275"/>
        </a:xfrm>
        <a:prstGeom prst="rect">
          <a:avLst/>
        </a:prstGeom>
        <a:noFill/>
        <a:ln w="9525">
          <a:noFill/>
          <a:miter lim="800000"/>
          <a:headEnd/>
          <a:tailEnd/>
        </a:ln>
      </xdr:spPr>
    </xdr:pic>
    <xdr:clientData/>
  </xdr:oneCellAnchor>
  <xdr:oneCellAnchor>
    <xdr:from>
      <xdr:col>1</xdr:col>
      <xdr:colOff>1933575</xdr:colOff>
      <xdr:row>200</xdr:row>
      <xdr:rowOff>9525</xdr:rowOff>
    </xdr:from>
    <xdr:ext cx="0" cy="295275"/>
    <xdr:pic>
      <xdr:nvPicPr>
        <xdr:cNvPr id="984" name="ctl00_logoimage" descr="Danfoss Logo"/>
        <xdr:cNvPicPr>
          <a:picLocks noChangeAspect="1" noChangeArrowheads="1"/>
        </xdr:cNvPicPr>
      </xdr:nvPicPr>
      <xdr:blipFill>
        <a:blip r:embed="rId1"/>
        <a:srcRect/>
        <a:stretch>
          <a:fillRect/>
        </a:stretch>
      </xdr:blipFill>
      <xdr:spPr>
        <a:xfrm>
          <a:off x="2619375" y="37903785"/>
          <a:ext cx="0" cy="295275"/>
        </a:xfrm>
        <a:prstGeom prst="rect">
          <a:avLst/>
        </a:prstGeom>
        <a:noFill/>
        <a:ln w="9525">
          <a:noFill/>
          <a:miter lim="800000"/>
          <a:headEnd/>
          <a:tailEnd/>
        </a:ln>
      </xdr:spPr>
    </xdr:pic>
    <xdr:clientData/>
  </xdr:oneCellAnchor>
  <xdr:twoCellAnchor editAs="oneCell">
    <xdr:from>
      <xdr:col>5</xdr:col>
      <xdr:colOff>485140</xdr:colOff>
      <xdr:row>187</xdr:row>
      <xdr:rowOff>41910</xdr:rowOff>
    </xdr:from>
    <xdr:to>
      <xdr:col>5</xdr:col>
      <xdr:colOff>1322070</xdr:colOff>
      <xdr:row>191</xdr:row>
      <xdr:rowOff>81280</xdr:rowOff>
    </xdr:to>
    <xdr:pic>
      <xdr:nvPicPr>
        <xdr:cNvPr id="993" name="Picture 1" descr="Image result for sporlan filter drier"/>
        <xdr:cNvPicPr>
          <a:picLocks noChangeAspect="1" noChangeArrowheads="1"/>
        </xdr:cNvPicPr>
      </xdr:nvPicPr>
      <xdr:blipFill>
        <a:blip r:embed="rId26"/>
        <a:srcRect/>
        <a:stretch>
          <a:fillRect/>
        </a:stretch>
      </xdr:blipFill>
      <xdr:spPr>
        <a:xfrm>
          <a:off x="6864350" y="36078795"/>
          <a:ext cx="836930" cy="610870"/>
        </a:xfrm>
        <a:prstGeom prst="rect">
          <a:avLst/>
        </a:prstGeom>
        <a:noFill/>
      </xdr:spPr>
    </xdr:pic>
    <xdr:clientData/>
  </xdr:twoCellAnchor>
  <xdr:oneCellAnchor>
    <xdr:from>
      <xdr:col>1</xdr:col>
      <xdr:colOff>1933575</xdr:colOff>
      <xdr:row>119</xdr:row>
      <xdr:rowOff>9525</xdr:rowOff>
    </xdr:from>
    <xdr:ext cx="0" cy="295275"/>
    <xdr:pic>
      <xdr:nvPicPr>
        <xdr:cNvPr id="1394" name="ctl00_logoimage" descr="Danfoss Logo"/>
        <xdr:cNvPicPr>
          <a:picLocks noChangeAspect="1" noChangeArrowheads="1"/>
        </xdr:cNvPicPr>
      </xdr:nvPicPr>
      <xdr:blipFill>
        <a:blip r:embed="rId1"/>
        <a:srcRect/>
        <a:stretch>
          <a:fillRect/>
        </a:stretch>
      </xdr:blipFill>
      <xdr:spPr>
        <a:xfrm>
          <a:off x="2619375" y="20447000"/>
          <a:ext cx="0" cy="295275"/>
        </a:xfrm>
        <a:prstGeom prst="rect">
          <a:avLst/>
        </a:prstGeom>
        <a:noFill/>
        <a:ln w="9525">
          <a:noFill/>
          <a:miter lim="800000"/>
          <a:headEnd/>
          <a:tailEnd/>
        </a:ln>
      </xdr:spPr>
    </xdr:pic>
    <xdr:clientData/>
  </xdr:oneCellAnchor>
  <xdr:oneCellAnchor>
    <xdr:from>
      <xdr:col>1</xdr:col>
      <xdr:colOff>1933575</xdr:colOff>
      <xdr:row>120</xdr:row>
      <xdr:rowOff>9525</xdr:rowOff>
    </xdr:from>
    <xdr:ext cx="0" cy="295275"/>
    <xdr:pic>
      <xdr:nvPicPr>
        <xdr:cNvPr id="1395" name="ctl00_logoimage" descr="Danfoss Logo"/>
        <xdr:cNvPicPr>
          <a:picLocks noChangeAspect="1" noChangeArrowheads="1"/>
        </xdr:cNvPicPr>
      </xdr:nvPicPr>
      <xdr:blipFill>
        <a:blip r:embed="rId1"/>
        <a:srcRect/>
        <a:stretch>
          <a:fillRect/>
        </a:stretch>
      </xdr:blipFill>
      <xdr:spPr>
        <a:xfrm>
          <a:off x="2619375" y="21294725"/>
          <a:ext cx="0" cy="295275"/>
        </a:xfrm>
        <a:prstGeom prst="rect">
          <a:avLst/>
        </a:prstGeom>
        <a:noFill/>
        <a:ln w="9525">
          <a:noFill/>
          <a:miter lim="800000"/>
          <a:headEnd/>
          <a:tailEnd/>
        </a:ln>
      </xdr:spPr>
    </xdr:pic>
    <xdr:clientData/>
  </xdr:oneCellAnchor>
  <xdr:oneCellAnchor>
    <xdr:from>
      <xdr:col>1</xdr:col>
      <xdr:colOff>1933575</xdr:colOff>
      <xdr:row>121</xdr:row>
      <xdr:rowOff>0</xdr:rowOff>
    </xdr:from>
    <xdr:ext cx="0" cy="295275"/>
    <xdr:pic>
      <xdr:nvPicPr>
        <xdr:cNvPr id="1396" name="ctl00_logoimage" descr="Danfoss Logo"/>
        <xdr:cNvPicPr>
          <a:picLocks noChangeAspect="1" noChangeArrowheads="1"/>
        </xdr:cNvPicPr>
      </xdr:nvPicPr>
      <xdr:blipFill>
        <a:blip r:embed="rId1"/>
        <a:srcRect/>
        <a:stretch>
          <a:fillRect/>
        </a:stretch>
      </xdr:blipFill>
      <xdr:spPr>
        <a:xfrm>
          <a:off x="2619375" y="21428075"/>
          <a:ext cx="0" cy="295275"/>
        </a:xfrm>
        <a:prstGeom prst="rect">
          <a:avLst/>
        </a:prstGeom>
        <a:noFill/>
        <a:ln w="9525">
          <a:noFill/>
          <a:miter lim="800000"/>
          <a:headEnd/>
          <a:tailEnd/>
        </a:ln>
      </xdr:spPr>
    </xdr:pic>
    <xdr:clientData/>
  </xdr:oneCellAnchor>
  <xdr:oneCellAnchor>
    <xdr:from>
      <xdr:col>1</xdr:col>
      <xdr:colOff>1933575</xdr:colOff>
      <xdr:row>121</xdr:row>
      <xdr:rowOff>9525</xdr:rowOff>
    </xdr:from>
    <xdr:ext cx="0" cy="295275"/>
    <xdr:pic>
      <xdr:nvPicPr>
        <xdr:cNvPr id="1397" name="ctl00_logoimage" descr="Danfoss Logo"/>
        <xdr:cNvPicPr>
          <a:picLocks noChangeAspect="1" noChangeArrowheads="1"/>
        </xdr:cNvPicPr>
      </xdr:nvPicPr>
      <xdr:blipFill>
        <a:blip r:embed="rId1"/>
        <a:srcRect/>
        <a:stretch>
          <a:fillRect/>
        </a:stretch>
      </xdr:blipFill>
      <xdr:spPr>
        <a:xfrm>
          <a:off x="2619375" y="21437600"/>
          <a:ext cx="0" cy="295275"/>
        </a:xfrm>
        <a:prstGeom prst="rect">
          <a:avLst/>
        </a:prstGeom>
        <a:noFill/>
        <a:ln w="9525">
          <a:noFill/>
          <a:miter lim="800000"/>
          <a:headEnd/>
          <a:tailEnd/>
        </a:ln>
      </xdr:spPr>
    </xdr:pic>
    <xdr:clientData/>
  </xdr:oneCellAnchor>
  <xdr:oneCellAnchor>
    <xdr:from>
      <xdr:col>1</xdr:col>
      <xdr:colOff>1933575</xdr:colOff>
      <xdr:row>148</xdr:row>
      <xdr:rowOff>9525</xdr:rowOff>
    </xdr:from>
    <xdr:ext cx="0" cy="295275"/>
    <xdr:pic>
      <xdr:nvPicPr>
        <xdr:cNvPr id="1431" name="ctl00_logoimage" descr="Danfoss Logo"/>
        <xdr:cNvPicPr>
          <a:picLocks noChangeAspect="1" noChangeArrowheads="1"/>
        </xdr:cNvPicPr>
      </xdr:nvPicPr>
      <xdr:blipFill>
        <a:blip r:embed="rId1"/>
        <a:srcRect/>
        <a:stretch>
          <a:fillRect/>
        </a:stretch>
      </xdr:blipFill>
      <xdr:spPr>
        <a:xfrm>
          <a:off x="2619375" y="26867485"/>
          <a:ext cx="0" cy="295275"/>
        </a:xfrm>
        <a:prstGeom prst="rect">
          <a:avLst/>
        </a:prstGeom>
        <a:noFill/>
        <a:ln w="9525">
          <a:noFill/>
          <a:miter lim="800000"/>
          <a:headEnd/>
          <a:tailEnd/>
        </a:ln>
      </xdr:spPr>
    </xdr:pic>
    <xdr:clientData/>
  </xdr:oneCellAnchor>
  <xdr:oneCellAnchor>
    <xdr:from>
      <xdr:col>1</xdr:col>
      <xdr:colOff>1933575</xdr:colOff>
      <xdr:row>149</xdr:row>
      <xdr:rowOff>9525</xdr:rowOff>
    </xdr:from>
    <xdr:ext cx="0" cy="295275"/>
    <xdr:pic>
      <xdr:nvPicPr>
        <xdr:cNvPr id="1432" name="ctl00_logoimage" descr="Danfoss Logo"/>
        <xdr:cNvPicPr>
          <a:picLocks noChangeAspect="1" noChangeArrowheads="1"/>
        </xdr:cNvPicPr>
      </xdr:nvPicPr>
      <xdr:blipFill>
        <a:blip r:embed="rId1"/>
        <a:srcRect/>
        <a:stretch>
          <a:fillRect/>
        </a:stretch>
      </xdr:blipFill>
      <xdr:spPr>
        <a:xfrm>
          <a:off x="2619375" y="27010360"/>
          <a:ext cx="0" cy="295275"/>
        </a:xfrm>
        <a:prstGeom prst="rect">
          <a:avLst/>
        </a:prstGeom>
        <a:noFill/>
        <a:ln w="9525">
          <a:noFill/>
          <a:miter lim="800000"/>
          <a:headEnd/>
          <a:tailEnd/>
        </a:ln>
      </xdr:spPr>
    </xdr:pic>
    <xdr:clientData/>
  </xdr:oneCellAnchor>
  <xdr:oneCellAnchor>
    <xdr:from>
      <xdr:col>1</xdr:col>
      <xdr:colOff>1933575</xdr:colOff>
      <xdr:row>150</xdr:row>
      <xdr:rowOff>9525</xdr:rowOff>
    </xdr:from>
    <xdr:ext cx="0" cy="295275"/>
    <xdr:pic>
      <xdr:nvPicPr>
        <xdr:cNvPr id="1433" name="ctl00_logoimage" descr="Danfoss Logo"/>
        <xdr:cNvPicPr>
          <a:picLocks noChangeAspect="1" noChangeArrowheads="1"/>
        </xdr:cNvPicPr>
      </xdr:nvPicPr>
      <xdr:blipFill>
        <a:blip r:embed="rId1"/>
        <a:srcRect/>
        <a:stretch>
          <a:fillRect/>
        </a:stretch>
      </xdr:blipFill>
      <xdr:spPr>
        <a:xfrm>
          <a:off x="2619375" y="27153235"/>
          <a:ext cx="0" cy="295275"/>
        </a:xfrm>
        <a:prstGeom prst="rect">
          <a:avLst/>
        </a:prstGeom>
        <a:noFill/>
        <a:ln w="9525">
          <a:noFill/>
          <a:miter lim="800000"/>
          <a:headEnd/>
          <a:tailEnd/>
        </a:ln>
      </xdr:spPr>
    </xdr:pic>
    <xdr:clientData/>
  </xdr:oneCellAnchor>
  <xdr:oneCellAnchor>
    <xdr:from>
      <xdr:col>1</xdr:col>
      <xdr:colOff>1933575</xdr:colOff>
      <xdr:row>151</xdr:row>
      <xdr:rowOff>9525</xdr:rowOff>
    </xdr:from>
    <xdr:ext cx="0" cy="295275"/>
    <xdr:pic>
      <xdr:nvPicPr>
        <xdr:cNvPr id="1434" name="ctl00_logoimage" descr="Danfoss Logo"/>
        <xdr:cNvPicPr>
          <a:picLocks noChangeAspect="1" noChangeArrowheads="1"/>
        </xdr:cNvPicPr>
      </xdr:nvPicPr>
      <xdr:blipFill>
        <a:blip r:embed="rId1"/>
        <a:srcRect/>
        <a:stretch>
          <a:fillRect/>
        </a:stretch>
      </xdr:blipFill>
      <xdr:spPr>
        <a:xfrm>
          <a:off x="2619375" y="27296110"/>
          <a:ext cx="0" cy="295275"/>
        </a:xfrm>
        <a:prstGeom prst="rect">
          <a:avLst/>
        </a:prstGeom>
        <a:noFill/>
        <a:ln w="9525">
          <a:noFill/>
          <a:miter lim="800000"/>
          <a:headEnd/>
          <a:tailEnd/>
        </a:ln>
      </xdr:spPr>
    </xdr:pic>
    <xdr:clientData/>
  </xdr:oneCellAnchor>
  <xdr:oneCellAnchor>
    <xdr:from>
      <xdr:col>1</xdr:col>
      <xdr:colOff>1933575</xdr:colOff>
      <xdr:row>152</xdr:row>
      <xdr:rowOff>9525</xdr:rowOff>
    </xdr:from>
    <xdr:ext cx="0" cy="295275"/>
    <xdr:pic>
      <xdr:nvPicPr>
        <xdr:cNvPr id="1435" name="ctl00_logoimage" descr="Danfoss Logo"/>
        <xdr:cNvPicPr>
          <a:picLocks noChangeAspect="1" noChangeArrowheads="1"/>
        </xdr:cNvPicPr>
      </xdr:nvPicPr>
      <xdr:blipFill>
        <a:blip r:embed="rId1"/>
        <a:srcRect/>
        <a:stretch>
          <a:fillRect/>
        </a:stretch>
      </xdr:blipFill>
      <xdr:spPr>
        <a:xfrm>
          <a:off x="2619375" y="27438985"/>
          <a:ext cx="0" cy="295275"/>
        </a:xfrm>
        <a:prstGeom prst="rect">
          <a:avLst/>
        </a:prstGeom>
        <a:noFill/>
        <a:ln w="9525">
          <a:noFill/>
          <a:miter lim="800000"/>
          <a:headEnd/>
          <a:tailEnd/>
        </a:ln>
      </xdr:spPr>
    </xdr:pic>
    <xdr:clientData/>
  </xdr:oneCellAnchor>
  <xdr:oneCellAnchor>
    <xdr:from>
      <xdr:col>1</xdr:col>
      <xdr:colOff>1933575</xdr:colOff>
      <xdr:row>153</xdr:row>
      <xdr:rowOff>9525</xdr:rowOff>
    </xdr:from>
    <xdr:ext cx="0" cy="295275"/>
    <xdr:pic>
      <xdr:nvPicPr>
        <xdr:cNvPr id="1436" name="ctl00_logoimage" descr="Danfoss Logo"/>
        <xdr:cNvPicPr>
          <a:picLocks noChangeAspect="1" noChangeArrowheads="1"/>
        </xdr:cNvPicPr>
      </xdr:nvPicPr>
      <xdr:blipFill>
        <a:blip r:embed="rId1"/>
        <a:srcRect/>
        <a:stretch>
          <a:fillRect/>
        </a:stretch>
      </xdr:blipFill>
      <xdr:spPr>
        <a:xfrm>
          <a:off x="2619375" y="27581860"/>
          <a:ext cx="0" cy="295275"/>
        </a:xfrm>
        <a:prstGeom prst="rect">
          <a:avLst/>
        </a:prstGeom>
        <a:noFill/>
        <a:ln w="9525">
          <a:noFill/>
          <a:miter lim="800000"/>
          <a:headEnd/>
          <a:tailEnd/>
        </a:ln>
      </xdr:spPr>
    </xdr:pic>
    <xdr:clientData/>
  </xdr:oneCellAnchor>
  <xdr:oneCellAnchor>
    <xdr:from>
      <xdr:col>1</xdr:col>
      <xdr:colOff>1933575</xdr:colOff>
      <xdr:row>154</xdr:row>
      <xdr:rowOff>9525</xdr:rowOff>
    </xdr:from>
    <xdr:ext cx="0" cy="295275"/>
    <xdr:pic>
      <xdr:nvPicPr>
        <xdr:cNvPr id="1437" name="ctl00_logoimage" descr="Danfoss Logo"/>
        <xdr:cNvPicPr>
          <a:picLocks noChangeAspect="1" noChangeArrowheads="1"/>
        </xdr:cNvPicPr>
      </xdr:nvPicPr>
      <xdr:blipFill>
        <a:blip r:embed="rId1"/>
        <a:srcRect/>
        <a:stretch>
          <a:fillRect/>
        </a:stretch>
      </xdr:blipFill>
      <xdr:spPr>
        <a:xfrm>
          <a:off x="2619375" y="27724735"/>
          <a:ext cx="0" cy="295275"/>
        </a:xfrm>
        <a:prstGeom prst="rect">
          <a:avLst/>
        </a:prstGeom>
        <a:noFill/>
        <a:ln w="9525">
          <a:noFill/>
          <a:miter lim="800000"/>
          <a:headEnd/>
          <a:tailEnd/>
        </a:ln>
      </xdr:spPr>
    </xdr:pic>
    <xdr:clientData/>
  </xdr:oneCellAnchor>
  <xdr:oneCellAnchor>
    <xdr:from>
      <xdr:col>1</xdr:col>
      <xdr:colOff>1933575</xdr:colOff>
      <xdr:row>155</xdr:row>
      <xdr:rowOff>9525</xdr:rowOff>
    </xdr:from>
    <xdr:ext cx="0" cy="295275"/>
    <xdr:pic>
      <xdr:nvPicPr>
        <xdr:cNvPr id="1438" name="ctl00_logoimage" descr="Danfoss Logo"/>
        <xdr:cNvPicPr>
          <a:picLocks noChangeAspect="1" noChangeArrowheads="1"/>
        </xdr:cNvPicPr>
      </xdr:nvPicPr>
      <xdr:blipFill>
        <a:blip r:embed="rId1"/>
        <a:srcRect/>
        <a:stretch>
          <a:fillRect/>
        </a:stretch>
      </xdr:blipFill>
      <xdr:spPr>
        <a:xfrm>
          <a:off x="2619375" y="27867610"/>
          <a:ext cx="0" cy="295275"/>
        </a:xfrm>
        <a:prstGeom prst="rect">
          <a:avLst/>
        </a:prstGeom>
        <a:noFill/>
        <a:ln w="9525">
          <a:noFill/>
          <a:miter lim="800000"/>
          <a:headEnd/>
          <a:tailEnd/>
        </a:ln>
      </xdr:spPr>
    </xdr:pic>
    <xdr:clientData/>
  </xdr:oneCellAnchor>
  <xdr:oneCellAnchor>
    <xdr:from>
      <xdr:col>1</xdr:col>
      <xdr:colOff>1933575</xdr:colOff>
      <xdr:row>156</xdr:row>
      <xdr:rowOff>9525</xdr:rowOff>
    </xdr:from>
    <xdr:ext cx="0" cy="295275"/>
    <xdr:pic>
      <xdr:nvPicPr>
        <xdr:cNvPr id="1439" name="ctl00_logoimage" descr="Danfoss Logo"/>
        <xdr:cNvPicPr>
          <a:picLocks noChangeAspect="1" noChangeArrowheads="1"/>
        </xdr:cNvPicPr>
      </xdr:nvPicPr>
      <xdr:blipFill>
        <a:blip r:embed="rId1"/>
        <a:srcRect/>
        <a:stretch>
          <a:fillRect/>
        </a:stretch>
      </xdr:blipFill>
      <xdr:spPr>
        <a:xfrm>
          <a:off x="2619375" y="28010485"/>
          <a:ext cx="0" cy="295275"/>
        </a:xfrm>
        <a:prstGeom prst="rect">
          <a:avLst/>
        </a:prstGeom>
        <a:noFill/>
        <a:ln w="9525">
          <a:noFill/>
          <a:miter lim="800000"/>
          <a:headEnd/>
          <a:tailEnd/>
        </a:ln>
      </xdr:spPr>
    </xdr:pic>
    <xdr:clientData/>
  </xdr:oneCellAnchor>
  <xdr:oneCellAnchor>
    <xdr:from>
      <xdr:col>1</xdr:col>
      <xdr:colOff>1933575</xdr:colOff>
      <xdr:row>171</xdr:row>
      <xdr:rowOff>9525</xdr:rowOff>
    </xdr:from>
    <xdr:ext cx="0" cy="295275"/>
    <xdr:pic>
      <xdr:nvPicPr>
        <xdr:cNvPr id="1473" name="ctl00_logoimage" descr="Danfoss Logo"/>
        <xdr:cNvPicPr>
          <a:picLocks noChangeAspect="1" noChangeArrowheads="1"/>
        </xdr:cNvPicPr>
      </xdr:nvPicPr>
      <xdr:blipFill>
        <a:blip r:embed="rId1"/>
        <a:srcRect/>
        <a:stretch>
          <a:fillRect/>
        </a:stretch>
      </xdr:blipFill>
      <xdr:spPr>
        <a:xfrm>
          <a:off x="2619375" y="32436435"/>
          <a:ext cx="0" cy="295275"/>
        </a:xfrm>
        <a:prstGeom prst="rect">
          <a:avLst/>
        </a:prstGeom>
        <a:noFill/>
        <a:ln w="9525">
          <a:noFill/>
          <a:miter lim="800000"/>
          <a:headEnd/>
          <a:tailEnd/>
        </a:ln>
      </xdr:spPr>
    </xdr:pic>
    <xdr:clientData/>
  </xdr:oneCellAnchor>
  <xdr:oneCellAnchor>
    <xdr:from>
      <xdr:col>1</xdr:col>
      <xdr:colOff>1933575</xdr:colOff>
      <xdr:row>172</xdr:row>
      <xdr:rowOff>9525</xdr:rowOff>
    </xdr:from>
    <xdr:ext cx="0" cy="295275"/>
    <xdr:pic>
      <xdr:nvPicPr>
        <xdr:cNvPr id="1474" name="ctl00_logoimage" descr="Danfoss Logo"/>
        <xdr:cNvPicPr>
          <a:picLocks noChangeAspect="1" noChangeArrowheads="1"/>
        </xdr:cNvPicPr>
      </xdr:nvPicPr>
      <xdr:blipFill>
        <a:blip r:embed="rId1"/>
        <a:srcRect/>
        <a:stretch>
          <a:fillRect/>
        </a:stretch>
      </xdr:blipFill>
      <xdr:spPr>
        <a:xfrm>
          <a:off x="2619375" y="32579310"/>
          <a:ext cx="0" cy="295275"/>
        </a:xfrm>
        <a:prstGeom prst="rect">
          <a:avLst/>
        </a:prstGeom>
        <a:noFill/>
        <a:ln w="9525">
          <a:noFill/>
          <a:miter lim="800000"/>
          <a:headEnd/>
          <a:tailEnd/>
        </a:ln>
      </xdr:spPr>
    </xdr:pic>
    <xdr:clientData/>
  </xdr:oneCellAnchor>
  <xdr:oneCellAnchor>
    <xdr:from>
      <xdr:col>1</xdr:col>
      <xdr:colOff>1933575</xdr:colOff>
      <xdr:row>173</xdr:row>
      <xdr:rowOff>9525</xdr:rowOff>
    </xdr:from>
    <xdr:ext cx="0" cy="295275"/>
    <xdr:pic>
      <xdr:nvPicPr>
        <xdr:cNvPr id="1475" name="ctl00_logoimage" descr="Danfoss Logo"/>
        <xdr:cNvPicPr>
          <a:picLocks noChangeAspect="1" noChangeArrowheads="1"/>
        </xdr:cNvPicPr>
      </xdr:nvPicPr>
      <xdr:blipFill>
        <a:blip r:embed="rId1"/>
        <a:srcRect/>
        <a:stretch>
          <a:fillRect/>
        </a:stretch>
      </xdr:blipFill>
      <xdr:spPr>
        <a:xfrm>
          <a:off x="2619375" y="32836485"/>
          <a:ext cx="0" cy="295275"/>
        </a:xfrm>
        <a:prstGeom prst="rect">
          <a:avLst/>
        </a:prstGeom>
        <a:noFill/>
        <a:ln w="9525">
          <a:noFill/>
          <a:miter lim="800000"/>
          <a:headEnd/>
          <a:tailEnd/>
        </a:ln>
      </xdr:spPr>
    </xdr:pic>
    <xdr:clientData/>
  </xdr:oneCellAnchor>
  <xdr:oneCellAnchor>
    <xdr:from>
      <xdr:col>1</xdr:col>
      <xdr:colOff>1933575</xdr:colOff>
      <xdr:row>174</xdr:row>
      <xdr:rowOff>0</xdr:rowOff>
    </xdr:from>
    <xdr:ext cx="0" cy="295275"/>
    <xdr:pic>
      <xdr:nvPicPr>
        <xdr:cNvPr id="1476" name="ctl00_logoimage" descr="Danfoss Logo"/>
        <xdr:cNvPicPr>
          <a:picLocks noChangeAspect="1" noChangeArrowheads="1"/>
        </xdr:cNvPicPr>
      </xdr:nvPicPr>
      <xdr:blipFill>
        <a:blip r:embed="rId1"/>
        <a:srcRect/>
        <a:stretch>
          <a:fillRect/>
        </a:stretch>
      </xdr:blipFill>
      <xdr:spPr>
        <a:xfrm>
          <a:off x="2619375" y="33131760"/>
          <a:ext cx="0" cy="295275"/>
        </a:xfrm>
        <a:prstGeom prst="rect">
          <a:avLst/>
        </a:prstGeom>
        <a:noFill/>
        <a:ln w="9525">
          <a:noFill/>
          <a:miter lim="800000"/>
          <a:headEnd/>
          <a:tailEnd/>
        </a:ln>
      </xdr:spPr>
    </xdr:pic>
    <xdr:clientData/>
  </xdr:oneCellAnchor>
  <xdr:oneCellAnchor>
    <xdr:from>
      <xdr:col>1</xdr:col>
      <xdr:colOff>1933575</xdr:colOff>
      <xdr:row>174</xdr:row>
      <xdr:rowOff>9525</xdr:rowOff>
    </xdr:from>
    <xdr:ext cx="0" cy="295275"/>
    <xdr:pic>
      <xdr:nvPicPr>
        <xdr:cNvPr id="1480" name="ctl00_logoimage" descr="Danfoss Logo"/>
        <xdr:cNvPicPr>
          <a:picLocks noChangeAspect="1" noChangeArrowheads="1"/>
        </xdr:cNvPicPr>
      </xdr:nvPicPr>
      <xdr:blipFill>
        <a:blip r:embed="rId1"/>
        <a:srcRect/>
        <a:stretch>
          <a:fillRect/>
        </a:stretch>
      </xdr:blipFill>
      <xdr:spPr>
        <a:xfrm>
          <a:off x="2619375" y="33141285"/>
          <a:ext cx="0" cy="295275"/>
        </a:xfrm>
        <a:prstGeom prst="rect">
          <a:avLst/>
        </a:prstGeom>
        <a:noFill/>
        <a:ln w="9525">
          <a:noFill/>
          <a:miter lim="800000"/>
          <a:headEnd/>
          <a:tailEnd/>
        </a:ln>
      </xdr:spPr>
    </xdr:pic>
    <xdr:clientData/>
  </xdr:oneCellAnchor>
  <xdr:oneCellAnchor>
    <xdr:from>
      <xdr:col>1</xdr:col>
      <xdr:colOff>1933575</xdr:colOff>
      <xdr:row>175</xdr:row>
      <xdr:rowOff>0</xdr:rowOff>
    </xdr:from>
    <xdr:ext cx="0" cy="295275"/>
    <xdr:pic>
      <xdr:nvPicPr>
        <xdr:cNvPr id="1481" name="ctl00_logoimage" descr="Danfoss Logo"/>
        <xdr:cNvPicPr>
          <a:picLocks noChangeAspect="1" noChangeArrowheads="1"/>
        </xdr:cNvPicPr>
      </xdr:nvPicPr>
      <xdr:blipFill>
        <a:blip r:embed="rId1"/>
        <a:srcRect/>
        <a:stretch>
          <a:fillRect/>
        </a:stretch>
      </xdr:blipFill>
      <xdr:spPr>
        <a:xfrm>
          <a:off x="2619375" y="33550860"/>
          <a:ext cx="0" cy="295275"/>
        </a:xfrm>
        <a:prstGeom prst="rect">
          <a:avLst/>
        </a:prstGeom>
        <a:noFill/>
        <a:ln w="9525">
          <a:noFill/>
          <a:miter lim="800000"/>
          <a:headEnd/>
          <a:tailEnd/>
        </a:ln>
      </xdr:spPr>
    </xdr:pic>
    <xdr:clientData/>
  </xdr:oneCellAnchor>
  <xdr:oneCellAnchor>
    <xdr:from>
      <xdr:col>1</xdr:col>
      <xdr:colOff>1933575</xdr:colOff>
      <xdr:row>175</xdr:row>
      <xdr:rowOff>9525</xdr:rowOff>
    </xdr:from>
    <xdr:ext cx="0" cy="295275"/>
    <xdr:pic>
      <xdr:nvPicPr>
        <xdr:cNvPr id="1483" name="ctl00_logoimage" descr="Danfoss Logo"/>
        <xdr:cNvPicPr>
          <a:picLocks noChangeAspect="1" noChangeArrowheads="1"/>
        </xdr:cNvPicPr>
      </xdr:nvPicPr>
      <xdr:blipFill>
        <a:blip r:embed="rId1"/>
        <a:srcRect/>
        <a:stretch>
          <a:fillRect/>
        </a:stretch>
      </xdr:blipFill>
      <xdr:spPr>
        <a:xfrm>
          <a:off x="2619375" y="33560385"/>
          <a:ext cx="0" cy="295275"/>
        </a:xfrm>
        <a:prstGeom prst="rect">
          <a:avLst/>
        </a:prstGeom>
        <a:noFill/>
        <a:ln w="9525">
          <a:noFill/>
          <a:miter lim="800000"/>
          <a:headEnd/>
          <a:tailEnd/>
        </a:ln>
      </xdr:spPr>
    </xdr:pic>
    <xdr:clientData/>
  </xdr:oneCellAnchor>
  <xdr:oneCellAnchor>
    <xdr:from>
      <xdr:col>1</xdr:col>
      <xdr:colOff>1933575</xdr:colOff>
      <xdr:row>201</xdr:row>
      <xdr:rowOff>9525</xdr:rowOff>
    </xdr:from>
    <xdr:ext cx="0" cy="295275"/>
    <xdr:pic>
      <xdr:nvPicPr>
        <xdr:cNvPr id="1558" name="ctl00_logoimage" descr="Danfoss Logo"/>
        <xdr:cNvPicPr>
          <a:picLocks noChangeAspect="1" noChangeArrowheads="1"/>
        </xdr:cNvPicPr>
      </xdr:nvPicPr>
      <xdr:blipFill>
        <a:blip r:embed="rId1"/>
        <a:srcRect/>
        <a:stretch>
          <a:fillRect/>
        </a:stretch>
      </xdr:blipFill>
      <xdr:spPr>
        <a:xfrm>
          <a:off x="2619375" y="38046660"/>
          <a:ext cx="0" cy="295275"/>
        </a:xfrm>
        <a:prstGeom prst="rect">
          <a:avLst/>
        </a:prstGeom>
        <a:noFill/>
        <a:ln w="9525">
          <a:noFill/>
          <a:miter lim="800000"/>
          <a:headEnd/>
          <a:tailEnd/>
        </a:ln>
      </xdr:spPr>
    </xdr:pic>
    <xdr:clientData/>
  </xdr:oneCellAnchor>
  <xdr:oneCellAnchor>
    <xdr:from>
      <xdr:col>1</xdr:col>
      <xdr:colOff>1933575</xdr:colOff>
      <xdr:row>202</xdr:row>
      <xdr:rowOff>9525</xdr:rowOff>
    </xdr:from>
    <xdr:ext cx="0" cy="295275"/>
    <xdr:pic>
      <xdr:nvPicPr>
        <xdr:cNvPr id="1560" name="ctl00_logoimage" descr="Danfoss Logo"/>
        <xdr:cNvPicPr>
          <a:picLocks noChangeAspect="1" noChangeArrowheads="1"/>
        </xdr:cNvPicPr>
      </xdr:nvPicPr>
      <xdr:blipFill>
        <a:blip r:embed="rId1"/>
        <a:srcRect/>
        <a:stretch>
          <a:fillRect/>
        </a:stretch>
      </xdr:blipFill>
      <xdr:spPr>
        <a:xfrm>
          <a:off x="2619375" y="38189535"/>
          <a:ext cx="0" cy="295275"/>
        </a:xfrm>
        <a:prstGeom prst="rect">
          <a:avLst/>
        </a:prstGeom>
        <a:noFill/>
        <a:ln w="9525">
          <a:noFill/>
          <a:miter lim="800000"/>
          <a:headEnd/>
          <a:tailEnd/>
        </a:ln>
      </xdr:spPr>
    </xdr:pic>
    <xdr:clientData/>
  </xdr:oneCellAnchor>
  <xdr:oneCellAnchor>
    <xdr:from>
      <xdr:col>1</xdr:col>
      <xdr:colOff>1933575</xdr:colOff>
      <xdr:row>203</xdr:row>
      <xdr:rowOff>9525</xdr:rowOff>
    </xdr:from>
    <xdr:ext cx="0" cy="295275"/>
    <xdr:pic>
      <xdr:nvPicPr>
        <xdr:cNvPr id="1561" name="ctl00_logoimage" descr="Danfoss Logo"/>
        <xdr:cNvPicPr>
          <a:picLocks noChangeAspect="1" noChangeArrowheads="1"/>
        </xdr:cNvPicPr>
      </xdr:nvPicPr>
      <xdr:blipFill>
        <a:blip r:embed="rId1"/>
        <a:srcRect/>
        <a:stretch>
          <a:fillRect/>
        </a:stretch>
      </xdr:blipFill>
      <xdr:spPr>
        <a:xfrm>
          <a:off x="2619375" y="38332410"/>
          <a:ext cx="0" cy="295275"/>
        </a:xfrm>
        <a:prstGeom prst="rect">
          <a:avLst/>
        </a:prstGeom>
        <a:noFill/>
        <a:ln w="9525">
          <a:noFill/>
          <a:miter lim="800000"/>
          <a:headEnd/>
          <a:tailEnd/>
        </a:ln>
      </xdr:spPr>
    </xdr:pic>
    <xdr:clientData/>
  </xdr:oneCellAnchor>
  <xdr:oneCellAnchor>
    <xdr:from>
      <xdr:col>1</xdr:col>
      <xdr:colOff>1933575</xdr:colOff>
      <xdr:row>204</xdr:row>
      <xdr:rowOff>9525</xdr:rowOff>
    </xdr:from>
    <xdr:ext cx="0" cy="295275"/>
    <xdr:pic>
      <xdr:nvPicPr>
        <xdr:cNvPr id="1563" name="ctl00_logoimage" descr="Danfoss Logo"/>
        <xdr:cNvPicPr>
          <a:picLocks noChangeAspect="1" noChangeArrowheads="1"/>
        </xdr:cNvPicPr>
      </xdr:nvPicPr>
      <xdr:blipFill>
        <a:blip r:embed="rId1"/>
        <a:srcRect/>
        <a:stretch>
          <a:fillRect/>
        </a:stretch>
      </xdr:blipFill>
      <xdr:spPr>
        <a:xfrm>
          <a:off x="2619375" y="38475285"/>
          <a:ext cx="0" cy="295275"/>
        </a:xfrm>
        <a:prstGeom prst="rect">
          <a:avLst/>
        </a:prstGeom>
        <a:noFill/>
        <a:ln w="9525">
          <a:noFill/>
          <a:miter lim="800000"/>
          <a:headEnd/>
          <a:tailEnd/>
        </a:ln>
      </xdr:spPr>
    </xdr:pic>
    <xdr:clientData/>
  </xdr:oneCellAnchor>
  <xdr:oneCellAnchor>
    <xdr:from>
      <xdr:col>1</xdr:col>
      <xdr:colOff>1933575</xdr:colOff>
      <xdr:row>205</xdr:row>
      <xdr:rowOff>0</xdr:rowOff>
    </xdr:from>
    <xdr:ext cx="0" cy="295275"/>
    <xdr:pic>
      <xdr:nvPicPr>
        <xdr:cNvPr id="1564" name="ctl00_logoimage" descr="Danfoss Logo"/>
        <xdr:cNvPicPr>
          <a:picLocks noChangeAspect="1" noChangeArrowheads="1"/>
        </xdr:cNvPicPr>
      </xdr:nvPicPr>
      <xdr:blipFill>
        <a:blip r:embed="rId1"/>
        <a:srcRect/>
        <a:stretch>
          <a:fillRect/>
        </a:stretch>
      </xdr:blipFill>
      <xdr:spPr>
        <a:xfrm>
          <a:off x="2619375" y="38608635"/>
          <a:ext cx="0" cy="295275"/>
        </a:xfrm>
        <a:prstGeom prst="rect">
          <a:avLst/>
        </a:prstGeom>
        <a:noFill/>
        <a:ln w="9525">
          <a:noFill/>
          <a:miter lim="800000"/>
          <a:headEnd/>
          <a:tailEnd/>
        </a:ln>
      </xdr:spPr>
    </xdr:pic>
    <xdr:clientData/>
  </xdr:oneCellAnchor>
  <xdr:oneCellAnchor>
    <xdr:from>
      <xdr:col>1</xdr:col>
      <xdr:colOff>1933575</xdr:colOff>
      <xdr:row>205</xdr:row>
      <xdr:rowOff>9525</xdr:rowOff>
    </xdr:from>
    <xdr:ext cx="0" cy="295275"/>
    <xdr:pic>
      <xdr:nvPicPr>
        <xdr:cNvPr id="1566" name="ctl00_logoimage" descr="Danfoss Logo"/>
        <xdr:cNvPicPr>
          <a:picLocks noChangeAspect="1" noChangeArrowheads="1"/>
        </xdr:cNvPicPr>
      </xdr:nvPicPr>
      <xdr:blipFill>
        <a:blip r:embed="rId1"/>
        <a:srcRect/>
        <a:stretch>
          <a:fillRect/>
        </a:stretch>
      </xdr:blipFill>
      <xdr:spPr>
        <a:xfrm>
          <a:off x="2619375" y="38618160"/>
          <a:ext cx="0" cy="295275"/>
        </a:xfrm>
        <a:prstGeom prst="rect">
          <a:avLst/>
        </a:prstGeom>
        <a:noFill/>
        <a:ln w="9525">
          <a:noFill/>
          <a:miter lim="800000"/>
          <a:headEnd/>
          <a:tailEnd/>
        </a:ln>
      </xdr:spPr>
    </xdr:pic>
    <xdr:clientData/>
  </xdr:oneCellAnchor>
  <xdr:oneCellAnchor>
    <xdr:from>
      <xdr:col>1</xdr:col>
      <xdr:colOff>1933575</xdr:colOff>
      <xdr:row>206</xdr:row>
      <xdr:rowOff>9525</xdr:rowOff>
    </xdr:from>
    <xdr:ext cx="0" cy="295275"/>
    <xdr:pic>
      <xdr:nvPicPr>
        <xdr:cNvPr id="1567" name="ctl00_logoimage" descr="Danfoss Logo"/>
        <xdr:cNvPicPr>
          <a:picLocks noChangeAspect="1" noChangeArrowheads="1"/>
        </xdr:cNvPicPr>
      </xdr:nvPicPr>
      <xdr:blipFill>
        <a:blip r:embed="rId1"/>
        <a:srcRect/>
        <a:stretch>
          <a:fillRect/>
        </a:stretch>
      </xdr:blipFill>
      <xdr:spPr>
        <a:xfrm>
          <a:off x="2619375" y="38761035"/>
          <a:ext cx="0" cy="295275"/>
        </a:xfrm>
        <a:prstGeom prst="rect">
          <a:avLst/>
        </a:prstGeom>
        <a:noFill/>
        <a:ln w="9525">
          <a:noFill/>
          <a:miter lim="800000"/>
          <a:headEnd/>
          <a:tailEnd/>
        </a:ln>
      </xdr:spPr>
    </xdr:pic>
    <xdr:clientData/>
  </xdr:oneCellAnchor>
  <xdr:oneCellAnchor>
    <xdr:from>
      <xdr:col>1</xdr:col>
      <xdr:colOff>1933575</xdr:colOff>
      <xdr:row>207</xdr:row>
      <xdr:rowOff>9525</xdr:rowOff>
    </xdr:from>
    <xdr:ext cx="0" cy="295275"/>
    <xdr:pic>
      <xdr:nvPicPr>
        <xdr:cNvPr id="1568" name="ctl00_logoimage" descr="Danfoss Logo"/>
        <xdr:cNvPicPr>
          <a:picLocks noChangeAspect="1" noChangeArrowheads="1"/>
        </xdr:cNvPicPr>
      </xdr:nvPicPr>
      <xdr:blipFill>
        <a:blip r:embed="rId1"/>
        <a:srcRect/>
        <a:stretch>
          <a:fillRect/>
        </a:stretch>
      </xdr:blipFill>
      <xdr:spPr>
        <a:xfrm>
          <a:off x="2619375" y="38903910"/>
          <a:ext cx="0" cy="295275"/>
        </a:xfrm>
        <a:prstGeom prst="rect">
          <a:avLst/>
        </a:prstGeom>
        <a:noFill/>
        <a:ln w="9525">
          <a:noFill/>
          <a:miter lim="800000"/>
          <a:headEnd/>
          <a:tailEnd/>
        </a:ln>
      </xdr:spPr>
    </xdr:pic>
    <xdr:clientData/>
  </xdr:oneCellAnchor>
  <xdr:oneCellAnchor>
    <xdr:from>
      <xdr:col>1</xdr:col>
      <xdr:colOff>1933575</xdr:colOff>
      <xdr:row>208</xdr:row>
      <xdr:rowOff>9525</xdr:rowOff>
    </xdr:from>
    <xdr:ext cx="0" cy="295275"/>
    <xdr:pic>
      <xdr:nvPicPr>
        <xdr:cNvPr id="1569" name="ctl00_logoimage" descr="Danfoss Logo"/>
        <xdr:cNvPicPr>
          <a:picLocks noChangeAspect="1" noChangeArrowheads="1"/>
        </xdr:cNvPicPr>
      </xdr:nvPicPr>
      <xdr:blipFill>
        <a:blip r:embed="rId1"/>
        <a:srcRect/>
        <a:stretch>
          <a:fillRect/>
        </a:stretch>
      </xdr:blipFill>
      <xdr:spPr>
        <a:xfrm>
          <a:off x="2619375" y="39046785"/>
          <a:ext cx="0" cy="295275"/>
        </a:xfrm>
        <a:prstGeom prst="rect">
          <a:avLst/>
        </a:prstGeom>
        <a:noFill/>
        <a:ln w="9525">
          <a:noFill/>
          <a:miter lim="800000"/>
          <a:headEnd/>
          <a:tailEnd/>
        </a:ln>
      </xdr:spPr>
    </xdr:pic>
    <xdr:clientData/>
  </xdr:oneCellAnchor>
  <xdr:oneCellAnchor>
    <xdr:from>
      <xdr:col>1</xdr:col>
      <xdr:colOff>1933575</xdr:colOff>
      <xdr:row>209</xdr:row>
      <xdr:rowOff>9525</xdr:rowOff>
    </xdr:from>
    <xdr:ext cx="0" cy="295275"/>
    <xdr:pic>
      <xdr:nvPicPr>
        <xdr:cNvPr id="1570" name="ctl00_logoimage" descr="Danfoss Logo"/>
        <xdr:cNvPicPr>
          <a:picLocks noChangeAspect="1" noChangeArrowheads="1"/>
        </xdr:cNvPicPr>
      </xdr:nvPicPr>
      <xdr:blipFill>
        <a:blip r:embed="rId1"/>
        <a:srcRect/>
        <a:stretch>
          <a:fillRect/>
        </a:stretch>
      </xdr:blipFill>
      <xdr:spPr>
        <a:xfrm>
          <a:off x="2619375" y="39189660"/>
          <a:ext cx="0" cy="295275"/>
        </a:xfrm>
        <a:prstGeom prst="rect">
          <a:avLst/>
        </a:prstGeom>
        <a:noFill/>
        <a:ln w="9525">
          <a:noFill/>
          <a:miter lim="800000"/>
          <a:headEnd/>
          <a:tailEnd/>
        </a:ln>
      </xdr:spPr>
    </xdr:pic>
    <xdr:clientData/>
  </xdr:oneCellAnchor>
  <xdr:oneCellAnchor>
    <xdr:from>
      <xdr:col>1</xdr:col>
      <xdr:colOff>1933575</xdr:colOff>
      <xdr:row>212</xdr:row>
      <xdr:rowOff>9525</xdr:rowOff>
    </xdr:from>
    <xdr:ext cx="0" cy="295275"/>
    <xdr:pic>
      <xdr:nvPicPr>
        <xdr:cNvPr id="1573" name="ctl00_logoimage" descr="Danfoss Logo"/>
        <xdr:cNvPicPr>
          <a:picLocks noChangeAspect="1" noChangeArrowheads="1"/>
        </xdr:cNvPicPr>
      </xdr:nvPicPr>
      <xdr:blipFill>
        <a:blip r:embed="rId1"/>
        <a:srcRect/>
        <a:stretch>
          <a:fillRect/>
        </a:stretch>
      </xdr:blipFill>
      <xdr:spPr>
        <a:xfrm>
          <a:off x="2619375" y="39618285"/>
          <a:ext cx="0" cy="295275"/>
        </a:xfrm>
        <a:prstGeom prst="rect">
          <a:avLst/>
        </a:prstGeom>
        <a:noFill/>
        <a:ln w="9525">
          <a:noFill/>
          <a:miter lim="800000"/>
          <a:headEnd/>
          <a:tailEnd/>
        </a:ln>
      </xdr:spPr>
    </xdr:pic>
    <xdr:clientData/>
  </xdr:oneCellAnchor>
  <xdr:oneCellAnchor>
    <xdr:from>
      <xdr:col>1</xdr:col>
      <xdr:colOff>1933575</xdr:colOff>
      <xdr:row>213</xdr:row>
      <xdr:rowOff>0</xdr:rowOff>
    </xdr:from>
    <xdr:ext cx="0" cy="295275"/>
    <xdr:pic>
      <xdr:nvPicPr>
        <xdr:cNvPr id="1574" name="ctl00_logoimage" descr="Danfoss Logo"/>
        <xdr:cNvPicPr>
          <a:picLocks noChangeAspect="1" noChangeArrowheads="1"/>
        </xdr:cNvPicPr>
      </xdr:nvPicPr>
      <xdr:blipFill>
        <a:blip r:embed="rId1"/>
        <a:srcRect/>
        <a:stretch>
          <a:fillRect/>
        </a:stretch>
      </xdr:blipFill>
      <xdr:spPr>
        <a:xfrm>
          <a:off x="2619375" y="39751635"/>
          <a:ext cx="0" cy="295275"/>
        </a:xfrm>
        <a:prstGeom prst="rect">
          <a:avLst/>
        </a:prstGeom>
        <a:noFill/>
        <a:ln w="9525">
          <a:noFill/>
          <a:miter lim="800000"/>
          <a:headEnd/>
          <a:tailEnd/>
        </a:ln>
      </xdr:spPr>
    </xdr:pic>
    <xdr:clientData/>
  </xdr:oneCellAnchor>
  <xdr:oneCellAnchor>
    <xdr:from>
      <xdr:col>1</xdr:col>
      <xdr:colOff>1933575</xdr:colOff>
      <xdr:row>213</xdr:row>
      <xdr:rowOff>9525</xdr:rowOff>
    </xdr:from>
    <xdr:ext cx="0" cy="295275"/>
    <xdr:pic>
      <xdr:nvPicPr>
        <xdr:cNvPr id="1577" name="ctl00_logoimage" descr="Danfoss Logo"/>
        <xdr:cNvPicPr>
          <a:picLocks noChangeAspect="1" noChangeArrowheads="1"/>
        </xdr:cNvPicPr>
      </xdr:nvPicPr>
      <xdr:blipFill>
        <a:blip r:embed="rId1"/>
        <a:srcRect/>
        <a:stretch>
          <a:fillRect/>
        </a:stretch>
      </xdr:blipFill>
      <xdr:spPr>
        <a:xfrm>
          <a:off x="2619375" y="39761160"/>
          <a:ext cx="0" cy="295275"/>
        </a:xfrm>
        <a:prstGeom prst="rect">
          <a:avLst/>
        </a:prstGeom>
        <a:noFill/>
        <a:ln w="9525">
          <a:noFill/>
          <a:miter lim="800000"/>
          <a:headEnd/>
          <a:tailEnd/>
        </a:ln>
      </xdr:spPr>
    </xdr:pic>
    <xdr:clientData/>
  </xdr:oneCellAnchor>
  <xdr:oneCellAnchor>
    <xdr:from>
      <xdr:col>1</xdr:col>
      <xdr:colOff>1933575</xdr:colOff>
      <xdr:row>214</xdr:row>
      <xdr:rowOff>9525</xdr:rowOff>
    </xdr:from>
    <xdr:ext cx="0" cy="295275"/>
    <xdr:pic>
      <xdr:nvPicPr>
        <xdr:cNvPr id="1578" name="ctl00_logoimage" descr="Danfoss Logo"/>
        <xdr:cNvPicPr>
          <a:picLocks noChangeAspect="1" noChangeArrowheads="1"/>
        </xdr:cNvPicPr>
      </xdr:nvPicPr>
      <xdr:blipFill>
        <a:blip r:embed="rId1"/>
        <a:srcRect/>
        <a:stretch>
          <a:fillRect/>
        </a:stretch>
      </xdr:blipFill>
      <xdr:spPr>
        <a:xfrm>
          <a:off x="2619375" y="39904035"/>
          <a:ext cx="0" cy="295275"/>
        </a:xfrm>
        <a:prstGeom prst="rect">
          <a:avLst/>
        </a:prstGeom>
        <a:noFill/>
        <a:ln w="9525">
          <a:noFill/>
          <a:miter lim="800000"/>
          <a:headEnd/>
          <a:tailEnd/>
        </a:ln>
      </xdr:spPr>
    </xdr:pic>
    <xdr:clientData/>
  </xdr:oneCellAnchor>
  <xdr:oneCellAnchor>
    <xdr:from>
      <xdr:col>1</xdr:col>
      <xdr:colOff>1933575</xdr:colOff>
      <xdr:row>215</xdr:row>
      <xdr:rowOff>0</xdr:rowOff>
    </xdr:from>
    <xdr:ext cx="0" cy="295275"/>
    <xdr:pic>
      <xdr:nvPicPr>
        <xdr:cNvPr id="1579" name="ctl00_logoimage" descr="Danfoss Logo"/>
        <xdr:cNvPicPr>
          <a:picLocks noChangeAspect="1" noChangeArrowheads="1"/>
        </xdr:cNvPicPr>
      </xdr:nvPicPr>
      <xdr:blipFill>
        <a:blip r:embed="rId1"/>
        <a:srcRect/>
        <a:stretch>
          <a:fillRect/>
        </a:stretch>
      </xdr:blipFill>
      <xdr:spPr>
        <a:xfrm>
          <a:off x="2619375" y="40037385"/>
          <a:ext cx="0" cy="295275"/>
        </a:xfrm>
        <a:prstGeom prst="rect">
          <a:avLst/>
        </a:prstGeom>
        <a:noFill/>
        <a:ln w="9525">
          <a:noFill/>
          <a:miter lim="800000"/>
          <a:headEnd/>
          <a:tailEnd/>
        </a:ln>
      </xdr:spPr>
    </xdr:pic>
    <xdr:clientData/>
  </xdr:oneCellAnchor>
  <xdr:oneCellAnchor>
    <xdr:from>
      <xdr:col>1</xdr:col>
      <xdr:colOff>1933575</xdr:colOff>
      <xdr:row>215</xdr:row>
      <xdr:rowOff>9525</xdr:rowOff>
    </xdr:from>
    <xdr:ext cx="0" cy="295275"/>
    <xdr:pic>
      <xdr:nvPicPr>
        <xdr:cNvPr id="1581" name="ctl00_logoimage" descr="Danfoss Logo"/>
        <xdr:cNvPicPr>
          <a:picLocks noChangeAspect="1" noChangeArrowheads="1"/>
        </xdr:cNvPicPr>
      </xdr:nvPicPr>
      <xdr:blipFill>
        <a:blip r:embed="rId1"/>
        <a:srcRect/>
        <a:stretch>
          <a:fillRect/>
        </a:stretch>
      </xdr:blipFill>
      <xdr:spPr>
        <a:xfrm>
          <a:off x="2619375" y="40046910"/>
          <a:ext cx="0" cy="295275"/>
        </a:xfrm>
        <a:prstGeom prst="rect">
          <a:avLst/>
        </a:prstGeom>
        <a:noFill/>
        <a:ln w="9525">
          <a:noFill/>
          <a:miter lim="800000"/>
          <a:headEnd/>
          <a:tailEnd/>
        </a:ln>
      </xdr:spPr>
    </xdr:pic>
    <xdr:clientData/>
  </xdr:oneCellAnchor>
  <xdr:oneCellAnchor>
    <xdr:from>
      <xdr:col>1</xdr:col>
      <xdr:colOff>1933575</xdr:colOff>
      <xdr:row>250</xdr:row>
      <xdr:rowOff>9525</xdr:rowOff>
    </xdr:from>
    <xdr:ext cx="0" cy="295275"/>
    <xdr:pic>
      <xdr:nvPicPr>
        <xdr:cNvPr id="1653" name="ctl00_logoimage" descr="Danfoss Logo"/>
        <xdr:cNvPicPr>
          <a:picLocks noChangeAspect="1" noChangeArrowheads="1"/>
        </xdr:cNvPicPr>
      </xdr:nvPicPr>
      <xdr:blipFill>
        <a:blip r:embed="rId1"/>
        <a:srcRect/>
        <a:stretch>
          <a:fillRect/>
        </a:stretch>
      </xdr:blipFill>
      <xdr:spPr>
        <a:xfrm>
          <a:off x="2619375" y="45917485"/>
          <a:ext cx="0" cy="295275"/>
        </a:xfrm>
        <a:prstGeom prst="rect">
          <a:avLst/>
        </a:prstGeom>
        <a:noFill/>
        <a:ln w="9525">
          <a:noFill/>
          <a:miter lim="800000"/>
          <a:headEnd/>
          <a:tailEnd/>
        </a:ln>
      </xdr:spPr>
    </xdr:pic>
    <xdr:clientData/>
  </xdr:oneCellAnchor>
  <xdr:oneCellAnchor>
    <xdr:from>
      <xdr:col>1</xdr:col>
      <xdr:colOff>1933575</xdr:colOff>
      <xdr:row>251</xdr:row>
      <xdr:rowOff>0</xdr:rowOff>
    </xdr:from>
    <xdr:ext cx="0" cy="295275"/>
    <xdr:pic>
      <xdr:nvPicPr>
        <xdr:cNvPr id="1654" name="ctl00_logoimage" descr="Danfoss Logo"/>
        <xdr:cNvPicPr>
          <a:picLocks noChangeAspect="1" noChangeArrowheads="1"/>
        </xdr:cNvPicPr>
      </xdr:nvPicPr>
      <xdr:blipFill>
        <a:blip r:embed="rId1"/>
        <a:srcRect/>
        <a:stretch>
          <a:fillRect/>
        </a:stretch>
      </xdr:blipFill>
      <xdr:spPr>
        <a:xfrm>
          <a:off x="2619375" y="46050835"/>
          <a:ext cx="0" cy="295275"/>
        </a:xfrm>
        <a:prstGeom prst="rect">
          <a:avLst/>
        </a:prstGeom>
        <a:noFill/>
        <a:ln w="9525">
          <a:noFill/>
          <a:miter lim="800000"/>
          <a:headEnd/>
          <a:tailEnd/>
        </a:ln>
      </xdr:spPr>
    </xdr:pic>
    <xdr:clientData/>
  </xdr:oneCellAnchor>
  <xdr:oneCellAnchor>
    <xdr:from>
      <xdr:col>1</xdr:col>
      <xdr:colOff>1933575</xdr:colOff>
      <xdr:row>251</xdr:row>
      <xdr:rowOff>9525</xdr:rowOff>
    </xdr:from>
    <xdr:ext cx="0" cy="295275"/>
    <xdr:pic>
      <xdr:nvPicPr>
        <xdr:cNvPr id="1655" name="ctl00_logoimage" descr="Danfoss Logo"/>
        <xdr:cNvPicPr>
          <a:picLocks noChangeAspect="1" noChangeArrowheads="1"/>
        </xdr:cNvPicPr>
      </xdr:nvPicPr>
      <xdr:blipFill>
        <a:blip r:embed="rId1"/>
        <a:srcRect/>
        <a:stretch>
          <a:fillRect/>
        </a:stretch>
      </xdr:blipFill>
      <xdr:spPr>
        <a:xfrm>
          <a:off x="2619375" y="46060360"/>
          <a:ext cx="0" cy="295275"/>
        </a:xfrm>
        <a:prstGeom prst="rect">
          <a:avLst/>
        </a:prstGeom>
        <a:noFill/>
        <a:ln w="9525">
          <a:noFill/>
          <a:miter lim="800000"/>
          <a:headEnd/>
          <a:tailEnd/>
        </a:ln>
      </xdr:spPr>
    </xdr:pic>
    <xdr:clientData/>
  </xdr:oneCellAnchor>
  <xdr:oneCellAnchor>
    <xdr:from>
      <xdr:col>1</xdr:col>
      <xdr:colOff>1933575</xdr:colOff>
      <xdr:row>53</xdr:row>
      <xdr:rowOff>9525</xdr:rowOff>
    </xdr:from>
    <xdr:ext cx="0" cy="295275"/>
    <xdr:pic>
      <xdr:nvPicPr>
        <xdr:cNvPr id="1704" name="ctl00_logoimage" descr="Danfoss Logo"/>
        <xdr:cNvPicPr>
          <a:picLocks noChangeAspect="1" noChangeArrowheads="1"/>
        </xdr:cNvPicPr>
      </xdr:nvPicPr>
      <xdr:blipFill>
        <a:blip r:embed="rId1"/>
        <a:srcRect/>
        <a:stretch>
          <a:fillRect/>
        </a:stretch>
      </xdr:blipFill>
      <xdr:spPr>
        <a:xfrm>
          <a:off x="2619375" y="8020050"/>
          <a:ext cx="0" cy="295275"/>
        </a:xfrm>
        <a:prstGeom prst="rect">
          <a:avLst/>
        </a:prstGeom>
        <a:noFill/>
        <a:ln w="9525">
          <a:noFill/>
          <a:miter lim="800000"/>
          <a:headEnd/>
          <a:tailEnd/>
        </a:ln>
      </xdr:spPr>
    </xdr:pic>
    <xdr:clientData/>
  </xdr:oneCellAnchor>
  <xdr:oneCellAnchor>
    <xdr:from>
      <xdr:col>1</xdr:col>
      <xdr:colOff>1933575</xdr:colOff>
      <xdr:row>54</xdr:row>
      <xdr:rowOff>9525</xdr:rowOff>
    </xdr:from>
    <xdr:ext cx="0" cy="295275"/>
    <xdr:pic>
      <xdr:nvPicPr>
        <xdr:cNvPr id="1706" name="ctl00_logoimage" descr="Danfoss Logo"/>
        <xdr:cNvPicPr>
          <a:picLocks noChangeAspect="1" noChangeArrowheads="1"/>
        </xdr:cNvPicPr>
      </xdr:nvPicPr>
      <xdr:blipFill>
        <a:blip r:embed="rId1"/>
        <a:srcRect/>
        <a:stretch>
          <a:fillRect/>
        </a:stretch>
      </xdr:blipFill>
      <xdr:spPr>
        <a:xfrm>
          <a:off x="2619375" y="8162925"/>
          <a:ext cx="0" cy="295275"/>
        </a:xfrm>
        <a:prstGeom prst="rect">
          <a:avLst/>
        </a:prstGeom>
        <a:noFill/>
        <a:ln w="9525">
          <a:noFill/>
          <a:miter lim="800000"/>
          <a:headEnd/>
          <a:tailEnd/>
        </a:ln>
      </xdr:spPr>
    </xdr:pic>
    <xdr:clientData/>
  </xdr:oneCellAnchor>
  <xdr:oneCellAnchor>
    <xdr:from>
      <xdr:col>1</xdr:col>
      <xdr:colOff>1933575</xdr:colOff>
      <xdr:row>63</xdr:row>
      <xdr:rowOff>9525</xdr:rowOff>
    </xdr:from>
    <xdr:ext cx="0" cy="295275"/>
    <xdr:pic>
      <xdr:nvPicPr>
        <xdr:cNvPr id="1718" name="ctl00_logoimage" descr="Danfoss Logo"/>
        <xdr:cNvPicPr>
          <a:picLocks noChangeAspect="1" noChangeArrowheads="1"/>
        </xdr:cNvPicPr>
      </xdr:nvPicPr>
      <xdr:blipFill>
        <a:blip r:embed="rId1"/>
        <a:srcRect/>
        <a:stretch>
          <a:fillRect/>
        </a:stretch>
      </xdr:blipFill>
      <xdr:spPr>
        <a:xfrm>
          <a:off x="2619375" y="9448800"/>
          <a:ext cx="0" cy="295275"/>
        </a:xfrm>
        <a:prstGeom prst="rect">
          <a:avLst/>
        </a:prstGeom>
        <a:noFill/>
        <a:ln w="9525">
          <a:noFill/>
          <a:miter lim="800000"/>
          <a:headEnd/>
          <a:tailEnd/>
        </a:ln>
      </xdr:spPr>
    </xdr:pic>
    <xdr:clientData/>
  </xdr:oneCellAnchor>
  <xdr:oneCellAnchor>
    <xdr:from>
      <xdr:col>1</xdr:col>
      <xdr:colOff>1933575</xdr:colOff>
      <xdr:row>64</xdr:row>
      <xdr:rowOff>9525</xdr:rowOff>
    </xdr:from>
    <xdr:ext cx="0" cy="295275"/>
    <xdr:pic>
      <xdr:nvPicPr>
        <xdr:cNvPr id="1720" name="ctl00_logoimage" descr="Danfoss Logo"/>
        <xdr:cNvPicPr>
          <a:picLocks noChangeAspect="1" noChangeArrowheads="1"/>
        </xdr:cNvPicPr>
      </xdr:nvPicPr>
      <xdr:blipFill>
        <a:blip r:embed="rId1"/>
        <a:srcRect/>
        <a:stretch>
          <a:fillRect/>
        </a:stretch>
      </xdr:blipFill>
      <xdr:spPr>
        <a:xfrm>
          <a:off x="2619375" y="9591675"/>
          <a:ext cx="0" cy="295275"/>
        </a:xfrm>
        <a:prstGeom prst="rect">
          <a:avLst/>
        </a:prstGeom>
        <a:noFill/>
        <a:ln w="9525">
          <a:noFill/>
          <a:miter lim="800000"/>
          <a:headEnd/>
          <a:tailEnd/>
        </a:ln>
      </xdr:spPr>
    </xdr:pic>
    <xdr:clientData/>
  </xdr:oneCellAnchor>
  <xdr:oneCellAnchor>
    <xdr:from>
      <xdr:col>1</xdr:col>
      <xdr:colOff>1933575</xdr:colOff>
      <xdr:row>66</xdr:row>
      <xdr:rowOff>9525</xdr:rowOff>
    </xdr:from>
    <xdr:ext cx="0" cy="295275"/>
    <xdr:pic>
      <xdr:nvPicPr>
        <xdr:cNvPr id="1724" name="ctl00_logoimage" descr="Danfoss Logo"/>
        <xdr:cNvPicPr>
          <a:picLocks noChangeAspect="1" noChangeArrowheads="1"/>
        </xdr:cNvPicPr>
      </xdr:nvPicPr>
      <xdr:blipFill>
        <a:blip r:embed="rId1"/>
        <a:srcRect/>
        <a:stretch>
          <a:fillRect/>
        </a:stretch>
      </xdr:blipFill>
      <xdr:spPr>
        <a:xfrm>
          <a:off x="2619375" y="9877425"/>
          <a:ext cx="0" cy="295275"/>
        </a:xfrm>
        <a:prstGeom prst="rect">
          <a:avLst/>
        </a:prstGeom>
        <a:noFill/>
        <a:ln w="9525">
          <a:noFill/>
          <a:miter lim="800000"/>
          <a:headEnd/>
          <a:tailEnd/>
        </a:ln>
      </xdr:spPr>
    </xdr:pic>
    <xdr:clientData/>
  </xdr:oneCellAnchor>
  <xdr:oneCellAnchor>
    <xdr:from>
      <xdr:col>1</xdr:col>
      <xdr:colOff>1933575</xdr:colOff>
      <xdr:row>67</xdr:row>
      <xdr:rowOff>9525</xdr:rowOff>
    </xdr:from>
    <xdr:ext cx="0" cy="295275"/>
    <xdr:pic>
      <xdr:nvPicPr>
        <xdr:cNvPr id="1726" name="ctl00_logoimage" descr="Danfoss Logo"/>
        <xdr:cNvPicPr>
          <a:picLocks noChangeAspect="1" noChangeArrowheads="1"/>
        </xdr:cNvPicPr>
      </xdr:nvPicPr>
      <xdr:blipFill>
        <a:blip r:embed="rId1"/>
        <a:srcRect/>
        <a:stretch>
          <a:fillRect/>
        </a:stretch>
      </xdr:blipFill>
      <xdr:spPr>
        <a:xfrm>
          <a:off x="2619375" y="10020300"/>
          <a:ext cx="0" cy="295275"/>
        </a:xfrm>
        <a:prstGeom prst="rect">
          <a:avLst/>
        </a:prstGeom>
        <a:noFill/>
        <a:ln w="9525">
          <a:noFill/>
          <a:miter lim="800000"/>
          <a:headEnd/>
          <a:tailEnd/>
        </a:ln>
      </xdr:spPr>
    </xdr:pic>
    <xdr:clientData/>
  </xdr:oneCellAnchor>
  <xdr:oneCellAnchor>
    <xdr:from>
      <xdr:col>1</xdr:col>
      <xdr:colOff>1933575</xdr:colOff>
      <xdr:row>61</xdr:row>
      <xdr:rowOff>9525</xdr:rowOff>
    </xdr:from>
    <xdr:ext cx="0" cy="295275"/>
    <xdr:pic>
      <xdr:nvPicPr>
        <xdr:cNvPr id="1729" name="ctl00_logoimage" descr="Danfoss Logo"/>
        <xdr:cNvPicPr>
          <a:picLocks noChangeAspect="1" noChangeArrowheads="1"/>
        </xdr:cNvPicPr>
      </xdr:nvPicPr>
      <xdr:blipFill>
        <a:blip r:embed="rId1"/>
        <a:srcRect/>
        <a:stretch>
          <a:fillRect/>
        </a:stretch>
      </xdr:blipFill>
      <xdr:spPr>
        <a:xfrm>
          <a:off x="2619375" y="9163050"/>
          <a:ext cx="0" cy="295275"/>
        </a:xfrm>
        <a:prstGeom prst="rect">
          <a:avLst/>
        </a:prstGeom>
        <a:noFill/>
        <a:ln w="9525">
          <a:noFill/>
          <a:miter lim="800000"/>
          <a:headEnd/>
          <a:tailEnd/>
        </a:ln>
      </xdr:spPr>
    </xdr:pic>
    <xdr:clientData/>
  </xdr:oneCellAnchor>
  <xdr:oneCellAnchor>
    <xdr:from>
      <xdr:col>1</xdr:col>
      <xdr:colOff>1933575</xdr:colOff>
      <xdr:row>68</xdr:row>
      <xdr:rowOff>9525</xdr:rowOff>
    </xdr:from>
    <xdr:ext cx="0" cy="295275"/>
    <xdr:pic>
      <xdr:nvPicPr>
        <xdr:cNvPr id="1738" name="ctl00_logoimage" descr="Danfoss Logo"/>
        <xdr:cNvPicPr>
          <a:picLocks noChangeAspect="1" noChangeArrowheads="1"/>
        </xdr:cNvPicPr>
      </xdr:nvPicPr>
      <xdr:blipFill>
        <a:blip r:embed="rId1"/>
        <a:srcRect/>
        <a:stretch>
          <a:fillRect/>
        </a:stretch>
      </xdr:blipFill>
      <xdr:spPr>
        <a:xfrm>
          <a:off x="2619375" y="10163175"/>
          <a:ext cx="0" cy="295275"/>
        </a:xfrm>
        <a:prstGeom prst="rect">
          <a:avLst/>
        </a:prstGeom>
        <a:noFill/>
        <a:ln w="9525">
          <a:noFill/>
          <a:miter lim="800000"/>
          <a:headEnd/>
          <a:tailEnd/>
        </a:ln>
      </xdr:spPr>
    </xdr:pic>
    <xdr:clientData/>
  </xdr:oneCellAnchor>
  <xdr:twoCellAnchor editAs="oneCell">
    <xdr:from>
      <xdr:col>5</xdr:col>
      <xdr:colOff>161097</xdr:colOff>
      <xdr:row>78</xdr:row>
      <xdr:rowOff>82412</xdr:rowOff>
    </xdr:from>
    <xdr:to>
      <xdr:col>5</xdr:col>
      <xdr:colOff>1855932</xdr:colOff>
      <xdr:row>83</xdr:row>
      <xdr:rowOff>128494</xdr:rowOff>
    </xdr:to>
    <xdr:pic>
      <xdr:nvPicPr>
        <xdr:cNvPr id="3" name="Picture 2"/>
        <xdr:cNvPicPr>
          <a:picLocks noChangeAspect="1"/>
        </xdr:cNvPicPr>
      </xdr:nvPicPr>
      <xdr:blipFill>
        <a:blip r:embed="rId27"/>
        <a:stretch>
          <a:fillRect/>
        </a:stretch>
      </xdr:blipFill>
      <xdr:spPr>
        <a:xfrm>
          <a:off x="6539865" y="12586970"/>
          <a:ext cx="1694815" cy="760730"/>
        </a:xfrm>
        <a:prstGeom prst="rect">
          <a:avLst/>
        </a:prstGeom>
      </xdr:spPr>
    </xdr:pic>
    <xdr:clientData/>
  </xdr:twoCellAnchor>
  <xdr:twoCellAnchor editAs="oneCell">
    <xdr:from>
      <xdr:col>5</xdr:col>
      <xdr:colOff>182216</xdr:colOff>
      <xdr:row>108</xdr:row>
      <xdr:rowOff>115128</xdr:rowOff>
    </xdr:from>
    <xdr:to>
      <xdr:col>5</xdr:col>
      <xdr:colOff>1598593</xdr:colOff>
      <xdr:row>111</xdr:row>
      <xdr:rowOff>91108</xdr:rowOff>
    </xdr:to>
    <xdr:pic>
      <xdr:nvPicPr>
        <xdr:cNvPr id="16" name="Picture 15"/>
        <xdr:cNvPicPr>
          <a:picLocks noChangeAspect="1"/>
        </xdr:cNvPicPr>
      </xdr:nvPicPr>
      <xdr:blipFill>
        <a:blip r:embed="rId28"/>
        <a:stretch>
          <a:fillRect/>
        </a:stretch>
      </xdr:blipFill>
      <xdr:spPr>
        <a:xfrm>
          <a:off x="6560820" y="18695035"/>
          <a:ext cx="1416685" cy="404495"/>
        </a:xfrm>
        <a:prstGeom prst="rect">
          <a:avLst/>
        </a:prstGeom>
      </xdr:spPr>
    </xdr:pic>
    <xdr:clientData/>
  </xdr:twoCellAnchor>
  <xdr:oneCellAnchor>
    <xdr:from>
      <xdr:col>1</xdr:col>
      <xdr:colOff>1933575</xdr:colOff>
      <xdr:row>117</xdr:row>
      <xdr:rowOff>0</xdr:rowOff>
    </xdr:from>
    <xdr:ext cx="0" cy="295275"/>
    <xdr:pic>
      <xdr:nvPicPr>
        <xdr:cNvPr id="1743" name="ctl00_logoimage" descr="Danfoss Logo"/>
        <xdr:cNvPicPr>
          <a:picLocks noChangeAspect="1" noChangeArrowheads="1"/>
        </xdr:cNvPicPr>
      </xdr:nvPicPr>
      <xdr:blipFill>
        <a:blip r:embed="rId1"/>
        <a:srcRect/>
        <a:stretch>
          <a:fillRect/>
        </a:stretch>
      </xdr:blipFill>
      <xdr:spPr>
        <a:xfrm>
          <a:off x="2619375" y="20151725"/>
          <a:ext cx="0" cy="295275"/>
        </a:xfrm>
        <a:prstGeom prst="rect">
          <a:avLst/>
        </a:prstGeom>
        <a:noFill/>
        <a:ln w="9525">
          <a:noFill/>
          <a:miter lim="800000"/>
          <a:headEnd/>
          <a:tailEnd/>
        </a:ln>
      </xdr:spPr>
    </xdr:pic>
    <xdr:clientData/>
  </xdr:oneCellAnchor>
  <xdr:oneCellAnchor>
    <xdr:from>
      <xdr:col>1</xdr:col>
      <xdr:colOff>1933575</xdr:colOff>
      <xdr:row>117</xdr:row>
      <xdr:rowOff>9525</xdr:rowOff>
    </xdr:from>
    <xdr:ext cx="0" cy="295275"/>
    <xdr:pic>
      <xdr:nvPicPr>
        <xdr:cNvPr id="1746" name="ctl00_logoimage" descr="Danfoss Logo"/>
        <xdr:cNvPicPr>
          <a:picLocks noChangeAspect="1" noChangeArrowheads="1"/>
        </xdr:cNvPicPr>
      </xdr:nvPicPr>
      <xdr:blipFill>
        <a:blip r:embed="rId1"/>
        <a:srcRect/>
        <a:stretch>
          <a:fillRect/>
        </a:stretch>
      </xdr:blipFill>
      <xdr:spPr>
        <a:xfrm>
          <a:off x="2619375" y="20161250"/>
          <a:ext cx="0" cy="295275"/>
        </a:xfrm>
        <a:prstGeom prst="rect">
          <a:avLst/>
        </a:prstGeom>
        <a:noFill/>
        <a:ln w="9525">
          <a:noFill/>
          <a:miter lim="800000"/>
          <a:headEnd/>
          <a:tailEnd/>
        </a:ln>
      </xdr:spPr>
    </xdr:pic>
    <xdr:clientData/>
  </xdr:oneCellAnchor>
  <xdr:oneCellAnchor>
    <xdr:from>
      <xdr:col>1</xdr:col>
      <xdr:colOff>1933575</xdr:colOff>
      <xdr:row>142</xdr:row>
      <xdr:rowOff>9525</xdr:rowOff>
    </xdr:from>
    <xdr:ext cx="0" cy="295275"/>
    <xdr:pic>
      <xdr:nvPicPr>
        <xdr:cNvPr id="1755" name="ctl00_logoimage" descr="Danfoss Logo"/>
        <xdr:cNvPicPr>
          <a:picLocks noChangeAspect="1" noChangeArrowheads="1"/>
        </xdr:cNvPicPr>
      </xdr:nvPicPr>
      <xdr:blipFill>
        <a:blip r:embed="rId1"/>
        <a:srcRect/>
        <a:stretch>
          <a:fillRect/>
        </a:stretch>
      </xdr:blipFill>
      <xdr:spPr>
        <a:xfrm>
          <a:off x="2619375" y="24971375"/>
          <a:ext cx="0" cy="295275"/>
        </a:xfrm>
        <a:prstGeom prst="rect">
          <a:avLst/>
        </a:prstGeom>
        <a:noFill/>
        <a:ln w="9525">
          <a:noFill/>
          <a:miter lim="800000"/>
          <a:headEnd/>
          <a:tailEnd/>
        </a:ln>
      </xdr:spPr>
    </xdr:pic>
    <xdr:clientData/>
  </xdr:oneCellAnchor>
  <xdr:oneCellAnchor>
    <xdr:from>
      <xdr:col>1</xdr:col>
      <xdr:colOff>1933575</xdr:colOff>
      <xdr:row>143</xdr:row>
      <xdr:rowOff>9525</xdr:rowOff>
    </xdr:from>
    <xdr:ext cx="0" cy="295275"/>
    <xdr:pic>
      <xdr:nvPicPr>
        <xdr:cNvPr id="1763" name="ctl00_logoimage" descr="Danfoss Logo"/>
        <xdr:cNvPicPr>
          <a:picLocks noChangeAspect="1" noChangeArrowheads="1"/>
        </xdr:cNvPicPr>
      </xdr:nvPicPr>
      <xdr:blipFill>
        <a:blip r:embed="rId1"/>
        <a:srcRect/>
        <a:stretch>
          <a:fillRect/>
        </a:stretch>
      </xdr:blipFill>
      <xdr:spPr>
        <a:xfrm>
          <a:off x="2619375" y="25262205"/>
          <a:ext cx="0" cy="295275"/>
        </a:xfrm>
        <a:prstGeom prst="rect">
          <a:avLst/>
        </a:prstGeom>
        <a:noFill/>
        <a:ln w="9525">
          <a:noFill/>
          <a:miter lim="800000"/>
          <a:headEnd/>
          <a:tailEnd/>
        </a:ln>
      </xdr:spPr>
    </xdr:pic>
    <xdr:clientData/>
  </xdr:oneCellAnchor>
  <xdr:oneCellAnchor>
    <xdr:from>
      <xdr:col>1</xdr:col>
      <xdr:colOff>1933575</xdr:colOff>
      <xdr:row>219</xdr:row>
      <xdr:rowOff>0</xdr:rowOff>
    </xdr:from>
    <xdr:ext cx="0" cy="295275"/>
    <xdr:pic>
      <xdr:nvPicPr>
        <xdr:cNvPr id="1798" name="ctl00_logoimage" descr="Danfoss Logo"/>
        <xdr:cNvPicPr>
          <a:picLocks noChangeAspect="1" noChangeArrowheads="1"/>
        </xdr:cNvPicPr>
      </xdr:nvPicPr>
      <xdr:blipFill>
        <a:blip r:embed="rId1"/>
        <a:srcRect/>
        <a:stretch>
          <a:fillRect/>
        </a:stretch>
      </xdr:blipFill>
      <xdr:spPr>
        <a:xfrm>
          <a:off x="2619375" y="40608885"/>
          <a:ext cx="0" cy="295275"/>
        </a:xfrm>
        <a:prstGeom prst="rect">
          <a:avLst/>
        </a:prstGeom>
        <a:noFill/>
        <a:ln w="9525">
          <a:noFill/>
          <a:miter lim="800000"/>
          <a:headEnd/>
          <a:tailEnd/>
        </a:ln>
      </xdr:spPr>
    </xdr:pic>
    <xdr:clientData/>
  </xdr:oneCellAnchor>
  <xdr:oneCellAnchor>
    <xdr:from>
      <xdr:col>1</xdr:col>
      <xdr:colOff>1933575</xdr:colOff>
      <xdr:row>101</xdr:row>
      <xdr:rowOff>9525</xdr:rowOff>
    </xdr:from>
    <xdr:ext cx="0" cy="295275"/>
    <xdr:pic>
      <xdr:nvPicPr>
        <xdr:cNvPr id="1781" name="ctl00_logoimage" descr="Danfoss Logo"/>
        <xdr:cNvPicPr>
          <a:picLocks noChangeAspect="1" noChangeArrowheads="1"/>
        </xdr:cNvPicPr>
      </xdr:nvPicPr>
      <xdr:blipFill>
        <a:blip r:embed="rId1"/>
        <a:srcRect/>
        <a:stretch>
          <a:fillRect/>
        </a:stretch>
      </xdr:blipFill>
      <xdr:spPr>
        <a:xfrm>
          <a:off x="2619375" y="17589500"/>
          <a:ext cx="0" cy="295275"/>
        </a:xfrm>
        <a:prstGeom prst="rect">
          <a:avLst/>
        </a:prstGeom>
        <a:noFill/>
        <a:ln w="9525">
          <a:noFill/>
          <a:miter lim="800000"/>
          <a:headEnd/>
          <a:tailEnd/>
        </a:ln>
      </xdr:spPr>
    </xdr:pic>
    <xdr:clientData/>
  </xdr:oneCellAnchor>
  <xdr:oneCellAnchor>
    <xdr:from>
      <xdr:col>1</xdr:col>
      <xdr:colOff>1933575</xdr:colOff>
      <xdr:row>102</xdr:row>
      <xdr:rowOff>9525</xdr:rowOff>
    </xdr:from>
    <xdr:ext cx="0" cy="295275"/>
    <xdr:pic>
      <xdr:nvPicPr>
        <xdr:cNvPr id="1785" name="ctl00_logoimage" descr="Danfoss Logo"/>
        <xdr:cNvPicPr>
          <a:picLocks noChangeAspect="1" noChangeArrowheads="1"/>
        </xdr:cNvPicPr>
      </xdr:nvPicPr>
      <xdr:blipFill>
        <a:blip r:embed="rId1"/>
        <a:srcRect/>
        <a:stretch>
          <a:fillRect/>
        </a:stretch>
      </xdr:blipFill>
      <xdr:spPr>
        <a:xfrm>
          <a:off x="2619375" y="17732375"/>
          <a:ext cx="0" cy="295275"/>
        </a:xfrm>
        <a:prstGeom prst="rect">
          <a:avLst/>
        </a:prstGeom>
        <a:noFill/>
        <a:ln w="9525">
          <a:noFill/>
          <a:miter lim="800000"/>
          <a:headEnd/>
          <a:tailEnd/>
        </a:ln>
      </xdr:spPr>
    </xdr:pic>
    <xdr:clientData/>
  </xdr:oneCellAnchor>
  <xdr:twoCellAnchor editAs="oneCell">
    <xdr:from>
      <xdr:col>5</xdr:col>
      <xdr:colOff>298174</xdr:colOff>
      <xdr:row>102</xdr:row>
      <xdr:rowOff>57978</xdr:rowOff>
    </xdr:from>
    <xdr:to>
      <xdr:col>5</xdr:col>
      <xdr:colOff>1476405</xdr:colOff>
      <xdr:row>106</xdr:row>
      <xdr:rowOff>19013</xdr:rowOff>
    </xdr:to>
    <xdr:pic>
      <xdr:nvPicPr>
        <xdr:cNvPr id="1790" name="Picture 1789" descr="Image result for mw pressure control"/>
        <xdr:cNvPicPr>
          <a:picLocks noChangeAspect="1" noChangeArrowheads="1"/>
        </xdr:cNvPicPr>
      </xdr:nvPicPr>
      <xdr:blipFill>
        <a:blip r:embed="rId29">
          <a:extLst>
            <a:ext uri="{28A0092B-C50C-407E-A947-70E740481C1C}">
              <a14:useLocalDpi xmlns:a14="http://schemas.microsoft.com/office/drawing/2010/main" val="0"/>
            </a:ext>
          </a:extLst>
        </a:blip>
        <a:srcRect t="10310" b="9278"/>
        <a:stretch>
          <a:fillRect/>
        </a:stretch>
      </xdr:blipFill>
      <xdr:spPr>
        <a:xfrm>
          <a:off x="6677025" y="17780635"/>
          <a:ext cx="1178560" cy="532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1933575</xdr:colOff>
      <xdr:row>263</xdr:row>
      <xdr:rowOff>9525</xdr:rowOff>
    </xdr:from>
    <xdr:ext cx="0" cy="295275"/>
    <xdr:pic>
      <xdr:nvPicPr>
        <xdr:cNvPr id="1918" name="ctl00_logoimage" descr="Danfoss Logo"/>
        <xdr:cNvPicPr>
          <a:picLocks noChangeAspect="1" noChangeArrowheads="1"/>
        </xdr:cNvPicPr>
      </xdr:nvPicPr>
      <xdr:blipFill>
        <a:blip r:embed="rId1"/>
        <a:srcRect/>
        <a:stretch>
          <a:fillRect/>
        </a:stretch>
      </xdr:blipFill>
      <xdr:spPr>
        <a:xfrm>
          <a:off x="2619375" y="48368585"/>
          <a:ext cx="0" cy="295275"/>
        </a:xfrm>
        <a:prstGeom prst="rect">
          <a:avLst/>
        </a:prstGeom>
        <a:noFill/>
        <a:ln w="9525">
          <a:noFill/>
          <a:miter lim="800000"/>
          <a:headEnd/>
          <a:tailEnd/>
        </a:ln>
      </xdr:spPr>
    </xdr:pic>
    <xdr:clientData/>
  </xdr:oneCellAnchor>
  <xdr:oneCellAnchor>
    <xdr:from>
      <xdr:col>1</xdr:col>
      <xdr:colOff>1933575</xdr:colOff>
      <xdr:row>97</xdr:row>
      <xdr:rowOff>9525</xdr:rowOff>
    </xdr:from>
    <xdr:ext cx="0" cy="295275"/>
    <xdr:pic>
      <xdr:nvPicPr>
        <xdr:cNvPr id="1922" name="ctl00_logoimage" descr="Danfoss Logo"/>
        <xdr:cNvPicPr>
          <a:picLocks noChangeAspect="1" noChangeArrowheads="1"/>
        </xdr:cNvPicPr>
      </xdr:nvPicPr>
      <xdr:blipFill>
        <a:blip r:embed="rId1"/>
        <a:srcRect/>
        <a:stretch>
          <a:fillRect/>
        </a:stretch>
      </xdr:blipFill>
      <xdr:spPr>
        <a:xfrm>
          <a:off x="2619375" y="16426180"/>
          <a:ext cx="0" cy="295275"/>
        </a:xfrm>
        <a:prstGeom prst="rect">
          <a:avLst/>
        </a:prstGeom>
        <a:noFill/>
        <a:ln w="9525">
          <a:noFill/>
          <a:miter lim="800000"/>
          <a:headEnd/>
          <a:tailEnd/>
        </a:ln>
      </xdr:spPr>
    </xdr:pic>
    <xdr:clientData/>
  </xdr:oneCellAnchor>
  <xdr:oneCellAnchor>
    <xdr:from>
      <xdr:col>1</xdr:col>
      <xdr:colOff>1933575</xdr:colOff>
      <xdr:row>17</xdr:row>
      <xdr:rowOff>9525</xdr:rowOff>
    </xdr:from>
    <xdr:ext cx="0" cy="295275"/>
    <xdr:pic>
      <xdr:nvPicPr>
        <xdr:cNvPr id="1931" name="ctl00_logoimage" descr="Danfoss Logo"/>
        <xdr:cNvPicPr>
          <a:picLocks noChangeAspect="1" noChangeArrowheads="1"/>
        </xdr:cNvPicPr>
      </xdr:nvPicPr>
      <xdr:blipFill>
        <a:blip r:embed="rId1"/>
        <a:srcRect/>
        <a:stretch>
          <a:fillRect/>
        </a:stretch>
      </xdr:blipFill>
      <xdr:spPr>
        <a:xfrm>
          <a:off x="2619375" y="2876550"/>
          <a:ext cx="0" cy="295275"/>
        </a:xfrm>
        <a:prstGeom prst="rect">
          <a:avLst/>
        </a:prstGeom>
        <a:noFill/>
        <a:ln w="9525">
          <a:noFill/>
          <a:miter lim="800000"/>
          <a:headEnd/>
          <a:tailEnd/>
        </a:ln>
      </xdr:spPr>
    </xdr:pic>
    <xdr:clientData/>
  </xdr:oneCellAnchor>
  <xdr:oneCellAnchor>
    <xdr:from>
      <xdr:col>1</xdr:col>
      <xdr:colOff>1933575</xdr:colOff>
      <xdr:row>19</xdr:row>
      <xdr:rowOff>9525</xdr:rowOff>
    </xdr:from>
    <xdr:ext cx="0" cy="295275"/>
    <xdr:pic>
      <xdr:nvPicPr>
        <xdr:cNvPr id="1933" name="ctl00_logoimage" descr="Danfoss Logo"/>
        <xdr:cNvPicPr>
          <a:picLocks noChangeAspect="1" noChangeArrowheads="1"/>
        </xdr:cNvPicPr>
      </xdr:nvPicPr>
      <xdr:blipFill>
        <a:blip r:embed="rId1"/>
        <a:srcRect/>
        <a:stretch>
          <a:fillRect/>
        </a:stretch>
      </xdr:blipFill>
      <xdr:spPr>
        <a:xfrm>
          <a:off x="2619375" y="3162300"/>
          <a:ext cx="0" cy="295275"/>
        </a:xfrm>
        <a:prstGeom prst="rect">
          <a:avLst/>
        </a:prstGeom>
        <a:noFill/>
        <a:ln w="9525">
          <a:noFill/>
          <a:miter lim="800000"/>
          <a:headEnd/>
          <a:tailEnd/>
        </a:ln>
      </xdr:spPr>
    </xdr:pic>
    <xdr:clientData/>
  </xdr:oneCellAnchor>
  <xdr:oneCellAnchor>
    <xdr:from>
      <xdr:col>1</xdr:col>
      <xdr:colOff>1933575</xdr:colOff>
      <xdr:row>20</xdr:row>
      <xdr:rowOff>9525</xdr:rowOff>
    </xdr:from>
    <xdr:ext cx="0" cy="295275"/>
    <xdr:pic>
      <xdr:nvPicPr>
        <xdr:cNvPr id="1935" name="ctl00_logoimage" descr="Danfoss Logo"/>
        <xdr:cNvPicPr>
          <a:picLocks noChangeAspect="1" noChangeArrowheads="1"/>
        </xdr:cNvPicPr>
      </xdr:nvPicPr>
      <xdr:blipFill>
        <a:blip r:embed="rId1"/>
        <a:srcRect/>
        <a:stretch>
          <a:fillRect/>
        </a:stretch>
      </xdr:blipFill>
      <xdr:spPr>
        <a:xfrm>
          <a:off x="2619375" y="3305175"/>
          <a:ext cx="0" cy="295275"/>
        </a:xfrm>
        <a:prstGeom prst="rect">
          <a:avLst/>
        </a:prstGeom>
        <a:noFill/>
        <a:ln w="9525">
          <a:noFill/>
          <a:miter lim="800000"/>
          <a:headEnd/>
          <a:tailEnd/>
        </a:ln>
      </xdr:spPr>
    </xdr:pic>
    <xdr:clientData/>
  </xdr:oneCellAnchor>
  <xdr:oneCellAnchor>
    <xdr:from>
      <xdr:col>1</xdr:col>
      <xdr:colOff>1933575</xdr:colOff>
      <xdr:row>21</xdr:row>
      <xdr:rowOff>9525</xdr:rowOff>
    </xdr:from>
    <xdr:ext cx="0" cy="295275"/>
    <xdr:pic>
      <xdr:nvPicPr>
        <xdr:cNvPr id="1937" name="ctl00_logoimage" descr="Danfoss Logo"/>
        <xdr:cNvPicPr>
          <a:picLocks noChangeAspect="1" noChangeArrowheads="1"/>
        </xdr:cNvPicPr>
      </xdr:nvPicPr>
      <xdr:blipFill>
        <a:blip r:embed="rId1"/>
        <a:srcRect/>
        <a:stretch>
          <a:fillRect/>
        </a:stretch>
      </xdr:blipFill>
      <xdr:spPr>
        <a:xfrm>
          <a:off x="2619375" y="3448050"/>
          <a:ext cx="0" cy="295275"/>
        </a:xfrm>
        <a:prstGeom prst="rect">
          <a:avLst/>
        </a:prstGeom>
        <a:noFill/>
        <a:ln w="9525">
          <a:noFill/>
          <a:miter lim="800000"/>
          <a:headEnd/>
          <a:tailEnd/>
        </a:ln>
      </xdr:spPr>
    </xdr:pic>
    <xdr:clientData/>
  </xdr:oneCellAnchor>
  <xdr:oneCellAnchor>
    <xdr:from>
      <xdr:col>1</xdr:col>
      <xdr:colOff>1933575</xdr:colOff>
      <xdr:row>22</xdr:row>
      <xdr:rowOff>9525</xdr:rowOff>
    </xdr:from>
    <xdr:ext cx="0" cy="295275"/>
    <xdr:pic>
      <xdr:nvPicPr>
        <xdr:cNvPr id="1939" name="ctl00_logoimage" descr="Danfoss Logo"/>
        <xdr:cNvPicPr>
          <a:picLocks noChangeAspect="1" noChangeArrowheads="1"/>
        </xdr:cNvPicPr>
      </xdr:nvPicPr>
      <xdr:blipFill>
        <a:blip r:embed="rId1"/>
        <a:srcRect/>
        <a:stretch>
          <a:fillRect/>
        </a:stretch>
      </xdr:blipFill>
      <xdr:spPr>
        <a:xfrm>
          <a:off x="2619375" y="3590925"/>
          <a:ext cx="0" cy="295275"/>
        </a:xfrm>
        <a:prstGeom prst="rect">
          <a:avLst/>
        </a:prstGeom>
        <a:noFill/>
        <a:ln w="9525">
          <a:noFill/>
          <a:miter lim="800000"/>
          <a:headEnd/>
          <a:tailEnd/>
        </a:ln>
      </xdr:spPr>
    </xdr:pic>
    <xdr:clientData/>
  </xdr:oneCellAnchor>
  <xdr:twoCellAnchor editAs="oneCell">
    <xdr:from>
      <xdr:col>5</xdr:col>
      <xdr:colOff>372718</xdr:colOff>
      <xdr:row>17</xdr:row>
      <xdr:rowOff>43069</xdr:rowOff>
    </xdr:from>
    <xdr:to>
      <xdr:col>5</xdr:col>
      <xdr:colOff>1275522</xdr:colOff>
      <xdr:row>23</xdr:row>
      <xdr:rowOff>101047</xdr:rowOff>
    </xdr:to>
    <xdr:pic>
      <xdr:nvPicPr>
        <xdr:cNvPr id="1945" name="Picture 1944"/>
        <xdr:cNvPicPr>
          <a:picLocks noChangeAspect="1"/>
        </xdr:cNvPicPr>
      </xdr:nvPicPr>
      <xdr:blipFill>
        <a:blip r:embed="rId30"/>
        <a:stretch>
          <a:fillRect/>
        </a:stretch>
      </xdr:blipFill>
      <xdr:spPr>
        <a:xfrm>
          <a:off x="6751320" y="2909570"/>
          <a:ext cx="902970" cy="915670"/>
        </a:xfrm>
        <a:prstGeom prst="rect">
          <a:avLst/>
        </a:prstGeom>
      </xdr:spPr>
    </xdr:pic>
    <xdr:clientData/>
  </xdr:twoCellAnchor>
  <xdr:oneCellAnchor>
    <xdr:from>
      <xdr:col>1</xdr:col>
      <xdr:colOff>1933575</xdr:colOff>
      <xdr:row>7</xdr:row>
      <xdr:rowOff>9525</xdr:rowOff>
    </xdr:from>
    <xdr:ext cx="0" cy="295275"/>
    <xdr:pic>
      <xdr:nvPicPr>
        <xdr:cNvPr id="1948" name="ctl00_logoimage" descr="Danfoss Logo"/>
        <xdr:cNvPicPr>
          <a:picLocks noChangeAspect="1" noChangeArrowheads="1"/>
        </xdr:cNvPicPr>
      </xdr:nvPicPr>
      <xdr:blipFill>
        <a:blip r:embed="rId1"/>
        <a:srcRect/>
        <a:stretch>
          <a:fillRect/>
        </a:stretch>
      </xdr:blipFill>
      <xdr:spPr>
        <a:xfrm>
          <a:off x="2619375" y="1447800"/>
          <a:ext cx="0" cy="295275"/>
        </a:xfrm>
        <a:prstGeom prst="rect">
          <a:avLst/>
        </a:prstGeom>
        <a:noFill/>
        <a:ln w="9525">
          <a:noFill/>
          <a:miter lim="800000"/>
          <a:headEnd/>
          <a:tailEnd/>
        </a:ln>
      </xdr:spPr>
    </xdr:pic>
    <xdr:clientData/>
  </xdr:oneCellAnchor>
  <xdr:oneCellAnchor>
    <xdr:from>
      <xdr:col>1</xdr:col>
      <xdr:colOff>1933575</xdr:colOff>
      <xdr:row>62</xdr:row>
      <xdr:rowOff>9525</xdr:rowOff>
    </xdr:from>
    <xdr:ext cx="0" cy="295275"/>
    <xdr:pic>
      <xdr:nvPicPr>
        <xdr:cNvPr id="2039" name="ctl00_logoimage" descr="Danfoss Logo"/>
        <xdr:cNvPicPr>
          <a:picLocks noChangeAspect="1" noChangeArrowheads="1"/>
        </xdr:cNvPicPr>
      </xdr:nvPicPr>
      <xdr:blipFill>
        <a:blip r:embed="rId1"/>
        <a:srcRect/>
        <a:stretch>
          <a:fillRect/>
        </a:stretch>
      </xdr:blipFill>
      <xdr:spPr>
        <a:xfrm>
          <a:off x="2619375" y="9305925"/>
          <a:ext cx="0" cy="295275"/>
        </a:xfrm>
        <a:prstGeom prst="rect">
          <a:avLst/>
        </a:prstGeom>
        <a:noFill/>
        <a:ln w="9525">
          <a:noFill/>
          <a:miter lim="800000"/>
          <a:headEnd/>
          <a:tailEnd/>
        </a:ln>
      </xdr:spPr>
    </xdr:pic>
    <xdr:clientData/>
  </xdr:oneCellAnchor>
  <xdr:oneCellAnchor>
    <xdr:from>
      <xdr:col>1</xdr:col>
      <xdr:colOff>1933575</xdr:colOff>
      <xdr:row>141</xdr:row>
      <xdr:rowOff>9525</xdr:rowOff>
    </xdr:from>
    <xdr:ext cx="0" cy="295275"/>
    <xdr:pic>
      <xdr:nvPicPr>
        <xdr:cNvPr id="2428" name="ctl00_logoimage" descr="Danfoss Logo"/>
        <xdr:cNvPicPr>
          <a:picLocks noChangeAspect="1" noChangeArrowheads="1"/>
        </xdr:cNvPicPr>
      </xdr:nvPicPr>
      <xdr:blipFill>
        <a:blip r:embed="rId1"/>
        <a:srcRect/>
        <a:stretch>
          <a:fillRect/>
        </a:stretch>
      </xdr:blipFill>
      <xdr:spPr>
        <a:xfrm>
          <a:off x="2619375" y="24828500"/>
          <a:ext cx="0" cy="295275"/>
        </a:xfrm>
        <a:prstGeom prst="rect">
          <a:avLst/>
        </a:prstGeom>
        <a:noFill/>
        <a:ln w="9525">
          <a:noFill/>
          <a:miter lim="800000"/>
          <a:headEnd/>
          <a:tailEnd/>
        </a:ln>
      </xdr:spPr>
    </xdr:pic>
    <xdr:clientData/>
  </xdr:oneCellAnchor>
  <xdr:oneCellAnchor>
    <xdr:from>
      <xdr:col>1</xdr:col>
      <xdr:colOff>1933575</xdr:colOff>
      <xdr:row>264</xdr:row>
      <xdr:rowOff>9525</xdr:rowOff>
    </xdr:from>
    <xdr:ext cx="0" cy="295275"/>
    <xdr:pic>
      <xdr:nvPicPr>
        <xdr:cNvPr id="3144" name="ctl00_logoimage" descr="Danfoss Logo"/>
        <xdr:cNvPicPr>
          <a:picLocks noChangeAspect="1" noChangeArrowheads="1"/>
        </xdr:cNvPicPr>
      </xdr:nvPicPr>
      <xdr:blipFill>
        <a:blip r:embed="rId1"/>
        <a:srcRect/>
        <a:stretch>
          <a:fillRect/>
        </a:stretch>
      </xdr:blipFill>
      <xdr:spPr>
        <a:xfrm>
          <a:off x="2619375" y="48511460"/>
          <a:ext cx="0" cy="295275"/>
        </a:xfrm>
        <a:prstGeom prst="rect">
          <a:avLst/>
        </a:prstGeom>
        <a:noFill/>
        <a:ln w="9525">
          <a:noFill/>
          <a:miter lim="800000"/>
          <a:headEnd/>
          <a:tailEnd/>
        </a:ln>
      </xdr:spPr>
    </xdr:pic>
    <xdr:clientData/>
  </xdr:oneCellAnchor>
  <xdr:oneCellAnchor>
    <xdr:from>
      <xdr:col>1</xdr:col>
      <xdr:colOff>1933575</xdr:colOff>
      <xdr:row>265</xdr:row>
      <xdr:rowOff>9525</xdr:rowOff>
    </xdr:from>
    <xdr:ext cx="0" cy="295275"/>
    <xdr:pic>
      <xdr:nvPicPr>
        <xdr:cNvPr id="3152" name="ctl00_logoimage" descr="Danfoss Logo"/>
        <xdr:cNvPicPr>
          <a:picLocks noChangeAspect="1" noChangeArrowheads="1"/>
        </xdr:cNvPicPr>
      </xdr:nvPicPr>
      <xdr:blipFill>
        <a:blip r:embed="rId1"/>
        <a:srcRect/>
        <a:stretch>
          <a:fillRect/>
        </a:stretch>
      </xdr:blipFill>
      <xdr:spPr>
        <a:xfrm>
          <a:off x="2619375" y="48654335"/>
          <a:ext cx="0" cy="295275"/>
        </a:xfrm>
        <a:prstGeom prst="rect">
          <a:avLst/>
        </a:prstGeom>
        <a:noFill/>
        <a:ln w="9525">
          <a:noFill/>
          <a:miter lim="800000"/>
          <a:headEnd/>
          <a:tailEnd/>
        </a:ln>
      </xdr:spPr>
    </xdr:pic>
    <xdr:clientData/>
  </xdr:oneCellAnchor>
  <xdr:oneCellAnchor>
    <xdr:from>
      <xdr:col>1</xdr:col>
      <xdr:colOff>1933575</xdr:colOff>
      <xdr:row>266</xdr:row>
      <xdr:rowOff>9525</xdr:rowOff>
    </xdr:from>
    <xdr:ext cx="0" cy="295275"/>
    <xdr:pic>
      <xdr:nvPicPr>
        <xdr:cNvPr id="3160" name="ctl00_logoimage" descr="Danfoss Logo"/>
        <xdr:cNvPicPr>
          <a:picLocks noChangeAspect="1" noChangeArrowheads="1"/>
        </xdr:cNvPicPr>
      </xdr:nvPicPr>
      <xdr:blipFill>
        <a:blip r:embed="rId1"/>
        <a:srcRect/>
        <a:stretch>
          <a:fillRect/>
        </a:stretch>
      </xdr:blipFill>
      <xdr:spPr>
        <a:xfrm>
          <a:off x="2619375" y="48797210"/>
          <a:ext cx="0" cy="295275"/>
        </a:xfrm>
        <a:prstGeom prst="rect">
          <a:avLst/>
        </a:prstGeom>
        <a:noFill/>
        <a:ln w="9525">
          <a:noFill/>
          <a:miter lim="800000"/>
          <a:headEnd/>
          <a:tailEnd/>
        </a:ln>
      </xdr:spPr>
    </xdr:pic>
    <xdr:clientData/>
  </xdr:oneCellAnchor>
  <xdr:oneCellAnchor>
    <xdr:from>
      <xdr:col>1</xdr:col>
      <xdr:colOff>1933575</xdr:colOff>
      <xdr:row>267</xdr:row>
      <xdr:rowOff>9525</xdr:rowOff>
    </xdr:from>
    <xdr:ext cx="0" cy="295275"/>
    <xdr:pic>
      <xdr:nvPicPr>
        <xdr:cNvPr id="3168" name="ctl00_logoimage" descr="Danfoss Logo"/>
        <xdr:cNvPicPr>
          <a:picLocks noChangeAspect="1" noChangeArrowheads="1"/>
        </xdr:cNvPicPr>
      </xdr:nvPicPr>
      <xdr:blipFill>
        <a:blip r:embed="rId1"/>
        <a:srcRect/>
        <a:stretch>
          <a:fillRect/>
        </a:stretch>
      </xdr:blipFill>
      <xdr:spPr>
        <a:xfrm>
          <a:off x="2619375" y="48940085"/>
          <a:ext cx="0" cy="295275"/>
        </a:xfrm>
        <a:prstGeom prst="rect">
          <a:avLst/>
        </a:prstGeom>
        <a:noFill/>
        <a:ln w="9525">
          <a:noFill/>
          <a:miter lim="800000"/>
          <a:headEnd/>
          <a:tailEnd/>
        </a:ln>
      </xdr:spPr>
    </xdr:pic>
    <xdr:clientData/>
  </xdr:oneCellAnchor>
  <xdr:oneCellAnchor>
    <xdr:from>
      <xdr:col>1</xdr:col>
      <xdr:colOff>1933575</xdr:colOff>
      <xdr:row>268</xdr:row>
      <xdr:rowOff>9525</xdr:rowOff>
    </xdr:from>
    <xdr:ext cx="0" cy="295275"/>
    <xdr:pic>
      <xdr:nvPicPr>
        <xdr:cNvPr id="3176" name="ctl00_logoimage" descr="Danfoss Logo"/>
        <xdr:cNvPicPr>
          <a:picLocks noChangeAspect="1" noChangeArrowheads="1"/>
        </xdr:cNvPicPr>
      </xdr:nvPicPr>
      <xdr:blipFill>
        <a:blip r:embed="rId1"/>
        <a:srcRect/>
        <a:stretch>
          <a:fillRect/>
        </a:stretch>
      </xdr:blipFill>
      <xdr:spPr>
        <a:xfrm>
          <a:off x="2619375" y="49082960"/>
          <a:ext cx="0" cy="295275"/>
        </a:xfrm>
        <a:prstGeom prst="rect">
          <a:avLst/>
        </a:prstGeom>
        <a:noFill/>
        <a:ln w="9525">
          <a:noFill/>
          <a:miter lim="800000"/>
          <a:headEnd/>
          <a:tailEnd/>
        </a:ln>
      </xdr:spPr>
    </xdr:pic>
    <xdr:clientData/>
  </xdr:oneCellAnchor>
  <xdr:oneCellAnchor>
    <xdr:from>
      <xdr:col>1</xdr:col>
      <xdr:colOff>1933575</xdr:colOff>
      <xdr:row>55</xdr:row>
      <xdr:rowOff>9525</xdr:rowOff>
    </xdr:from>
    <xdr:ext cx="0" cy="295275"/>
    <xdr:pic>
      <xdr:nvPicPr>
        <xdr:cNvPr id="3184" name="ctl00_logoimage" descr="Danfoss Logo"/>
        <xdr:cNvPicPr>
          <a:picLocks noChangeAspect="1" noChangeArrowheads="1"/>
        </xdr:cNvPicPr>
      </xdr:nvPicPr>
      <xdr:blipFill>
        <a:blip r:embed="rId1"/>
        <a:srcRect/>
        <a:stretch>
          <a:fillRect/>
        </a:stretch>
      </xdr:blipFill>
      <xdr:spPr>
        <a:xfrm>
          <a:off x="2619375" y="8305800"/>
          <a:ext cx="0" cy="295275"/>
        </a:xfrm>
        <a:prstGeom prst="rect">
          <a:avLst/>
        </a:prstGeom>
        <a:noFill/>
        <a:ln w="9525">
          <a:noFill/>
          <a:miter lim="800000"/>
          <a:headEnd/>
          <a:tailEnd/>
        </a:ln>
      </xdr:spPr>
    </xdr:pic>
    <xdr:clientData/>
  </xdr:oneCellAnchor>
  <xdr:oneCellAnchor>
    <xdr:from>
      <xdr:col>1</xdr:col>
      <xdr:colOff>1933575</xdr:colOff>
      <xdr:row>220</xdr:row>
      <xdr:rowOff>0</xdr:rowOff>
    </xdr:from>
    <xdr:ext cx="0" cy="295275"/>
    <xdr:pic>
      <xdr:nvPicPr>
        <xdr:cNvPr id="3224" name="ctl00_logoimage" descr="Danfoss Logo"/>
        <xdr:cNvPicPr>
          <a:picLocks noChangeAspect="1" noChangeArrowheads="1"/>
        </xdr:cNvPicPr>
      </xdr:nvPicPr>
      <xdr:blipFill>
        <a:blip r:embed="rId1"/>
        <a:srcRect/>
        <a:stretch>
          <a:fillRect/>
        </a:stretch>
      </xdr:blipFill>
      <xdr:spPr>
        <a:xfrm>
          <a:off x="2619375" y="40751760"/>
          <a:ext cx="0" cy="295275"/>
        </a:xfrm>
        <a:prstGeom prst="rect">
          <a:avLst/>
        </a:prstGeom>
        <a:noFill/>
        <a:ln w="9525">
          <a:noFill/>
          <a:miter lim="800000"/>
          <a:headEnd/>
          <a:tailEnd/>
        </a:ln>
      </xdr:spPr>
    </xdr:pic>
    <xdr:clientData/>
  </xdr:oneCellAnchor>
  <xdr:oneCellAnchor>
    <xdr:from>
      <xdr:col>1</xdr:col>
      <xdr:colOff>1933575</xdr:colOff>
      <xdr:row>220</xdr:row>
      <xdr:rowOff>9525</xdr:rowOff>
    </xdr:from>
    <xdr:ext cx="0" cy="295275"/>
    <xdr:pic>
      <xdr:nvPicPr>
        <xdr:cNvPr id="3227" name="ctl00_logoimage" descr="Danfoss Logo"/>
        <xdr:cNvPicPr>
          <a:picLocks noChangeAspect="1" noChangeArrowheads="1"/>
        </xdr:cNvPicPr>
      </xdr:nvPicPr>
      <xdr:blipFill>
        <a:blip r:embed="rId1"/>
        <a:srcRect/>
        <a:stretch>
          <a:fillRect/>
        </a:stretch>
      </xdr:blipFill>
      <xdr:spPr>
        <a:xfrm>
          <a:off x="2619375" y="40761285"/>
          <a:ext cx="0" cy="295275"/>
        </a:xfrm>
        <a:prstGeom prst="rect">
          <a:avLst/>
        </a:prstGeom>
        <a:noFill/>
        <a:ln w="9525">
          <a:noFill/>
          <a:miter lim="800000"/>
          <a:headEnd/>
          <a:tailEnd/>
        </a:ln>
      </xdr:spPr>
    </xdr:pic>
    <xdr:clientData/>
  </xdr:oneCellAnchor>
  <xdr:oneCellAnchor>
    <xdr:from>
      <xdr:col>1</xdr:col>
      <xdr:colOff>1933575</xdr:colOff>
      <xdr:row>221</xdr:row>
      <xdr:rowOff>0</xdr:rowOff>
    </xdr:from>
    <xdr:ext cx="0" cy="295275"/>
    <xdr:pic>
      <xdr:nvPicPr>
        <xdr:cNvPr id="3234" name="ctl00_logoimage" descr="Danfoss Logo"/>
        <xdr:cNvPicPr>
          <a:picLocks noChangeAspect="1" noChangeArrowheads="1"/>
        </xdr:cNvPicPr>
      </xdr:nvPicPr>
      <xdr:blipFill>
        <a:blip r:embed="rId1"/>
        <a:srcRect/>
        <a:stretch>
          <a:fillRect/>
        </a:stretch>
      </xdr:blipFill>
      <xdr:spPr>
        <a:xfrm>
          <a:off x="2619375" y="40894635"/>
          <a:ext cx="0" cy="295275"/>
        </a:xfrm>
        <a:prstGeom prst="rect">
          <a:avLst/>
        </a:prstGeom>
        <a:noFill/>
        <a:ln w="9525">
          <a:noFill/>
          <a:miter lim="800000"/>
          <a:headEnd/>
          <a:tailEnd/>
        </a:ln>
      </xdr:spPr>
    </xdr:pic>
    <xdr:clientData/>
  </xdr:oneCellAnchor>
  <xdr:oneCellAnchor>
    <xdr:from>
      <xdr:col>1</xdr:col>
      <xdr:colOff>1933575</xdr:colOff>
      <xdr:row>221</xdr:row>
      <xdr:rowOff>9525</xdr:rowOff>
    </xdr:from>
    <xdr:ext cx="0" cy="295275"/>
    <xdr:pic>
      <xdr:nvPicPr>
        <xdr:cNvPr id="3247" name="ctl00_logoimage" descr="Danfoss Logo"/>
        <xdr:cNvPicPr>
          <a:picLocks noChangeAspect="1" noChangeArrowheads="1"/>
        </xdr:cNvPicPr>
      </xdr:nvPicPr>
      <xdr:blipFill>
        <a:blip r:embed="rId1"/>
        <a:srcRect/>
        <a:stretch>
          <a:fillRect/>
        </a:stretch>
      </xdr:blipFill>
      <xdr:spPr>
        <a:xfrm>
          <a:off x="2619375" y="40904160"/>
          <a:ext cx="0" cy="295275"/>
        </a:xfrm>
        <a:prstGeom prst="rect">
          <a:avLst/>
        </a:prstGeom>
        <a:noFill/>
        <a:ln w="9525">
          <a:noFill/>
          <a:miter lim="800000"/>
          <a:headEnd/>
          <a:tailEnd/>
        </a:ln>
      </xdr:spPr>
    </xdr:pic>
    <xdr:clientData/>
  </xdr:oneCellAnchor>
  <xdr:oneCellAnchor>
    <xdr:from>
      <xdr:col>1</xdr:col>
      <xdr:colOff>1933575</xdr:colOff>
      <xdr:row>222</xdr:row>
      <xdr:rowOff>0</xdr:rowOff>
    </xdr:from>
    <xdr:ext cx="0" cy="295275"/>
    <xdr:pic>
      <xdr:nvPicPr>
        <xdr:cNvPr id="3254" name="ctl00_logoimage" descr="Danfoss Logo"/>
        <xdr:cNvPicPr>
          <a:picLocks noChangeAspect="1" noChangeArrowheads="1"/>
        </xdr:cNvPicPr>
      </xdr:nvPicPr>
      <xdr:blipFill>
        <a:blip r:embed="rId1"/>
        <a:srcRect/>
        <a:stretch>
          <a:fillRect/>
        </a:stretch>
      </xdr:blipFill>
      <xdr:spPr>
        <a:xfrm>
          <a:off x="2619375" y="41037510"/>
          <a:ext cx="0" cy="295275"/>
        </a:xfrm>
        <a:prstGeom prst="rect">
          <a:avLst/>
        </a:prstGeom>
        <a:noFill/>
        <a:ln w="9525">
          <a:noFill/>
          <a:miter lim="800000"/>
          <a:headEnd/>
          <a:tailEnd/>
        </a:ln>
      </xdr:spPr>
    </xdr:pic>
    <xdr:clientData/>
  </xdr:oneCellAnchor>
  <xdr:oneCellAnchor>
    <xdr:from>
      <xdr:col>1</xdr:col>
      <xdr:colOff>1933575</xdr:colOff>
      <xdr:row>222</xdr:row>
      <xdr:rowOff>9525</xdr:rowOff>
    </xdr:from>
    <xdr:ext cx="0" cy="295275"/>
    <xdr:pic>
      <xdr:nvPicPr>
        <xdr:cNvPr id="3257" name="ctl00_logoimage" descr="Danfoss Logo"/>
        <xdr:cNvPicPr>
          <a:picLocks noChangeAspect="1" noChangeArrowheads="1"/>
        </xdr:cNvPicPr>
      </xdr:nvPicPr>
      <xdr:blipFill>
        <a:blip r:embed="rId1"/>
        <a:srcRect/>
        <a:stretch>
          <a:fillRect/>
        </a:stretch>
      </xdr:blipFill>
      <xdr:spPr>
        <a:xfrm>
          <a:off x="2619375" y="41047035"/>
          <a:ext cx="0" cy="295275"/>
        </a:xfrm>
        <a:prstGeom prst="rect">
          <a:avLst/>
        </a:prstGeom>
        <a:noFill/>
        <a:ln w="9525">
          <a:noFill/>
          <a:miter lim="800000"/>
          <a:headEnd/>
          <a:tailEnd/>
        </a:ln>
      </xdr:spPr>
    </xdr:pic>
    <xdr:clientData/>
  </xdr:oneCellAnchor>
  <xdr:oneCellAnchor>
    <xdr:from>
      <xdr:col>1</xdr:col>
      <xdr:colOff>1933575</xdr:colOff>
      <xdr:row>223</xdr:row>
      <xdr:rowOff>0</xdr:rowOff>
    </xdr:from>
    <xdr:ext cx="0" cy="295275"/>
    <xdr:pic>
      <xdr:nvPicPr>
        <xdr:cNvPr id="3264" name="ctl00_logoimage" descr="Danfoss Logo"/>
        <xdr:cNvPicPr>
          <a:picLocks noChangeAspect="1" noChangeArrowheads="1"/>
        </xdr:cNvPicPr>
      </xdr:nvPicPr>
      <xdr:blipFill>
        <a:blip r:embed="rId1"/>
        <a:srcRect/>
        <a:stretch>
          <a:fillRect/>
        </a:stretch>
      </xdr:blipFill>
      <xdr:spPr>
        <a:xfrm>
          <a:off x="2619375" y="41180385"/>
          <a:ext cx="0" cy="295275"/>
        </a:xfrm>
        <a:prstGeom prst="rect">
          <a:avLst/>
        </a:prstGeom>
        <a:noFill/>
        <a:ln w="9525">
          <a:noFill/>
          <a:miter lim="800000"/>
          <a:headEnd/>
          <a:tailEnd/>
        </a:ln>
      </xdr:spPr>
    </xdr:pic>
    <xdr:clientData/>
  </xdr:oneCellAnchor>
  <xdr:oneCellAnchor>
    <xdr:from>
      <xdr:col>1</xdr:col>
      <xdr:colOff>1933575</xdr:colOff>
      <xdr:row>223</xdr:row>
      <xdr:rowOff>9525</xdr:rowOff>
    </xdr:from>
    <xdr:ext cx="0" cy="295275"/>
    <xdr:pic>
      <xdr:nvPicPr>
        <xdr:cNvPr id="3267" name="ctl00_logoimage" descr="Danfoss Logo"/>
        <xdr:cNvPicPr>
          <a:picLocks noChangeAspect="1" noChangeArrowheads="1"/>
        </xdr:cNvPicPr>
      </xdr:nvPicPr>
      <xdr:blipFill>
        <a:blip r:embed="rId1"/>
        <a:srcRect/>
        <a:stretch>
          <a:fillRect/>
        </a:stretch>
      </xdr:blipFill>
      <xdr:spPr>
        <a:xfrm>
          <a:off x="2619375" y="41189910"/>
          <a:ext cx="0" cy="295275"/>
        </a:xfrm>
        <a:prstGeom prst="rect">
          <a:avLst/>
        </a:prstGeom>
        <a:noFill/>
        <a:ln w="9525">
          <a:noFill/>
          <a:miter lim="800000"/>
          <a:headEnd/>
          <a:tailEnd/>
        </a:ln>
      </xdr:spPr>
    </xdr:pic>
    <xdr:clientData/>
  </xdr:oneCellAnchor>
  <xdr:oneCellAnchor>
    <xdr:from>
      <xdr:col>1</xdr:col>
      <xdr:colOff>1933575</xdr:colOff>
      <xdr:row>224</xdr:row>
      <xdr:rowOff>0</xdr:rowOff>
    </xdr:from>
    <xdr:ext cx="0" cy="295275"/>
    <xdr:pic>
      <xdr:nvPicPr>
        <xdr:cNvPr id="3274" name="ctl00_logoimage" descr="Danfoss Logo"/>
        <xdr:cNvPicPr>
          <a:picLocks noChangeAspect="1" noChangeArrowheads="1"/>
        </xdr:cNvPicPr>
      </xdr:nvPicPr>
      <xdr:blipFill>
        <a:blip r:embed="rId1"/>
        <a:srcRect/>
        <a:stretch>
          <a:fillRect/>
        </a:stretch>
      </xdr:blipFill>
      <xdr:spPr>
        <a:xfrm>
          <a:off x="2619375" y="41323260"/>
          <a:ext cx="0" cy="295275"/>
        </a:xfrm>
        <a:prstGeom prst="rect">
          <a:avLst/>
        </a:prstGeom>
        <a:noFill/>
        <a:ln w="9525">
          <a:noFill/>
          <a:miter lim="800000"/>
          <a:headEnd/>
          <a:tailEnd/>
        </a:ln>
      </xdr:spPr>
    </xdr:pic>
    <xdr:clientData/>
  </xdr:oneCellAnchor>
  <xdr:oneCellAnchor>
    <xdr:from>
      <xdr:col>1</xdr:col>
      <xdr:colOff>1933575</xdr:colOff>
      <xdr:row>224</xdr:row>
      <xdr:rowOff>9525</xdr:rowOff>
    </xdr:from>
    <xdr:ext cx="0" cy="295275"/>
    <xdr:pic>
      <xdr:nvPicPr>
        <xdr:cNvPr id="3297" name="ctl00_logoimage" descr="Danfoss Logo"/>
        <xdr:cNvPicPr>
          <a:picLocks noChangeAspect="1" noChangeArrowheads="1"/>
        </xdr:cNvPicPr>
      </xdr:nvPicPr>
      <xdr:blipFill>
        <a:blip r:embed="rId1"/>
        <a:srcRect/>
        <a:stretch>
          <a:fillRect/>
        </a:stretch>
      </xdr:blipFill>
      <xdr:spPr>
        <a:xfrm>
          <a:off x="2619375" y="41332785"/>
          <a:ext cx="0" cy="295275"/>
        </a:xfrm>
        <a:prstGeom prst="rect">
          <a:avLst/>
        </a:prstGeom>
        <a:noFill/>
        <a:ln w="9525">
          <a:noFill/>
          <a:miter lim="800000"/>
          <a:headEnd/>
          <a:tailEnd/>
        </a:ln>
      </xdr:spPr>
    </xdr:pic>
    <xdr:clientData/>
  </xdr:oneCellAnchor>
  <xdr:oneCellAnchor>
    <xdr:from>
      <xdr:col>1</xdr:col>
      <xdr:colOff>1933575</xdr:colOff>
      <xdr:row>225</xdr:row>
      <xdr:rowOff>0</xdr:rowOff>
    </xdr:from>
    <xdr:ext cx="0" cy="295275"/>
    <xdr:pic>
      <xdr:nvPicPr>
        <xdr:cNvPr id="3304" name="ctl00_logoimage" descr="Danfoss Logo"/>
        <xdr:cNvPicPr>
          <a:picLocks noChangeAspect="1" noChangeArrowheads="1"/>
        </xdr:cNvPicPr>
      </xdr:nvPicPr>
      <xdr:blipFill>
        <a:blip r:embed="rId1"/>
        <a:srcRect/>
        <a:stretch>
          <a:fillRect/>
        </a:stretch>
      </xdr:blipFill>
      <xdr:spPr>
        <a:xfrm>
          <a:off x="2619375" y="41466135"/>
          <a:ext cx="0" cy="295275"/>
        </a:xfrm>
        <a:prstGeom prst="rect">
          <a:avLst/>
        </a:prstGeom>
        <a:noFill/>
        <a:ln w="9525">
          <a:noFill/>
          <a:miter lim="800000"/>
          <a:headEnd/>
          <a:tailEnd/>
        </a:ln>
      </xdr:spPr>
    </xdr:pic>
    <xdr:clientData/>
  </xdr:oneCellAnchor>
  <xdr:oneCellAnchor>
    <xdr:from>
      <xdr:col>1</xdr:col>
      <xdr:colOff>1933575</xdr:colOff>
      <xdr:row>225</xdr:row>
      <xdr:rowOff>9525</xdr:rowOff>
    </xdr:from>
    <xdr:ext cx="0" cy="295275"/>
    <xdr:pic>
      <xdr:nvPicPr>
        <xdr:cNvPr id="3307" name="ctl00_logoimage" descr="Danfoss Logo"/>
        <xdr:cNvPicPr>
          <a:picLocks noChangeAspect="1" noChangeArrowheads="1"/>
        </xdr:cNvPicPr>
      </xdr:nvPicPr>
      <xdr:blipFill>
        <a:blip r:embed="rId1"/>
        <a:srcRect/>
        <a:stretch>
          <a:fillRect/>
        </a:stretch>
      </xdr:blipFill>
      <xdr:spPr>
        <a:xfrm>
          <a:off x="2619375" y="41475660"/>
          <a:ext cx="0" cy="295275"/>
        </a:xfrm>
        <a:prstGeom prst="rect">
          <a:avLst/>
        </a:prstGeom>
        <a:noFill/>
        <a:ln w="9525">
          <a:noFill/>
          <a:miter lim="800000"/>
          <a:headEnd/>
          <a:tailEnd/>
        </a:ln>
      </xdr:spPr>
    </xdr:pic>
    <xdr:clientData/>
  </xdr:oneCellAnchor>
  <xdr:oneCellAnchor>
    <xdr:from>
      <xdr:col>1</xdr:col>
      <xdr:colOff>1933575</xdr:colOff>
      <xdr:row>243</xdr:row>
      <xdr:rowOff>0</xdr:rowOff>
    </xdr:from>
    <xdr:ext cx="0" cy="295275"/>
    <xdr:pic>
      <xdr:nvPicPr>
        <xdr:cNvPr id="3314" name="ctl00_logoimage" descr="Danfoss Logo"/>
        <xdr:cNvPicPr>
          <a:picLocks noChangeAspect="1" noChangeArrowheads="1"/>
        </xdr:cNvPicPr>
      </xdr:nvPicPr>
      <xdr:blipFill>
        <a:blip r:embed="rId1"/>
        <a:srcRect/>
        <a:stretch>
          <a:fillRect/>
        </a:stretch>
      </xdr:blipFill>
      <xdr:spPr>
        <a:xfrm>
          <a:off x="2619375" y="44907835"/>
          <a:ext cx="0" cy="295275"/>
        </a:xfrm>
        <a:prstGeom prst="rect">
          <a:avLst/>
        </a:prstGeom>
        <a:noFill/>
        <a:ln w="9525">
          <a:noFill/>
          <a:miter lim="800000"/>
          <a:headEnd/>
          <a:tailEnd/>
        </a:ln>
      </xdr:spPr>
    </xdr:pic>
    <xdr:clientData/>
  </xdr:oneCellAnchor>
  <xdr:twoCellAnchor editAs="oneCell">
    <xdr:from>
      <xdr:col>5</xdr:col>
      <xdr:colOff>563218</xdr:colOff>
      <xdr:row>119</xdr:row>
      <xdr:rowOff>74543</xdr:rowOff>
    </xdr:from>
    <xdr:to>
      <xdr:col>5</xdr:col>
      <xdr:colOff>1006540</xdr:colOff>
      <xdr:row>119</xdr:row>
      <xdr:rowOff>786848</xdr:rowOff>
    </xdr:to>
    <xdr:pic>
      <xdr:nvPicPr>
        <xdr:cNvPr id="4" name="Picture 3"/>
        <xdr:cNvPicPr>
          <a:picLocks noChangeAspect="1"/>
        </xdr:cNvPicPr>
      </xdr:nvPicPr>
      <xdr:blipFill>
        <a:blip r:embed="rId31"/>
        <a:stretch>
          <a:fillRect/>
        </a:stretch>
      </xdr:blipFill>
      <xdr:spPr>
        <a:xfrm>
          <a:off x="6941820" y="20511770"/>
          <a:ext cx="443865" cy="712470"/>
        </a:xfrm>
        <a:prstGeom prst="rect">
          <a:avLst/>
        </a:prstGeom>
      </xdr:spPr>
    </xdr:pic>
    <xdr:clientData/>
  </xdr:twoCellAnchor>
  <xdr:oneCellAnchor>
    <xdr:from>
      <xdr:col>1</xdr:col>
      <xdr:colOff>1933575</xdr:colOff>
      <xdr:row>103</xdr:row>
      <xdr:rowOff>9525</xdr:rowOff>
    </xdr:from>
    <xdr:ext cx="0" cy="295275"/>
    <xdr:pic>
      <xdr:nvPicPr>
        <xdr:cNvPr id="11" name="ctl00_logoimage" descr="Danfoss Logo"/>
        <xdr:cNvPicPr>
          <a:picLocks noChangeAspect="1" noChangeArrowheads="1"/>
        </xdr:cNvPicPr>
      </xdr:nvPicPr>
      <xdr:blipFill>
        <a:blip r:embed="rId1"/>
        <a:srcRect/>
        <a:stretch>
          <a:fillRect/>
        </a:stretch>
      </xdr:blipFill>
      <xdr:spPr>
        <a:xfrm>
          <a:off x="2619375" y="17875250"/>
          <a:ext cx="0" cy="295275"/>
        </a:xfrm>
        <a:prstGeom prst="rect">
          <a:avLst/>
        </a:prstGeom>
        <a:noFill/>
        <a:ln w="9525">
          <a:noFill/>
          <a:miter lim="800000"/>
          <a:headEnd/>
          <a:tailEnd/>
        </a:ln>
      </xdr:spPr>
    </xdr:pic>
    <xdr:clientData/>
  </xdr:oneCellAnchor>
  <xdr:oneCellAnchor>
    <xdr:from>
      <xdr:col>1</xdr:col>
      <xdr:colOff>1933575</xdr:colOff>
      <xdr:row>104</xdr:row>
      <xdr:rowOff>9525</xdr:rowOff>
    </xdr:from>
    <xdr:ext cx="0" cy="295275"/>
    <xdr:pic>
      <xdr:nvPicPr>
        <xdr:cNvPr id="199" name="ctl00_logoimage" descr="Danfoss Logo"/>
        <xdr:cNvPicPr>
          <a:picLocks noChangeAspect="1" noChangeArrowheads="1"/>
        </xdr:cNvPicPr>
      </xdr:nvPicPr>
      <xdr:blipFill>
        <a:blip r:embed="rId1"/>
        <a:srcRect/>
        <a:stretch>
          <a:fillRect/>
        </a:stretch>
      </xdr:blipFill>
      <xdr:spPr>
        <a:xfrm>
          <a:off x="2619375" y="18018125"/>
          <a:ext cx="0" cy="295275"/>
        </a:xfrm>
        <a:prstGeom prst="rect">
          <a:avLst/>
        </a:prstGeom>
        <a:noFill/>
        <a:ln w="9525">
          <a:noFill/>
          <a:miter lim="800000"/>
          <a:headEnd/>
          <a:tailEnd/>
        </a:ln>
      </xdr:spPr>
    </xdr:pic>
    <xdr:clientData/>
  </xdr:oneCellAnchor>
  <xdr:oneCellAnchor>
    <xdr:from>
      <xdr:col>1</xdr:col>
      <xdr:colOff>1933575</xdr:colOff>
      <xdr:row>105</xdr:row>
      <xdr:rowOff>9525</xdr:rowOff>
    </xdr:from>
    <xdr:ext cx="0" cy="295275"/>
    <xdr:pic>
      <xdr:nvPicPr>
        <xdr:cNvPr id="995" name="ctl00_logoimage" descr="Danfoss Logo"/>
        <xdr:cNvPicPr>
          <a:picLocks noChangeAspect="1" noChangeArrowheads="1"/>
        </xdr:cNvPicPr>
      </xdr:nvPicPr>
      <xdr:blipFill>
        <a:blip r:embed="rId1"/>
        <a:srcRect/>
        <a:stretch>
          <a:fillRect/>
        </a:stretch>
      </xdr:blipFill>
      <xdr:spPr>
        <a:xfrm>
          <a:off x="2619375" y="18161000"/>
          <a:ext cx="0" cy="295275"/>
        </a:xfrm>
        <a:prstGeom prst="rect">
          <a:avLst/>
        </a:prstGeom>
        <a:noFill/>
        <a:ln w="9525">
          <a:noFill/>
          <a:miter lim="800000"/>
          <a:headEnd/>
          <a:tailEnd/>
        </a:ln>
      </xdr:spPr>
    </xdr:pic>
    <xdr:clientData/>
  </xdr:oneCellAnchor>
  <xdr:oneCellAnchor>
    <xdr:from>
      <xdr:col>1</xdr:col>
      <xdr:colOff>1933575</xdr:colOff>
      <xdr:row>106</xdr:row>
      <xdr:rowOff>9525</xdr:rowOff>
    </xdr:from>
    <xdr:ext cx="0" cy="285750"/>
    <xdr:pic>
      <xdr:nvPicPr>
        <xdr:cNvPr id="1019" name="ctl00_logoimage" descr="Danfoss Logo"/>
        <xdr:cNvPicPr>
          <a:picLocks noChangeAspect="1" noChangeArrowheads="1"/>
        </xdr:cNvPicPr>
      </xdr:nvPicPr>
      <xdr:blipFill>
        <a:blip r:embed="rId1"/>
        <a:srcRect/>
        <a:stretch>
          <a:fillRect/>
        </a:stretch>
      </xdr:blipFill>
      <xdr:spPr>
        <a:xfrm>
          <a:off x="2619375" y="18303875"/>
          <a:ext cx="0" cy="285750"/>
        </a:xfrm>
        <a:prstGeom prst="rect">
          <a:avLst/>
        </a:prstGeom>
        <a:noFill/>
        <a:ln w="9525">
          <a:noFill/>
          <a:miter lim="800000"/>
          <a:headEnd/>
          <a:tailEnd/>
        </a:ln>
      </xdr:spPr>
    </xdr:pic>
    <xdr:clientData/>
  </xdr:oneCellAnchor>
  <xdr:twoCellAnchor editAs="oneCell">
    <xdr:from>
      <xdr:col>5</xdr:col>
      <xdr:colOff>328930</xdr:colOff>
      <xdr:row>159</xdr:row>
      <xdr:rowOff>81280</xdr:rowOff>
    </xdr:from>
    <xdr:to>
      <xdr:col>5</xdr:col>
      <xdr:colOff>1537335</xdr:colOff>
      <xdr:row>162</xdr:row>
      <xdr:rowOff>40005</xdr:rowOff>
    </xdr:to>
    <xdr:pic>
      <xdr:nvPicPr>
        <xdr:cNvPr id="15" name="Picture 14" descr="HARRIS Copper Brazing Alloy Rod / Welding Rod 0% Silver Phos Copper Rod for  Brazing Soldering Welding Mapp Gas | Shopee Malaysia"/>
        <xdr:cNvPicPr>
          <a:picLocks noChangeAspect="1"/>
        </xdr:cNvPicPr>
      </xdr:nvPicPr>
      <xdr:blipFill>
        <a:blip r:embed="rId32" r:link="rId33"/>
        <a:stretch>
          <a:fillRect/>
        </a:stretch>
      </xdr:blipFill>
      <xdr:spPr>
        <a:xfrm>
          <a:off x="6708140" y="28510865"/>
          <a:ext cx="1208405" cy="838200"/>
        </a:xfrm>
        <a:prstGeom prst="rect">
          <a:avLst/>
        </a:prstGeom>
        <a:noFill/>
        <a:ln>
          <a:noFill/>
        </a:ln>
      </xdr:spPr>
    </xdr:pic>
    <xdr:clientData/>
  </xdr:twoCellAnchor>
  <xdr:twoCellAnchor editAs="oneCell">
    <xdr:from>
      <xdr:col>5</xdr:col>
      <xdr:colOff>408940</xdr:colOff>
      <xdr:row>164</xdr:row>
      <xdr:rowOff>19050</xdr:rowOff>
    </xdr:from>
    <xdr:to>
      <xdr:col>5</xdr:col>
      <xdr:colOff>1478280</xdr:colOff>
      <xdr:row>167</xdr:row>
      <xdr:rowOff>74930</xdr:rowOff>
    </xdr:to>
    <xdr:pic>
      <xdr:nvPicPr>
        <xdr:cNvPr id="20" name="Picture 19" descr="Welding Electrodes Rods, Brass Welding Rod 10pcs 1.6/2 / 2.5 / 3mm 50cm  Electrode Welding Wire Soldering Rod Welding Rods (Size : 2mmx50cm, Color :  20pcs) : Amazon.co.uk: DIY &amp; Tools"/>
        <xdr:cNvPicPr>
          <a:picLocks noChangeAspect="1"/>
        </xdr:cNvPicPr>
      </xdr:nvPicPr>
      <xdr:blipFill>
        <a:blip r:embed="rId34" r:link="rId33"/>
        <a:srcRect l="26175" t="13078" r="25921" b="30093"/>
        <a:stretch>
          <a:fillRect/>
        </a:stretch>
      </xdr:blipFill>
      <xdr:spPr>
        <a:xfrm>
          <a:off x="6788150" y="30182185"/>
          <a:ext cx="1069340" cy="484505"/>
        </a:xfrm>
        <a:prstGeom prst="rect">
          <a:avLst/>
        </a:prstGeom>
        <a:noFill/>
        <a:ln>
          <a:noFill/>
        </a:ln>
      </xdr:spPr>
    </xdr:pic>
    <xdr:clientData/>
  </xdr:twoCellAnchor>
  <xdr:twoCellAnchor editAs="oneCell">
    <xdr:from>
      <xdr:col>5</xdr:col>
      <xdr:colOff>451485</xdr:colOff>
      <xdr:row>172</xdr:row>
      <xdr:rowOff>57150</xdr:rowOff>
    </xdr:from>
    <xdr:to>
      <xdr:col>5</xdr:col>
      <xdr:colOff>1327150</xdr:colOff>
      <xdr:row>174</xdr:row>
      <xdr:rowOff>27940</xdr:rowOff>
    </xdr:to>
    <xdr:pic>
      <xdr:nvPicPr>
        <xdr:cNvPr id="24" name="Picture 23" descr="ORIGINAL REFCO R22/R134/404 LOW PRESSURE GAUGE (OIL-FILLED)  (++MR-205-DS-R22++ /7870443) | Shopee Malaysia"/>
        <xdr:cNvPicPr>
          <a:picLocks noChangeAspect="1"/>
        </xdr:cNvPicPr>
      </xdr:nvPicPr>
      <xdr:blipFill>
        <a:blip r:embed="rId35" r:link="rId33"/>
        <a:srcRect t="22272" b="22644"/>
        <a:stretch>
          <a:fillRect/>
        </a:stretch>
      </xdr:blipFill>
      <xdr:spPr>
        <a:xfrm>
          <a:off x="6830695" y="32626935"/>
          <a:ext cx="875665" cy="532765"/>
        </a:xfrm>
        <a:prstGeom prst="rect">
          <a:avLst/>
        </a:prstGeom>
        <a:noFill/>
        <a:ln>
          <a:noFill/>
        </a:ln>
      </xdr:spPr>
    </xdr:pic>
    <xdr:clientData/>
  </xdr:twoCellAnchor>
  <xdr:twoCellAnchor editAs="oneCell">
    <xdr:from>
      <xdr:col>5</xdr:col>
      <xdr:colOff>409575</xdr:colOff>
      <xdr:row>174</xdr:row>
      <xdr:rowOff>149860</xdr:rowOff>
    </xdr:from>
    <xdr:to>
      <xdr:col>5</xdr:col>
      <xdr:colOff>1268730</xdr:colOff>
      <xdr:row>176</xdr:row>
      <xdr:rowOff>375920</xdr:rowOff>
    </xdr:to>
    <xdr:pic>
      <xdr:nvPicPr>
        <xdr:cNvPr id="32" name="Picture 31" descr="REFCO Manifold Gauge, Malaysia Supplier ..."/>
        <xdr:cNvPicPr>
          <a:picLocks noChangeAspect="1"/>
        </xdr:cNvPicPr>
      </xdr:nvPicPr>
      <xdr:blipFill>
        <a:blip r:embed="rId36"/>
        <a:stretch>
          <a:fillRect/>
        </a:stretch>
      </xdr:blipFill>
      <xdr:spPr>
        <a:xfrm>
          <a:off x="6788785" y="33281620"/>
          <a:ext cx="859155" cy="902335"/>
        </a:xfrm>
        <a:prstGeom prst="rect">
          <a:avLst/>
        </a:prstGeom>
        <a:noFill/>
        <a:ln>
          <a:noFill/>
        </a:ln>
      </xdr:spPr>
    </xdr:pic>
    <xdr:clientData/>
  </xdr:twoCellAnchor>
  <xdr:twoCellAnchor editAs="oneCell">
    <xdr:from>
      <xdr:col>5</xdr:col>
      <xdr:colOff>596900</xdr:colOff>
      <xdr:row>168</xdr:row>
      <xdr:rowOff>52070</xdr:rowOff>
    </xdr:from>
    <xdr:to>
      <xdr:col>5</xdr:col>
      <xdr:colOff>1212850</xdr:colOff>
      <xdr:row>168</xdr:row>
      <xdr:rowOff>664845</xdr:rowOff>
    </xdr:to>
    <xdr:pic>
      <xdr:nvPicPr>
        <xdr:cNvPr id="33" name="Picture 32" descr="Trace 2 Internal Refrigerant Leak Detector 1 Gal - TMACUSA"/>
        <xdr:cNvPicPr>
          <a:picLocks noChangeAspect="1"/>
        </xdr:cNvPicPr>
      </xdr:nvPicPr>
      <xdr:blipFill>
        <a:blip r:embed="rId37" r:link="rId33"/>
        <a:stretch>
          <a:fillRect/>
        </a:stretch>
      </xdr:blipFill>
      <xdr:spPr>
        <a:xfrm>
          <a:off x="6976110" y="30786705"/>
          <a:ext cx="615950" cy="612775"/>
        </a:xfrm>
        <a:prstGeom prst="rect">
          <a:avLst/>
        </a:prstGeom>
        <a:noFill/>
        <a:ln>
          <a:noFill/>
        </a:ln>
      </xdr:spPr>
    </xdr:pic>
    <xdr:clientData/>
  </xdr:twoCellAnchor>
  <xdr:twoCellAnchor editAs="oneCell">
    <xdr:from>
      <xdr:col>5</xdr:col>
      <xdr:colOff>537210</xdr:colOff>
      <xdr:row>163</xdr:row>
      <xdr:rowOff>66040</xdr:rowOff>
    </xdr:from>
    <xdr:to>
      <xdr:col>5</xdr:col>
      <xdr:colOff>1144270</xdr:colOff>
      <xdr:row>163</xdr:row>
      <xdr:rowOff>685165</xdr:rowOff>
    </xdr:to>
    <xdr:pic>
      <xdr:nvPicPr>
        <xdr:cNvPr id="34" name="Picture 33" descr="FINEX Easy-Flo Silver Brazing, Welding, Soldering Flux 250g"/>
        <xdr:cNvPicPr>
          <a:picLocks noChangeAspect="1"/>
        </xdr:cNvPicPr>
      </xdr:nvPicPr>
      <xdr:blipFill>
        <a:blip r:embed="rId38" r:link="rId33"/>
        <a:srcRect l="13299" t="15854" r="16321" b="12587"/>
        <a:stretch>
          <a:fillRect/>
        </a:stretch>
      </xdr:blipFill>
      <xdr:spPr>
        <a:xfrm>
          <a:off x="6916420" y="29517975"/>
          <a:ext cx="607060" cy="619125"/>
        </a:xfrm>
        <a:prstGeom prst="rect">
          <a:avLst/>
        </a:prstGeom>
        <a:noFill/>
        <a:ln>
          <a:noFill/>
        </a:ln>
      </xdr:spPr>
    </xdr:pic>
    <xdr:clientData/>
  </xdr:twoCellAnchor>
  <xdr:twoCellAnchor editAs="oneCell">
    <xdr:from>
      <xdr:col>5</xdr:col>
      <xdr:colOff>657225</xdr:colOff>
      <xdr:row>169</xdr:row>
      <xdr:rowOff>76200</xdr:rowOff>
    </xdr:from>
    <xdr:to>
      <xdr:col>5</xdr:col>
      <xdr:colOff>1062990</xdr:colOff>
      <xdr:row>169</xdr:row>
      <xdr:rowOff>715645</xdr:rowOff>
    </xdr:to>
    <xdr:pic>
      <xdr:nvPicPr>
        <xdr:cNvPr id="5" name="Picture 4" descr="HIGHSIDE CHEMICAL GAS LEAK DETECTOR LOW TEMP BUBBLE TYPE 8 oz #22008 | eBay"/>
        <xdr:cNvPicPr>
          <a:picLocks noChangeAspect="1"/>
        </xdr:cNvPicPr>
      </xdr:nvPicPr>
      <xdr:blipFill>
        <a:blip r:embed="rId39" r:link="rId33"/>
        <a:srcRect l="34567" t="12920" r="31713" b="15267"/>
        <a:stretch>
          <a:fillRect/>
        </a:stretch>
      </xdr:blipFill>
      <xdr:spPr>
        <a:xfrm>
          <a:off x="7036435" y="31585535"/>
          <a:ext cx="405765" cy="639445"/>
        </a:xfrm>
        <a:prstGeom prst="rect">
          <a:avLst/>
        </a:prstGeom>
        <a:noFill/>
        <a:ln>
          <a:noFill/>
        </a:ln>
      </xdr:spPr>
    </xdr:pic>
    <xdr:clientData/>
  </xdr:twoCellAnchor>
  <xdr:twoCellAnchor>
    <xdr:from>
      <xdr:col>5</xdr:col>
      <xdr:colOff>637540</xdr:colOff>
      <xdr:row>252</xdr:row>
      <xdr:rowOff>148590</xdr:rowOff>
    </xdr:from>
    <xdr:to>
      <xdr:col>5</xdr:col>
      <xdr:colOff>1082040</xdr:colOff>
      <xdr:row>252</xdr:row>
      <xdr:rowOff>655320</xdr:rowOff>
    </xdr:to>
    <xdr:pic>
      <xdr:nvPicPr>
        <xdr:cNvPr id="7" name="Picture 2047" descr=" "/>
        <xdr:cNvPicPr/>
      </xdr:nvPicPr>
      <xdr:blipFill>
        <a:blip r:embed="rId40"/>
        <a:srcRect/>
        <a:stretch>
          <a:fillRect/>
        </a:stretch>
      </xdr:blipFill>
      <xdr:spPr>
        <a:xfrm>
          <a:off x="7016750" y="46342300"/>
          <a:ext cx="444500" cy="506730"/>
        </a:xfrm>
        <a:prstGeom prst="rect">
          <a:avLst/>
        </a:prstGeom>
        <a:noFill/>
        <a:ln>
          <a:noFill/>
        </a:ln>
        <a:effectLst/>
      </xdr:spPr>
    </xdr:pic>
    <xdr:clientData/>
  </xdr:twoCellAnchor>
  <xdr:twoCellAnchor>
    <xdr:from>
      <xdr:col>5</xdr:col>
      <xdr:colOff>360045</xdr:colOff>
      <xdr:row>244</xdr:row>
      <xdr:rowOff>34925</xdr:rowOff>
    </xdr:from>
    <xdr:to>
      <xdr:col>5</xdr:col>
      <xdr:colOff>1446530</xdr:colOff>
      <xdr:row>250</xdr:row>
      <xdr:rowOff>59055</xdr:rowOff>
    </xdr:to>
    <xdr:pic>
      <xdr:nvPicPr>
        <xdr:cNvPr id="17" name="Picture 2052" descr=" "/>
        <xdr:cNvPicPr/>
      </xdr:nvPicPr>
      <xdr:blipFill>
        <a:blip r:embed="rId41"/>
        <a:srcRect t="23526"/>
        <a:stretch>
          <a:fillRect/>
        </a:stretch>
      </xdr:blipFill>
      <xdr:spPr>
        <a:xfrm>
          <a:off x="6739255" y="45085635"/>
          <a:ext cx="1086485" cy="881380"/>
        </a:xfrm>
        <a:prstGeom prst="rect">
          <a:avLst/>
        </a:prstGeom>
        <a:noFill/>
        <a:ln>
          <a:noFill/>
        </a:ln>
        <a:effectLst/>
      </xdr:spPr>
    </xdr:pic>
    <xdr:clientData/>
  </xdr:twoCellAnchor>
  <xdr:twoCellAnchor editAs="oneCell">
    <xdr:from>
      <xdr:col>5</xdr:col>
      <xdr:colOff>454660</xdr:colOff>
      <xdr:row>237</xdr:row>
      <xdr:rowOff>89535</xdr:rowOff>
    </xdr:from>
    <xdr:to>
      <xdr:col>5</xdr:col>
      <xdr:colOff>1395095</xdr:colOff>
      <xdr:row>241</xdr:row>
      <xdr:rowOff>45720</xdr:rowOff>
    </xdr:to>
    <xdr:pic>
      <xdr:nvPicPr>
        <xdr:cNvPr id="35" name="Picture 34"/>
        <xdr:cNvPicPr>
          <a:picLocks noChangeAspect="1"/>
        </xdr:cNvPicPr>
      </xdr:nvPicPr>
      <xdr:blipFill>
        <a:blip r:embed="rId42">
          <a:clrChange>
            <a:clrFrom>
              <a:srgbClr val="FFFFFF">
                <a:alpha val="100000"/>
              </a:srgbClr>
            </a:clrFrom>
            <a:clrTo>
              <a:srgbClr val="FFFFFF">
                <a:alpha val="100000"/>
                <a:alpha val="0"/>
              </a:srgbClr>
            </a:clrTo>
          </a:clrChange>
        </a:blip>
        <a:srcRect l="2580" t="9250" r="2402" b="26900"/>
        <a:stretch>
          <a:fillRect/>
        </a:stretch>
      </xdr:blipFill>
      <xdr:spPr>
        <a:xfrm>
          <a:off x="6833870" y="43270170"/>
          <a:ext cx="940435" cy="794385"/>
        </a:xfrm>
        <a:prstGeom prst="rect">
          <a:avLst/>
        </a:prstGeom>
        <a:noFill/>
        <a:ln w="9525">
          <a:noFill/>
        </a:ln>
      </xdr:spPr>
    </xdr:pic>
    <xdr:clientData/>
  </xdr:twoCellAnchor>
  <xdr:twoCellAnchor editAs="oneCell">
    <xdr:from>
      <xdr:col>5</xdr:col>
      <xdr:colOff>705485</xdr:colOff>
      <xdr:row>242</xdr:row>
      <xdr:rowOff>211455</xdr:rowOff>
    </xdr:from>
    <xdr:to>
      <xdr:col>5</xdr:col>
      <xdr:colOff>1029970</xdr:colOff>
      <xdr:row>242</xdr:row>
      <xdr:rowOff>579120</xdr:rowOff>
    </xdr:to>
    <xdr:pic>
      <xdr:nvPicPr>
        <xdr:cNvPr id="36" name="Picture 35"/>
        <xdr:cNvPicPr>
          <a:picLocks noChangeAspect="1"/>
        </xdr:cNvPicPr>
      </xdr:nvPicPr>
      <xdr:blipFill>
        <a:blip r:embed="rId43">
          <a:clrChange>
            <a:clrFrom>
              <a:srgbClr val="FFFFFF">
                <a:alpha val="100000"/>
              </a:srgbClr>
            </a:clrFrom>
            <a:clrTo>
              <a:srgbClr val="FFFFFF">
                <a:alpha val="100000"/>
                <a:alpha val="0"/>
              </a:srgbClr>
            </a:clrTo>
          </a:clrChange>
        </a:blip>
        <a:srcRect l="12984" t="16735" r="9319" b="33942"/>
        <a:stretch>
          <a:fillRect/>
        </a:stretch>
      </xdr:blipFill>
      <xdr:spPr>
        <a:xfrm>
          <a:off x="7084695" y="44433490"/>
          <a:ext cx="324485" cy="367665"/>
        </a:xfrm>
        <a:prstGeom prst="rect">
          <a:avLst/>
        </a:prstGeom>
        <a:noFill/>
        <a:ln w="9525">
          <a:noFill/>
        </a:ln>
      </xdr:spPr>
    </xdr:pic>
    <xdr:clientData/>
  </xdr:twoCellAnchor>
  <xdr:twoCellAnchor editAs="oneCell">
    <xdr:from>
      <xdr:col>5</xdr:col>
      <xdr:colOff>385445</xdr:colOff>
      <xdr:row>227</xdr:row>
      <xdr:rowOff>134620</xdr:rowOff>
    </xdr:from>
    <xdr:to>
      <xdr:col>5</xdr:col>
      <xdr:colOff>1268095</xdr:colOff>
      <xdr:row>235</xdr:row>
      <xdr:rowOff>8890</xdr:rowOff>
    </xdr:to>
    <xdr:pic>
      <xdr:nvPicPr>
        <xdr:cNvPr id="37" name="Picture 36" descr="TA Thermal Expansion Valve Cooling Controls Data Sheet"/>
        <xdr:cNvPicPr>
          <a:picLocks noChangeAspect="1"/>
        </xdr:cNvPicPr>
      </xdr:nvPicPr>
      <xdr:blipFill>
        <a:blip r:embed="rId44" r:link="rId33"/>
        <a:stretch>
          <a:fillRect/>
        </a:stretch>
      </xdr:blipFill>
      <xdr:spPr>
        <a:xfrm>
          <a:off x="6764655" y="41886505"/>
          <a:ext cx="882650" cy="1017270"/>
        </a:xfrm>
        <a:prstGeom prst="rect">
          <a:avLst/>
        </a:prstGeom>
        <a:noFill/>
        <a:ln>
          <a:noFill/>
        </a:ln>
      </xdr:spPr>
    </xdr:pic>
    <xdr:clientData/>
  </xdr:twoCellAnchor>
  <xdr:twoCellAnchor editAs="oneCell">
    <xdr:from>
      <xdr:col>5</xdr:col>
      <xdr:colOff>410210</xdr:colOff>
      <xdr:row>216</xdr:row>
      <xdr:rowOff>93345</xdr:rowOff>
    </xdr:from>
    <xdr:to>
      <xdr:col>5</xdr:col>
      <xdr:colOff>1486535</xdr:colOff>
      <xdr:row>223</xdr:row>
      <xdr:rowOff>107315</xdr:rowOff>
    </xdr:to>
    <xdr:pic>
      <xdr:nvPicPr>
        <xdr:cNvPr id="38" name="Picture 37" descr="Thermostatic Valves | Copeland IN"/>
        <xdr:cNvPicPr>
          <a:picLocks noChangeAspect="1"/>
        </xdr:cNvPicPr>
      </xdr:nvPicPr>
      <xdr:blipFill>
        <a:blip r:embed="rId45" r:link="rId33"/>
        <a:srcRect l="23736" r="23217"/>
        <a:stretch>
          <a:fillRect/>
        </a:stretch>
      </xdr:blipFill>
      <xdr:spPr>
        <a:xfrm>
          <a:off x="6789420" y="40273605"/>
          <a:ext cx="1076325" cy="1014095"/>
        </a:xfrm>
        <a:prstGeom prst="rect">
          <a:avLst/>
        </a:prstGeom>
        <a:noFill/>
        <a:ln>
          <a:noFill/>
        </a:ln>
      </xdr:spPr>
    </xdr:pic>
    <xdr:clientData/>
  </xdr:twoCellAnchor>
  <xdr:twoCellAnchor editAs="oneCell">
    <xdr:from>
      <xdr:col>5</xdr:col>
      <xdr:colOff>240665</xdr:colOff>
      <xdr:row>254</xdr:row>
      <xdr:rowOff>40005</xdr:rowOff>
    </xdr:from>
    <xdr:to>
      <xdr:col>5</xdr:col>
      <xdr:colOff>1529715</xdr:colOff>
      <xdr:row>260</xdr:row>
      <xdr:rowOff>105410</xdr:rowOff>
    </xdr:to>
    <xdr:pic>
      <xdr:nvPicPr>
        <xdr:cNvPr id="39" name="Picture 38"/>
        <xdr:cNvPicPr>
          <a:picLocks noChangeAspect="1"/>
        </xdr:cNvPicPr>
      </xdr:nvPicPr>
      <xdr:blipFill>
        <a:blip r:embed="rId46"/>
        <a:stretch>
          <a:fillRect/>
        </a:stretch>
      </xdr:blipFill>
      <xdr:spPr>
        <a:xfrm>
          <a:off x="6619875" y="47113190"/>
          <a:ext cx="1289050" cy="922655"/>
        </a:xfrm>
        <a:prstGeom prst="rect">
          <a:avLst/>
        </a:prstGeom>
        <a:noFill/>
        <a:ln w="9525">
          <a:noFill/>
        </a:ln>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248060</xdr:colOff>
      <xdr:row>13</xdr:row>
      <xdr:rowOff>109798</xdr:rowOff>
    </xdr:from>
    <xdr:to>
      <xdr:col>6</xdr:col>
      <xdr:colOff>1613536</xdr:colOff>
      <xdr:row>18</xdr:row>
      <xdr:rowOff>57151</xdr:rowOff>
    </xdr:to>
    <xdr:pic>
      <xdr:nvPicPr>
        <xdr:cNvPr id="2" name="Picture 1"/>
        <xdr:cNvPicPr>
          <a:picLocks noChangeAspect="1" noChangeArrowheads="1"/>
        </xdr:cNvPicPr>
      </xdr:nvPicPr>
      <xdr:blipFill>
        <a:blip r:embed="rId1"/>
        <a:srcRect/>
        <a:stretch>
          <a:fillRect/>
        </a:stretch>
      </xdr:blipFill>
      <xdr:spPr>
        <a:xfrm>
          <a:off x="8124825" y="2642870"/>
          <a:ext cx="1365885" cy="709930"/>
        </a:xfrm>
        <a:prstGeom prst="rect">
          <a:avLst/>
        </a:prstGeom>
        <a:noFill/>
      </xdr:spPr>
    </xdr:pic>
    <xdr:clientData/>
  </xdr:twoCellAnchor>
  <xdr:twoCellAnchor editAs="oneCell">
    <xdr:from>
      <xdr:col>6</xdr:col>
      <xdr:colOff>405130</xdr:colOff>
      <xdr:row>3</xdr:row>
      <xdr:rowOff>60960</xdr:rowOff>
    </xdr:from>
    <xdr:to>
      <xdr:col>6</xdr:col>
      <xdr:colOff>1273810</xdr:colOff>
      <xdr:row>7</xdr:row>
      <xdr:rowOff>111760</xdr:rowOff>
    </xdr:to>
    <xdr:pic>
      <xdr:nvPicPr>
        <xdr:cNvPr id="3" name="Picture 2"/>
        <xdr:cNvPicPr>
          <a:picLocks noChangeAspect="1" noChangeArrowheads="1"/>
        </xdr:cNvPicPr>
      </xdr:nvPicPr>
      <xdr:blipFill>
        <a:blip r:embed="rId2"/>
        <a:srcRect/>
        <a:stretch>
          <a:fillRect/>
        </a:stretch>
      </xdr:blipFill>
      <xdr:spPr>
        <a:xfrm>
          <a:off x="8282305" y="594360"/>
          <a:ext cx="868680" cy="660400"/>
        </a:xfrm>
        <a:prstGeom prst="rect">
          <a:avLst/>
        </a:prstGeom>
        <a:noFill/>
      </xdr:spPr>
    </xdr:pic>
    <xdr:clientData/>
  </xdr:twoCellAnchor>
  <xdr:twoCellAnchor editAs="oneCell">
    <xdr:from>
      <xdr:col>6</xdr:col>
      <xdr:colOff>466724</xdr:colOff>
      <xdr:row>12</xdr:row>
      <xdr:rowOff>83820</xdr:rowOff>
    </xdr:from>
    <xdr:to>
      <xdr:col>6</xdr:col>
      <xdr:colOff>1265933</xdr:colOff>
      <xdr:row>12</xdr:row>
      <xdr:rowOff>495300</xdr:rowOff>
    </xdr:to>
    <xdr:pic>
      <xdr:nvPicPr>
        <xdr:cNvPr id="4" name="Picture 2"/>
        <xdr:cNvPicPr>
          <a:picLocks noChangeAspect="1" noChangeArrowheads="1"/>
        </xdr:cNvPicPr>
      </xdr:nvPicPr>
      <xdr:blipFill>
        <a:blip r:embed="rId3" cstate="print"/>
        <a:srcRect/>
        <a:stretch>
          <a:fillRect/>
        </a:stretch>
      </xdr:blipFill>
      <xdr:spPr>
        <a:xfrm>
          <a:off x="8343265" y="1988820"/>
          <a:ext cx="799465" cy="411480"/>
        </a:xfrm>
        <a:prstGeom prst="rect">
          <a:avLst/>
        </a:prstGeom>
        <a:noFill/>
      </xdr:spPr>
    </xdr:pic>
    <xdr:clientData/>
  </xdr:twoCellAnchor>
  <xdr:twoCellAnchor editAs="oneCell">
    <xdr:from>
      <xdr:col>6</xdr:col>
      <xdr:colOff>249555</xdr:colOff>
      <xdr:row>32</xdr:row>
      <xdr:rowOff>249555</xdr:rowOff>
    </xdr:from>
    <xdr:to>
      <xdr:col>6</xdr:col>
      <xdr:colOff>1487804</xdr:colOff>
      <xdr:row>35</xdr:row>
      <xdr:rowOff>257174</xdr:rowOff>
    </xdr:to>
    <xdr:pic>
      <xdr:nvPicPr>
        <xdr:cNvPr id="7" name="Picture 6"/>
        <xdr:cNvPicPr>
          <a:picLocks noChangeAspect="1" noChangeArrowheads="1"/>
        </xdr:cNvPicPr>
      </xdr:nvPicPr>
      <xdr:blipFill>
        <a:blip r:embed="rId4"/>
        <a:srcRect t="7468"/>
        <a:stretch>
          <a:fillRect/>
        </a:stretch>
      </xdr:blipFill>
      <xdr:spPr>
        <a:xfrm>
          <a:off x="8126730" y="6060440"/>
          <a:ext cx="1237615" cy="879475"/>
        </a:xfrm>
        <a:prstGeom prst="rect">
          <a:avLst/>
        </a:prstGeom>
        <a:noFill/>
      </xdr:spPr>
    </xdr:pic>
    <xdr:clientData/>
  </xdr:twoCellAnchor>
  <xdr:twoCellAnchor editAs="oneCell">
    <xdr:from>
      <xdr:col>6</xdr:col>
      <xdr:colOff>409575</xdr:colOff>
      <xdr:row>60</xdr:row>
      <xdr:rowOff>0</xdr:rowOff>
    </xdr:from>
    <xdr:to>
      <xdr:col>6</xdr:col>
      <xdr:colOff>609599</xdr:colOff>
      <xdr:row>60</xdr:row>
      <xdr:rowOff>0</xdr:rowOff>
    </xdr:to>
    <xdr:pic>
      <xdr:nvPicPr>
        <xdr:cNvPr id="21" name="Picture 11" descr="C:\Documents and Settings\Administrator\Application Data\Tencent\Users\244591571\QQ\WinTemp\RichOle\_SBJD9LG0KS~$80@Y)K5U1V.png"/>
        <xdr:cNvPicPr>
          <a:picLocks noChangeAspect="1" noChangeArrowheads="1"/>
        </xdr:cNvPicPr>
      </xdr:nvPicPr>
      <xdr:blipFill>
        <a:blip r:embed="rId5" cstate="print"/>
        <a:srcRect/>
        <a:stretch>
          <a:fillRect/>
        </a:stretch>
      </xdr:blipFill>
      <xdr:spPr>
        <a:xfrm>
          <a:off x="8286750" y="13224510"/>
          <a:ext cx="199390" cy="0"/>
        </a:xfrm>
        <a:prstGeom prst="rect">
          <a:avLst/>
        </a:prstGeom>
        <a:noFill/>
        <a:ln w="9525">
          <a:noFill/>
          <a:miter lim="800000"/>
          <a:headEnd/>
          <a:tailEnd/>
        </a:ln>
      </xdr:spPr>
    </xdr:pic>
    <xdr:clientData/>
  </xdr:twoCellAnchor>
  <xdr:twoCellAnchor editAs="oneCell">
    <xdr:from>
      <xdr:col>6</xdr:col>
      <xdr:colOff>285759</xdr:colOff>
      <xdr:row>60</xdr:row>
      <xdr:rowOff>0</xdr:rowOff>
    </xdr:from>
    <xdr:to>
      <xdr:col>6</xdr:col>
      <xdr:colOff>609605</xdr:colOff>
      <xdr:row>60</xdr:row>
      <xdr:rowOff>0</xdr:rowOff>
    </xdr:to>
    <xdr:pic>
      <xdr:nvPicPr>
        <xdr:cNvPr id="22" name="Picture 8" descr="C:\Documents and Settings\Administrator\Application Data\Tencent\Users\244591571\QQ\WinTemp\RichOle\BE[%1G9[AVTL%WT`KTQZ~2I.png"/>
        <xdr:cNvPicPr>
          <a:picLocks noChangeAspect="1" noChangeArrowheads="1"/>
        </xdr:cNvPicPr>
      </xdr:nvPicPr>
      <xdr:blipFill>
        <a:blip r:embed="rId6" cstate="print"/>
        <a:srcRect/>
        <a:stretch>
          <a:fillRect/>
        </a:stretch>
      </xdr:blipFill>
      <xdr:spPr>
        <a:xfrm rot="-5400000">
          <a:off x="8324850" y="13062585"/>
          <a:ext cx="0" cy="323215"/>
        </a:xfrm>
        <a:prstGeom prst="rect">
          <a:avLst/>
        </a:prstGeom>
        <a:noFill/>
        <a:ln w="9525">
          <a:noFill/>
          <a:miter lim="800000"/>
          <a:headEnd/>
          <a:tailEnd/>
        </a:ln>
      </xdr:spPr>
    </xdr:pic>
    <xdr:clientData/>
  </xdr:twoCellAnchor>
  <xdr:twoCellAnchor editAs="oneCell">
    <xdr:from>
      <xdr:col>6</xdr:col>
      <xdr:colOff>438150</xdr:colOff>
      <xdr:row>8</xdr:row>
      <xdr:rowOff>238125</xdr:rowOff>
    </xdr:from>
    <xdr:to>
      <xdr:col>6</xdr:col>
      <xdr:colOff>1194120</xdr:colOff>
      <xdr:row>11</xdr:row>
      <xdr:rowOff>48799</xdr:rowOff>
    </xdr:to>
    <xdr:pic>
      <xdr:nvPicPr>
        <xdr:cNvPr id="9" name="Picture 8"/>
        <xdr:cNvPicPr>
          <a:picLocks noChangeAspect="1"/>
        </xdr:cNvPicPr>
      </xdr:nvPicPr>
      <xdr:blipFill>
        <a:blip r:embed="rId7"/>
        <a:stretch>
          <a:fillRect/>
        </a:stretch>
      </xdr:blipFill>
      <xdr:spPr>
        <a:xfrm>
          <a:off x="8315325" y="1447800"/>
          <a:ext cx="755650" cy="353060"/>
        </a:xfrm>
        <a:prstGeom prst="rect">
          <a:avLst/>
        </a:prstGeom>
      </xdr:spPr>
    </xdr:pic>
    <xdr:clientData/>
  </xdr:twoCellAnchor>
  <xdr:twoCellAnchor editAs="oneCell">
    <xdr:from>
      <xdr:col>6</xdr:col>
      <xdr:colOff>323850</xdr:colOff>
      <xdr:row>55</xdr:row>
      <xdr:rowOff>76200</xdr:rowOff>
    </xdr:from>
    <xdr:to>
      <xdr:col>6</xdr:col>
      <xdr:colOff>1427322</xdr:colOff>
      <xdr:row>57</xdr:row>
      <xdr:rowOff>76200</xdr:rowOff>
    </xdr:to>
    <xdr:pic>
      <xdr:nvPicPr>
        <xdr:cNvPr id="11" name="Picture 10"/>
        <xdr:cNvPicPr>
          <a:picLocks noChangeAspect="1"/>
        </xdr:cNvPicPr>
      </xdr:nvPicPr>
      <xdr:blipFill>
        <a:blip r:embed="rId8"/>
        <a:stretch>
          <a:fillRect/>
        </a:stretch>
      </xdr:blipFill>
      <xdr:spPr>
        <a:xfrm>
          <a:off x="8201025" y="11891010"/>
          <a:ext cx="1102995" cy="304800"/>
        </a:xfrm>
        <a:prstGeom prst="rect">
          <a:avLst/>
        </a:prstGeom>
      </xdr:spPr>
    </xdr:pic>
    <xdr:clientData/>
  </xdr:twoCellAnchor>
  <xdr:twoCellAnchor editAs="oneCell">
    <xdr:from>
      <xdr:col>6</xdr:col>
      <xdr:colOff>438151</xdr:colOff>
      <xdr:row>59</xdr:row>
      <xdr:rowOff>78322</xdr:rowOff>
    </xdr:from>
    <xdr:to>
      <xdr:col>6</xdr:col>
      <xdr:colOff>1314451</xdr:colOff>
      <xdr:row>59</xdr:row>
      <xdr:rowOff>602008</xdr:rowOff>
    </xdr:to>
    <xdr:pic>
      <xdr:nvPicPr>
        <xdr:cNvPr id="16" name="Picture 2" descr="F:\样品PDF及照片\样本的产品图片\28.jpg"/>
        <xdr:cNvPicPr>
          <a:picLocks noChangeAspect="1" noChangeArrowheads="1"/>
        </xdr:cNvPicPr>
      </xdr:nvPicPr>
      <xdr:blipFill>
        <a:blip r:embed="rId9" cstate="print"/>
        <a:srcRect/>
        <a:stretch>
          <a:fillRect/>
        </a:stretch>
      </xdr:blipFill>
      <xdr:spPr>
        <a:xfrm>
          <a:off x="8315325" y="12502515"/>
          <a:ext cx="876300" cy="523875"/>
        </a:xfrm>
        <a:prstGeom prst="rect">
          <a:avLst/>
        </a:prstGeom>
        <a:noFill/>
        <a:ln w="9525">
          <a:noFill/>
          <a:miter lim="800000"/>
          <a:headEnd/>
          <a:tailEnd/>
        </a:ln>
      </xdr:spPr>
    </xdr:pic>
    <xdr:clientData/>
  </xdr:twoCellAnchor>
  <xdr:twoCellAnchor editAs="oneCell">
    <xdr:from>
      <xdr:col>6</xdr:col>
      <xdr:colOff>180975</xdr:colOff>
      <xdr:row>60</xdr:row>
      <xdr:rowOff>0</xdr:rowOff>
    </xdr:from>
    <xdr:to>
      <xdr:col>6</xdr:col>
      <xdr:colOff>1685925</xdr:colOff>
      <xdr:row>61</xdr:row>
      <xdr:rowOff>144868</xdr:rowOff>
    </xdr:to>
    <xdr:pic>
      <xdr:nvPicPr>
        <xdr:cNvPr id="17" name="Picture 16"/>
        <xdr:cNvPicPr>
          <a:picLocks noChangeAspect="1" noChangeArrowheads="1"/>
        </xdr:cNvPicPr>
      </xdr:nvPicPr>
      <xdr:blipFill>
        <a:blip r:embed="rId10">
          <a:extLst>
            <a:ext uri="{28A0092B-C50C-407E-A947-70E740481C1C}">
              <a14:useLocalDpi xmlns:a14="http://schemas.microsoft.com/office/drawing/2010/main" val="0"/>
            </a:ext>
          </a:extLst>
        </a:blip>
        <a:srcRect/>
        <a:stretch>
          <a:fillRect/>
        </a:stretch>
      </xdr:blipFill>
      <xdr:spPr>
        <a:xfrm>
          <a:off x="8058150" y="13224510"/>
          <a:ext cx="1504950" cy="363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332105</xdr:colOff>
      <xdr:row>62</xdr:row>
      <xdr:rowOff>186690</xdr:rowOff>
    </xdr:from>
    <xdr:to>
      <xdr:col>6</xdr:col>
      <xdr:colOff>1099820</xdr:colOff>
      <xdr:row>65</xdr:row>
      <xdr:rowOff>35560</xdr:rowOff>
    </xdr:to>
    <xdr:pic>
      <xdr:nvPicPr>
        <xdr:cNvPr id="12" name="Picture 11"/>
        <xdr:cNvPicPr>
          <a:picLocks noChangeAspect="1"/>
        </xdr:cNvPicPr>
      </xdr:nvPicPr>
      <xdr:blipFill>
        <a:blip r:embed="rId11"/>
        <a:stretch>
          <a:fillRect/>
        </a:stretch>
      </xdr:blipFill>
      <xdr:spPr>
        <a:xfrm>
          <a:off x="8209280" y="13935075"/>
          <a:ext cx="767715" cy="763270"/>
        </a:xfrm>
        <a:prstGeom prst="rect">
          <a:avLst/>
        </a:prstGeom>
      </xdr:spPr>
    </xdr:pic>
    <xdr:clientData/>
  </xdr:twoCellAnchor>
  <xdr:twoCellAnchor editAs="oneCell">
    <xdr:from>
      <xdr:col>6</xdr:col>
      <xdr:colOff>284233</xdr:colOff>
      <xdr:row>71</xdr:row>
      <xdr:rowOff>85725</xdr:rowOff>
    </xdr:from>
    <xdr:to>
      <xdr:col>6</xdr:col>
      <xdr:colOff>1393097</xdr:colOff>
      <xdr:row>72</xdr:row>
      <xdr:rowOff>428625</xdr:rowOff>
    </xdr:to>
    <xdr:pic>
      <xdr:nvPicPr>
        <xdr:cNvPr id="27" name="Picture 26"/>
        <xdr:cNvPicPr>
          <a:picLocks noChangeAspect="1"/>
        </xdr:cNvPicPr>
      </xdr:nvPicPr>
      <xdr:blipFill>
        <a:blip r:embed="rId12"/>
        <a:srcRect l="800" t="22703" b="14689"/>
        <a:stretch>
          <a:fillRect/>
        </a:stretch>
      </xdr:blipFill>
      <xdr:spPr>
        <a:xfrm>
          <a:off x="8161020" y="16710660"/>
          <a:ext cx="1108710" cy="838200"/>
        </a:xfrm>
        <a:prstGeom prst="rect">
          <a:avLst/>
        </a:prstGeom>
      </xdr:spPr>
    </xdr:pic>
    <xdr:clientData/>
  </xdr:twoCellAnchor>
  <xdr:twoCellAnchor editAs="oneCell">
    <xdr:from>
      <xdr:col>6</xdr:col>
      <xdr:colOff>364397</xdr:colOff>
      <xdr:row>78</xdr:row>
      <xdr:rowOff>85725</xdr:rowOff>
    </xdr:from>
    <xdr:to>
      <xdr:col>6</xdr:col>
      <xdr:colOff>1144753</xdr:colOff>
      <xdr:row>78</xdr:row>
      <xdr:rowOff>664895</xdr:rowOff>
    </xdr:to>
    <xdr:pic>
      <xdr:nvPicPr>
        <xdr:cNvPr id="28" name="Picture 27"/>
        <xdr:cNvPicPr>
          <a:picLocks noChangeAspect="1"/>
        </xdr:cNvPicPr>
      </xdr:nvPicPr>
      <xdr:blipFill>
        <a:blip r:embed="rId13"/>
        <a:stretch>
          <a:fillRect/>
        </a:stretch>
      </xdr:blipFill>
      <xdr:spPr>
        <a:xfrm>
          <a:off x="8241030" y="20463510"/>
          <a:ext cx="780415" cy="579120"/>
        </a:xfrm>
        <a:prstGeom prst="rect">
          <a:avLst/>
        </a:prstGeom>
      </xdr:spPr>
    </xdr:pic>
    <xdr:clientData/>
  </xdr:twoCellAnchor>
  <xdr:twoCellAnchor editAs="oneCell">
    <xdr:from>
      <xdr:col>6</xdr:col>
      <xdr:colOff>326297</xdr:colOff>
      <xdr:row>73</xdr:row>
      <xdr:rowOff>38100</xdr:rowOff>
    </xdr:from>
    <xdr:to>
      <xdr:col>6</xdr:col>
      <xdr:colOff>1480203</xdr:colOff>
      <xdr:row>75</xdr:row>
      <xdr:rowOff>333375</xdr:rowOff>
    </xdr:to>
    <xdr:pic>
      <xdr:nvPicPr>
        <xdr:cNvPr id="29" name="Picture 28"/>
        <xdr:cNvPicPr>
          <a:picLocks noChangeAspect="1"/>
        </xdr:cNvPicPr>
      </xdr:nvPicPr>
      <xdr:blipFill>
        <a:blip r:embed="rId14"/>
        <a:stretch>
          <a:fillRect/>
        </a:stretch>
      </xdr:blipFill>
      <xdr:spPr>
        <a:xfrm>
          <a:off x="8202930" y="17710785"/>
          <a:ext cx="1154430" cy="1057275"/>
        </a:xfrm>
        <a:prstGeom prst="rect">
          <a:avLst/>
        </a:prstGeom>
      </xdr:spPr>
    </xdr:pic>
    <xdr:clientData/>
  </xdr:twoCellAnchor>
  <xdr:twoCellAnchor editAs="oneCell">
    <xdr:from>
      <xdr:col>6</xdr:col>
      <xdr:colOff>400049</xdr:colOff>
      <xdr:row>76</xdr:row>
      <xdr:rowOff>151795</xdr:rowOff>
    </xdr:from>
    <xdr:to>
      <xdr:col>6</xdr:col>
      <xdr:colOff>1297846</xdr:colOff>
      <xdr:row>76</xdr:row>
      <xdr:rowOff>704851</xdr:rowOff>
    </xdr:to>
    <xdr:pic>
      <xdr:nvPicPr>
        <xdr:cNvPr id="30" name="Picture 29"/>
        <xdr:cNvPicPr>
          <a:picLocks noChangeAspect="1"/>
        </xdr:cNvPicPr>
      </xdr:nvPicPr>
      <xdr:blipFill>
        <a:blip r:embed="rId15"/>
        <a:srcRect l="4572" t="22574" r="2845" b="5131"/>
        <a:stretch>
          <a:fillRect/>
        </a:stretch>
      </xdr:blipFill>
      <xdr:spPr>
        <a:xfrm>
          <a:off x="8276590" y="18967450"/>
          <a:ext cx="897890" cy="553085"/>
        </a:xfrm>
        <a:prstGeom prst="rect">
          <a:avLst/>
        </a:prstGeom>
      </xdr:spPr>
    </xdr:pic>
    <xdr:clientData/>
  </xdr:twoCellAnchor>
  <xdr:twoCellAnchor editAs="oneCell">
    <xdr:from>
      <xdr:col>6</xdr:col>
      <xdr:colOff>228600</xdr:colOff>
      <xdr:row>49</xdr:row>
      <xdr:rowOff>103993</xdr:rowOff>
    </xdr:from>
    <xdr:to>
      <xdr:col>6</xdr:col>
      <xdr:colOff>1571625</xdr:colOff>
      <xdr:row>52</xdr:row>
      <xdr:rowOff>258015</xdr:rowOff>
    </xdr:to>
    <xdr:pic>
      <xdr:nvPicPr>
        <xdr:cNvPr id="13" name="Picture 12"/>
        <xdr:cNvPicPr>
          <a:picLocks noChangeAspect="1"/>
        </xdr:cNvPicPr>
      </xdr:nvPicPr>
      <xdr:blipFill>
        <a:blip r:embed="rId16"/>
        <a:stretch>
          <a:fillRect/>
        </a:stretch>
      </xdr:blipFill>
      <xdr:spPr>
        <a:xfrm>
          <a:off x="8105775" y="10499090"/>
          <a:ext cx="1343025" cy="611505"/>
        </a:xfrm>
        <a:prstGeom prst="rect">
          <a:avLst/>
        </a:prstGeom>
      </xdr:spPr>
    </xdr:pic>
    <xdr:clientData/>
  </xdr:twoCellAnchor>
  <xdr:twoCellAnchor editAs="oneCell">
    <xdr:from>
      <xdr:col>6</xdr:col>
      <xdr:colOff>409575</xdr:colOff>
      <xdr:row>79</xdr:row>
      <xdr:rowOff>85725</xdr:rowOff>
    </xdr:from>
    <xdr:to>
      <xdr:col>6</xdr:col>
      <xdr:colOff>1214317</xdr:colOff>
      <xdr:row>79</xdr:row>
      <xdr:rowOff>841695</xdr:rowOff>
    </xdr:to>
    <xdr:pic>
      <xdr:nvPicPr>
        <xdr:cNvPr id="14" name="Picture 13"/>
        <xdr:cNvPicPr>
          <a:picLocks noChangeAspect="1"/>
        </xdr:cNvPicPr>
      </xdr:nvPicPr>
      <xdr:blipFill>
        <a:blip r:embed="rId17"/>
        <a:stretch>
          <a:fillRect/>
        </a:stretch>
      </xdr:blipFill>
      <xdr:spPr>
        <a:xfrm>
          <a:off x="8286750" y="21330285"/>
          <a:ext cx="804545" cy="755650"/>
        </a:xfrm>
        <a:prstGeom prst="rect">
          <a:avLst/>
        </a:prstGeom>
      </xdr:spPr>
    </xdr:pic>
    <xdr:clientData/>
  </xdr:twoCellAnchor>
  <xdr:twoCellAnchor editAs="oneCell">
    <xdr:from>
      <xdr:col>6</xdr:col>
      <xdr:colOff>257175</xdr:colOff>
      <xdr:row>95</xdr:row>
      <xdr:rowOff>38100</xdr:rowOff>
    </xdr:from>
    <xdr:to>
      <xdr:col>6</xdr:col>
      <xdr:colOff>1299681</xdr:colOff>
      <xdr:row>99</xdr:row>
      <xdr:rowOff>97597</xdr:rowOff>
    </xdr:to>
    <xdr:pic>
      <xdr:nvPicPr>
        <xdr:cNvPr id="15" name="Picture 14"/>
        <xdr:cNvPicPr>
          <a:picLocks noChangeAspect="1"/>
        </xdr:cNvPicPr>
      </xdr:nvPicPr>
      <xdr:blipFill>
        <a:blip r:embed="rId18"/>
        <a:stretch>
          <a:fillRect/>
        </a:stretch>
      </xdr:blipFill>
      <xdr:spPr>
        <a:xfrm>
          <a:off x="8134350" y="25064085"/>
          <a:ext cx="1042035" cy="706755"/>
        </a:xfrm>
        <a:prstGeom prst="rect">
          <a:avLst/>
        </a:prstGeom>
      </xdr:spPr>
    </xdr:pic>
    <xdr:clientData/>
  </xdr:twoCellAnchor>
  <xdr:twoCellAnchor editAs="oneCell">
    <xdr:from>
      <xdr:col>6</xdr:col>
      <xdr:colOff>342900</xdr:colOff>
      <xdr:row>81</xdr:row>
      <xdr:rowOff>9525</xdr:rowOff>
    </xdr:from>
    <xdr:to>
      <xdr:col>6</xdr:col>
      <xdr:colOff>1371600</xdr:colOff>
      <xdr:row>86</xdr:row>
      <xdr:rowOff>66675</xdr:rowOff>
    </xdr:to>
    <xdr:pic>
      <xdr:nvPicPr>
        <xdr:cNvPr id="32" name="Picture 31"/>
        <xdr:cNvPicPr>
          <a:picLocks noChangeAspect="1"/>
        </xdr:cNvPicPr>
      </xdr:nvPicPr>
      <xdr:blipFill>
        <a:blip r:embed="rId19"/>
        <a:stretch>
          <a:fillRect/>
        </a:stretch>
      </xdr:blipFill>
      <xdr:spPr>
        <a:xfrm>
          <a:off x="8220075" y="22320885"/>
          <a:ext cx="1028700" cy="971550"/>
        </a:xfrm>
        <a:prstGeom prst="rect">
          <a:avLst/>
        </a:prstGeom>
      </xdr:spPr>
    </xdr:pic>
    <xdr:clientData/>
  </xdr:twoCellAnchor>
  <xdr:twoCellAnchor editAs="oneCell">
    <xdr:from>
      <xdr:col>6</xdr:col>
      <xdr:colOff>531548</xdr:colOff>
      <xdr:row>92</xdr:row>
      <xdr:rowOff>63967</xdr:rowOff>
    </xdr:from>
    <xdr:to>
      <xdr:col>6</xdr:col>
      <xdr:colOff>1057279</xdr:colOff>
      <xdr:row>94</xdr:row>
      <xdr:rowOff>76202</xdr:rowOff>
    </xdr:to>
    <xdr:pic>
      <xdr:nvPicPr>
        <xdr:cNvPr id="33" name="Picture 32"/>
        <xdr:cNvPicPr>
          <a:picLocks noChangeAspect="1"/>
        </xdr:cNvPicPr>
      </xdr:nvPicPr>
      <xdr:blipFill>
        <a:blip r:embed="rId20"/>
        <a:srcRect l="20885" t="9399" r="24108" b="6756"/>
        <a:stretch>
          <a:fillRect/>
        </a:stretch>
      </xdr:blipFill>
      <xdr:spPr>
        <a:xfrm rot="16200000">
          <a:off x="8450580" y="24465915"/>
          <a:ext cx="441325" cy="525780"/>
        </a:xfrm>
        <a:prstGeom prst="rect">
          <a:avLst/>
        </a:prstGeom>
      </xdr:spPr>
    </xdr:pic>
    <xdr:clientData/>
  </xdr:twoCellAnchor>
  <xdr:twoCellAnchor editAs="oneCell">
    <xdr:from>
      <xdr:col>6</xdr:col>
      <xdr:colOff>396834</xdr:colOff>
      <xdr:row>66</xdr:row>
      <xdr:rowOff>57151</xdr:rowOff>
    </xdr:from>
    <xdr:to>
      <xdr:col>6</xdr:col>
      <xdr:colOff>1276351</xdr:colOff>
      <xdr:row>69</xdr:row>
      <xdr:rowOff>1</xdr:rowOff>
    </xdr:to>
    <xdr:pic>
      <xdr:nvPicPr>
        <xdr:cNvPr id="19" name="Picture 18"/>
        <xdr:cNvPicPr>
          <a:picLocks noChangeAspect="1"/>
        </xdr:cNvPicPr>
      </xdr:nvPicPr>
      <xdr:blipFill>
        <a:blip r:embed="rId21"/>
        <a:srcRect l="9869" t="22602" r="12736" b="15318"/>
        <a:stretch>
          <a:fillRect/>
        </a:stretch>
      </xdr:blipFill>
      <xdr:spPr>
        <a:xfrm>
          <a:off x="8273415" y="15024735"/>
          <a:ext cx="880110" cy="857250"/>
        </a:xfrm>
        <a:prstGeom prst="rect">
          <a:avLst/>
        </a:prstGeom>
      </xdr:spPr>
    </xdr:pic>
    <xdr:clientData/>
  </xdr:twoCellAnchor>
  <xdr:twoCellAnchor editAs="oneCell">
    <xdr:from>
      <xdr:col>6</xdr:col>
      <xdr:colOff>285750</xdr:colOff>
      <xdr:row>101</xdr:row>
      <xdr:rowOff>56515</xdr:rowOff>
    </xdr:from>
    <xdr:to>
      <xdr:col>6</xdr:col>
      <xdr:colOff>1516380</xdr:colOff>
      <xdr:row>105</xdr:row>
      <xdr:rowOff>114300</xdr:rowOff>
    </xdr:to>
    <xdr:pic>
      <xdr:nvPicPr>
        <xdr:cNvPr id="18" name="Picture 17"/>
        <xdr:cNvPicPr>
          <a:picLocks noChangeAspect="1"/>
        </xdr:cNvPicPr>
      </xdr:nvPicPr>
      <xdr:blipFill>
        <a:blip r:embed="rId22"/>
        <a:stretch>
          <a:fillRect/>
        </a:stretch>
      </xdr:blipFill>
      <xdr:spPr>
        <a:xfrm>
          <a:off x="8162925" y="26187400"/>
          <a:ext cx="1230630" cy="1276985"/>
        </a:xfrm>
        <a:prstGeom prst="rect">
          <a:avLst/>
        </a:prstGeom>
      </xdr:spPr>
    </xdr:pic>
    <xdr:clientData/>
  </xdr:twoCellAnchor>
  <xdr:twoCellAnchor editAs="oneCell">
    <xdr:from>
      <xdr:col>6</xdr:col>
      <xdr:colOff>390525</xdr:colOff>
      <xdr:row>21</xdr:row>
      <xdr:rowOff>38873</xdr:rowOff>
    </xdr:from>
    <xdr:to>
      <xdr:col>6</xdr:col>
      <xdr:colOff>1009650</xdr:colOff>
      <xdr:row>23</xdr:row>
      <xdr:rowOff>152401</xdr:rowOff>
    </xdr:to>
    <xdr:pic>
      <xdr:nvPicPr>
        <xdr:cNvPr id="39" name="Picture 38"/>
        <xdr:cNvPicPr>
          <a:picLocks noChangeAspect="1"/>
        </xdr:cNvPicPr>
      </xdr:nvPicPr>
      <xdr:blipFill>
        <a:blip r:embed="rId23"/>
        <a:stretch>
          <a:fillRect/>
        </a:stretch>
      </xdr:blipFill>
      <xdr:spPr>
        <a:xfrm>
          <a:off x="8267700" y="3829685"/>
          <a:ext cx="619125" cy="418465"/>
        </a:xfrm>
        <a:prstGeom prst="rect">
          <a:avLst/>
        </a:prstGeom>
      </xdr:spPr>
    </xdr:pic>
    <xdr:clientData/>
  </xdr:twoCellAnchor>
  <xdr:twoCellAnchor editAs="oneCell">
    <xdr:from>
      <xdr:col>6</xdr:col>
      <xdr:colOff>390526</xdr:colOff>
      <xdr:row>27</xdr:row>
      <xdr:rowOff>151629</xdr:rowOff>
    </xdr:from>
    <xdr:to>
      <xdr:col>6</xdr:col>
      <xdr:colOff>1138808</xdr:colOff>
      <xdr:row>30</xdr:row>
      <xdr:rowOff>171450</xdr:rowOff>
    </xdr:to>
    <xdr:pic>
      <xdr:nvPicPr>
        <xdr:cNvPr id="40" name="Picture 39"/>
        <xdr:cNvPicPr>
          <a:picLocks noChangeAspect="1"/>
        </xdr:cNvPicPr>
      </xdr:nvPicPr>
      <xdr:blipFill>
        <a:blip r:embed="rId24"/>
        <a:stretch>
          <a:fillRect/>
        </a:stretch>
      </xdr:blipFill>
      <xdr:spPr>
        <a:xfrm>
          <a:off x="8267700" y="4894580"/>
          <a:ext cx="748030" cy="506095"/>
        </a:xfrm>
        <a:prstGeom prst="rect">
          <a:avLst/>
        </a:prstGeom>
      </xdr:spPr>
    </xdr:pic>
    <xdr:clientData/>
  </xdr:twoCellAnchor>
  <xdr:twoCellAnchor editAs="oneCell">
    <xdr:from>
      <xdr:col>7</xdr:col>
      <xdr:colOff>485140</xdr:colOff>
      <xdr:row>62</xdr:row>
      <xdr:rowOff>205105</xdr:rowOff>
    </xdr:from>
    <xdr:to>
      <xdr:col>12</xdr:col>
      <xdr:colOff>543560</xdr:colOff>
      <xdr:row>68</xdr:row>
      <xdr:rowOff>135255</xdr:rowOff>
    </xdr:to>
    <xdr:pic>
      <xdr:nvPicPr>
        <xdr:cNvPr id="6" name="Picture 5"/>
        <xdr:cNvPicPr>
          <a:picLocks noChangeAspect="1"/>
        </xdr:cNvPicPr>
      </xdr:nvPicPr>
      <xdr:blipFill>
        <a:blip r:embed="rId25"/>
        <a:stretch>
          <a:fillRect/>
        </a:stretch>
      </xdr:blipFill>
      <xdr:spPr>
        <a:xfrm>
          <a:off x="10181590" y="13953490"/>
          <a:ext cx="3106420" cy="1758950"/>
        </a:xfrm>
        <a:prstGeom prst="rect">
          <a:avLst/>
        </a:prstGeom>
      </xdr:spPr>
    </xdr:pic>
    <xdr:clientData/>
  </xdr:twoCellAnchor>
  <xdr:twoCellAnchor editAs="oneCell">
    <xdr:from>
      <xdr:col>6</xdr:col>
      <xdr:colOff>190500</xdr:colOff>
      <xdr:row>24</xdr:row>
      <xdr:rowOff>114300</xdr:rowOff>
    </xdr:from>
    <xdr:to>
      <xdr:col>6</xdr:col>
      <xdr:colOff>1228725</xdr:colOff>
      <xdr:row>26</xdr:row>
      <xdr:rowOff>148741</xdr:rowOff>
    </xdr:to>
    <xdr:pic>
      <xdr:nvPicPr>
        <xdr:cNvPr id="31" name="Picture 30"/>
        <xdr:cNvPicPr>
          <a:picLocks noChangeAspect="1"/>
        </xdr:cNvPicPr>
      </xdr:nvPicPr>
      <xdr:blipFill>
        <a:blip r:embed="rId26"/>
        <a:srcRect t="30133" b="30263"/>
        <a:stretch>
          <a:fillRect/>
        </a:stretch>
      </xdr:blipFill>
      <xdr:spPr>
        <a:xfrm>
          <a:off x="8067675" y="4371975"/>
          <a:ext cx="1038225" cy="358140"/>
        </a:xfrm>
        <a:prstGeom prst="rect">
          <a:avLst/>
        </a:prstGeom>
      </xdr:spPr>
    </xdr:pic>
    <xdr:clientData/>
  </xdr:twoCellAnchor>
  <xdr:twoCellAnchor editAs="oneCell">
    <xdr:from>
      <xdr:col>6</xdr:col>
      <xdr:colOff>428625</xdr:colOff>
      <xdr:row>77</xdr:row>
      <xdr:rowOff>9525</xdr:rowOff>
    </xdr:from>
    <xdr:to>
      <xdr:col>6</xdr:col>
      <xdr:colOff>1389409</xdr:colOff>
      <xdr:row>77</xdr:row>
      <xdr:rowOff>746269</xdr:rowOff>
    </xdr:to>
    <xdr:pic>
      <xdr:nvPicPr>
        <xdr:cNvPr id="35" name="Picture 34" descr="Air Conditioner Ntc Temperature Sensor For Midea Good Price - Buy Ntc  Temperature Sensor,Temperature Sensor For Midea,Air Conditioner Temperature  Sensor Product on Alibaba.com"/>
        <xdr:cNvPicPr>
          <a:picLocks noChangeAspect="1" noChangeArrowheads="1"/>
        </xdr:cNvPicPr>
      </xdr:nvPicPr>
      <xdr:blipFill>
        <a:blip r:embed="rId27">
          <a:extLst>
            <a:ext uri="{28A0092B-C50C-407E-A947-70E740481C1C}">
              <a14:useLocalDpi xmlns:a14="http://schemas.microsoft.com/office/drawing/2010/main" val="0"/>
            </a:ext>
          </a:extLst>
        </a:blip>
        <a:srcRect l="8489" t="16615" r="5460" b="17310"/>
        <a:stretch>
          <a:fillRect/>
        </a:stretch>
      </xdr:blipFill>
      <xdr:spPr>
        <a:xfrm>
          <a:off x="8305800" y="19606260"/>
          <a:ext cx="960755"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283527</xdr:colOff>
      <xdr:row>41</xdr:row>
      <xdr:rowOff>209867</xdr:rowOff>
    </xdr:from>
    <xdr:to>
      <xdr:col>6</xdr:col>
      <xdr:colOff>1361757</xdr:colOff>
      <xdr:row>43</xdr:row>
      <xdr:rowOff>36512</xdr:rowOff>
    </xdr:to>
    <xdr:pic>
      <xdr:nvPicPr>
        <xdr:cNvPr id="5" name="Picture 4"/>
        <xdr:cNvPicPr>
          <a:picLocks noChangeAspect="1"/>
        </xdr:cNvPicPr>
      </xdr:nvPicPr>
      <xdr:blipFill>
        <a:blip r:embed="rId28">
          <a:clrChange>
            <a:clrFrom>
              <a:srgbClr val="FFFFFF">
                <a:alpha val="100000"/>
              </a:srgbClr>
            </a:clrFrom>
            <a:clrTo>
              <a:srgbClr val="FFFFFF">
                <a:alpha val="100000"/>
                <a:alpha val="0"/>
              </a:srgbClr>
            </a:clrTo>
          </a:clrChange>
        </a:blip>
        <a:srcRect l="26035" t="22370" r="27236" b="9770"/>
        <a:stretch>
          <a:fillRect/>
        </a:stretch>
      </xdr:blipFill>
      <xdr:spPr>
        <a:xfrm rot="5400000">
          <a:off x="8488045" y="8309610"/>
          <a:ext cx="422275" cy="1078230"/>
        </a:xfrm>
        <a:prstGeom prst="rect">
          <a:avLst/>
        </a:prstGeom>
        <a:noFill/>
        <a:ln w="9525">
          <a:noFill/>
        </a:ln>
      </xdr:spPr>
    </xdr:pic>
    <xdr:clientData/>
  </xdr:twoCellAnchor>
  <xdr:twoCellAnchor editAs="oneCell">
    <xdr:from>
      <xdr:col>6</xdr:col>
      <xdr:colOff>440055</xdr:colOff>
      <xdr:row>44</xdr:row>
      <xdr:rowOff>46355</xdr:rowOff>
    </xdr:from>
    <xdr:to>
      <xdr:col>6</xdr:col>
      <xdr:colOff>1308735</xdr:colOff>
      <xdr:row>45</xdr:row>
      <xdr:rowOff>260350</xdr:rowOff>
    </xdr:to>
    <xdr:pic>
      <xdr:nvPicPr>
        <xdr:cNvPr id="8" name="Picture 7"/>
        <xdr:cNvPicPr>
          <a:picLocks noChangeAspect="1"/>
        </xdr:cNvPicPr>
      </xdr:nvPicPr>
      <xdr:blipFill>
        <a:blip r:embed="rId29"/>
        <a:stretch>
          <a:fillRect/>
        </a:stretch>
      </xdr:blipFill>
      <xdr:spPr>
        <a:xfrm>
          <a:off x="8317230" y="9375140"/>
          <a:ext cx="868680" cy="518795"/>
        </a:xfrm>
        <a:prstGeom prst="rect">
          <a:avLst/>
        </a:prstGeom>
        <a:noFill/>
        <a:ln w="9525">
          <a:noFill/>
        </a:ln>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83820</xdr:colOff>
      <xdr:row>23</xdr:row>
      <xdr:rowOff>234315</xdr:rowOff>
    </xdr:from>
    <xdr:to>
      <xdr:col>6</xdr:col>
      <xdr:colOff>1967542</xdr:colOff>
      <xdr:row>28</xdr:row>
      <xdr:rowOff>236220</xdr:rowOff>
    </xdr:to>
    <xdr:pic>
      <xdr:nvPicPr>
        <xdr:cNvPr id="2" name="Picture 1036" descr="http://www.airmender.com.tw/upload/product/photo_l_127528990020.jpg"/>
        <xdr:cNvPicPr>
          <a:picLocks noChangeAspect="1" noChangeArrowheads="1"/>
        </xdr:cNvPicPr>
      </xdr:nvPicPr>
      <xdr:blipFill>
        <a:blip r:embed="rId1" cstate="print"/>
        <a:srcRect/>
        <a:stretch>
          <a:fillRect/>
        </a:stretch>
      </xdr:blipFill>
      <xdr:spPr>
        <a:xfrm>
          <a:off x="7780020" y="5777865"/>
          <a:ext cx="1883410" cy="1300480"/>
        </a:xfrm>
        <a:prstGeom prst="rect">
          <a:avLst/>
        </a:prstGeom>
        <a:noFill/>
        <a:ln w="9525">
          <a:noFill/>
          <a:miter lim="800000"/>
          <a:headEnd/>
          <a:tailEnd/>
        </a:ln>
      </xdr:spPr>
    </xdr:pic>
    <xdr:clientData/>
  </xdr:twoCellAnchor>
  <xdr:twoCellAnchor editAs="oneCell">
    <xdr:from>
      <xdr:col>6</xdr:col>
      <xdr:colOff>487680</xdr:colOff>
      <xdr:row>9</xdr:row>
      <xdr:rowOff>7620</xdr:rowOff>
    </xdr:from>
    <xdr:to>
      <xdr:col>6</xdr:col>
      <xdr:colOff>1435585</xdr:colOff>
      <xdr:row>11</xdr:row>
      <xdr:rowOff>169545</xdr:rowOff>
    </xdr:to>
    <xdr:pic>
      <xdr:nvPicPr>
        <xdr:cNvPr id="4" name="Picture 1" descr="http://www.airmender.com.tw/upload/product/photo_l_127529023394.jpg"/>
        <xdr:cNvPicPr>
          <a:picLocks noChangeAspect="1" noChangeArrowheads="1"/>
        </xdr:cNvPicPr>
      </xdr:nvPicPr>
      <xdr:blipFill>
        <a:blip r:embed="rId2" cstate="print"/>
        <a:srcRect/>
        <a:stretch>
          <a:fillRect/>
        </a:stretch>
      </xdr:blipFill>
      <xdr:spPr>
        <a:xfrm>
          <a:off x="8183880" y="1915160"/>
          <a:ext cx="947420" cy="681355"/>
        </a:xfrm>
        <a:prstGeom prst="rect">
          <a:avLst/>
        </a:prstGeom>
        <a:noFill/>
        <a:ln w="9525">
          <a:noFill/>
          <a:miter lim="800000"/>
          <a:headEnd/>
          <a:tailEnd/>
        </a:ln>
      </xdr:spPr>
    </xdr:pic>
    <xdr:clientData/>
  </xdr:twoCellAnchor>
  <xdr:twoCellAnchor editAs="oneCell">
    <xdr:from>
      <xdr:col>6</xdr:col>
      <xdr:colOff>695325</xdr:colOff>
      <xdr:row>32</xdr:row>
      <xdr:rowOff>0</xdr:rowOff>
    </xdr:from>
    <xdr:to>
      <xdr:col>6</xdr:col>
      <xdr:colOff>695325</xdr:colOff>
      <xdr:row>35</xdr:row>
      <xdr:rowOff>222885</xdr:rowOff>
    </xdr:to>
    <xdr:pic>
      <xdr:nvPicPr>
        <xdr:cNvPr id="7" name="Picture 71" descr="http://www.airmender.com.tw/upload/product/photo_l_37_127503513966.jpg"/>
        <xdr:cNvPicPr>
          <a:picLocks noChangeAspect="1" noChangeArrowheads="1"/>
        </xdr:cNvPicPr>
      </xdr:nvPicPr>
      <xdr:blipFill>
        <a:blip r:embed="rId3" cstate="print"/>
        <a:srcRect/>
        <a:stretch>
          <a:fillRect/>
        </a:stretch>
      </xdr:blipFill>
      <xdr:spPr>
        <a:xfrm>
          <a:off x="8391525" y="7880985"/>
          <a:ext cx="0" cy="1002030"/>
        </a:xfrm>
        <a:prstGeom prst="rect">
          <a:avLst/>
        </a:prstGeom>
        <a:noFill/>
        <a:ln w="9525">
          <a:noFill/>
          <a:miter lim="800000"/>
          <a:headEnd/>
          <a:tailEnd/>
        </a:ln>
      </xdr:spPr>
    </xdr:pic>
    <xdr:clientData/>
  </xdr:twoCellAnchor>
  <xdr:twoCellAnchor editAs="oneCell">
    <xdr:from>
      <xdr:col>6</xdr:col>
      <xdr:colOff>695325</xdr:colOff>
      <xdr:row>36</xdr:row>
      <xdr:rowOff>0</xdr:rowOff>
    </xdr:from>
    <xdr:to>
      <xdr:col>6</xdr:col>
      <xdr:colOff>695325</xdr:colOff>
      <xdr:row>37</xdr:row>
      <xdr:rowOff>251460</xdr:rowOff>
    </xdr:to>
    <xdr:pic>
      <xdr:nvPicPr>
        <xdr:cNvPr id="8" name="Picture 58" descr="http://www.airmender.com.tw/upload/product/photo_l_127529044453.jpg"/>
        <xdr:cNvPicPr>
          <a:picLocks noChangeAspect="1" noChangeArrowheads="1"/>
        </xdr:cNvPicPr>
      </xdr:nvPicPr>
      <xdr:blipFill>
        <a:blip r:embed="rId4" cstate="print"/>
        <a:srcRect/>
        <a:stretch>
          <a:fillRect/>
        </a:stretch>
      </xdr:blipFill>
      <xdr:spPr>
        <a:xfrm>
          <a:off x="8391525" y="8919845"/>
          <a:ext cx="0" cy="511175"/>
        </a:xfrm>
        <a:prstGeom prst="rect">
          <a:avLst/>
        </a:prstGeom>
        <a:noFill/>
        <a:ln w="9525">
          <a:noFill/>
          <a:miter lim="800000"/>
          <a:headEnd/>
          <a:tailEnd/>
        </a:ln>
      </xdr:spPr>
    </xdr:pic>
    <xdr:clientData/>
  </xdr:twoCellAnchor>
  <xdr:twoCellAnchor editAs="oneCell">
    <xdr:from>
      <xdr:col>6</xdr:col>
      <xdr:colOff>619125</xdr:colOff>
      <xdr:row>38</xdr:row>
      <xdr:rowOff>19051</xdr:rowOff>
    </xdr:from>
    <xdr:to>
      <xdr:col>6</xdr:col>
      <xdr:colOff>619125</xdr:colOff>
      <xdr:row>40</xdr:row>
      <xdr:rowOff>233225</xdr:rowOff>
    </xdr:to>
    <xdr:pic>
      <xdr:nvPicPr>
        <xdr:cNvPr id="10" name="Picture 1028" descr="http://www.airmender.com.tw/upload/product/photo_l_127503536236.jpg"/>
        <xdr:cNvPicPr>
          <a:picLocks noChangeAspect="1" noChangeArrowheads="1"/>
        </xdr:cNvPicPr>
      </xdr:nvPicPr>
      <xdr:blipFill>
        <a:blip r:embed="rId5" cstate="print"/>
        <a:srcRect/>
        <a:stretch>
          <a:fillRect/>
        </a:stretch>
      </xdr:blipFill>
      <xdr:spPr>
        <a:xfrm>
          <a:off x="8315325" y="9458325"/>
          <a:ext cx="0" cy="733425"/>
        </a:xfrm>
        <a:prstGeom prst="rect">
          <a:avLst/>
        </a:prstGeom>
        <a:noFill/>
        <a:ln w="9525">
          <a:noFill/>
          <a:miter lim="800000"/>
          <a:headEnd/>
          <a:tailEnd/>
        </a:ln>
      </xdr:spPr>
    </xdr:pic>
    <xdr:clientData/>
  </xdr:twoCellAnchor>
  <xdr:twoCellAnchor editAs="oneCell">
    <xdr:from>
      <xdr:col>6</xdr:col>
      <xdr:colOff>291465</xdr:colOff>
      <xdr:row>13</xdr:row>
      <xdr:rowOff>190500</xdr:rowOff>
    </xdr:from>
    <xdr:to>
      <xdr:col>6</xdr:col>
      <xdr:colOff>1748790</xdr:colOff>
      <xdr:row>18</xdr:row>
      <xdr:rowOff>13335</xdr:rowOff>
    </xdr:to>
    <xdr:pic>
      <xdr:nvPicPr>
        <xdr:cNvPr id="11" name="Picture 1048" descr="http://www.airmender.com.tw/upload/product/photo_l_127529021895.jpg"/>
        <xdr:cNvPicPr>
          <a:picLocks noChangeAspect="1" noChangeArrowheads="1"/>
        </xdr:cNvPicPr>
      </xdr:nvPicPr>
      <xdr:blipFill>
        <a:blip r:embed="rId6" cstate="print"/>
        <a:srcRect/>
        <a:stretch>
          <a:fillRect/>
        </a:stretch>
      </xdr:blipFill>
      <xdr:spPr>
        <a:xfrm>
          <a:off x="7987665" y="3136900"/>
          <a:ext cx="1457325" cy="1121410"/>
        </a:xfrm>
        <a:prstGeom prst="rect">
          <a:avLst/>
        </a:prstGeom>
        <a:noFill/>
        <a:ln w="9525">
          <a:noFill/>
          <a:miter lim="800000"/>
          <a:headEnd/>
          <a:tailEnd/>
        </a:ln>
      </xdr:spPr>
    </xdr:pic>
    <xdr:clientData/>
  </xdr:twoCellAnchor>
  <xdr:twoCellAnchor editAs="oneCell">
    <xdr:from>
      <xdr:col>6</xdr:col>
      <xdr:colOff>645795</xdr:colOff>
      <xdr:row>37</xdr:row>
      <xdr:rowOff>26670</xdr:rowOff>
    </xdr:from>
    <xdr:to>
      <xdr:col>7</xdr:col>
      <xdr:colOff>55245</xdr:colOff>
      <xdr:row>39</xdr:row>
      <xdr:rowOff>240844</xdr:rowOff>
    </xdr:to>
    <xdr:pic>
      <xdr:nvPicPr>
        <xdr:cNvPr id="14" name="Picture 1028" descr="http://www.airmender.com.tw/upload/product/photo_l_127503536236.jpg"/>
        <xdr:cNvPicPr>
          <a:picLocks noChangeAspect="1" noChangeArrowheads="1"/>
        </xdr:cNvPicPr>
      </xdr:nvPicPr>
      <xdr:blipFill>
        <a:blip r:embed="rId7" cstate="print"/>
        <a:srcRect/>
        <a:stretch>
          <a:fillRect/>
        </a:stretch>
      </xdr:blipFill>
      <xdr:spPr>
        <a:xfrm>
          <a:off x="8341995" y="9206230"/>
          <a:ext cx="1466850" cy="733425"/>
        </a:xfrm>
        <a:prstGeom prst="rect">
          <a:avLst/>
        </a:prstGeom>
        <a:noFill/>
        <a:ln w="9525">
          <a:noFill/>
          <a:miter lim="800000"/>
          <a:headEnd/>
          <a:tailEnd/>
        </a:ln>
      </xdr:spPr>
    </xdr:pic>
    <xdr:clientData/>
  </xdr:twoCellAnchor>
  <xdr:twoCellAnchor editAs="oneCell">
    <xdr:from>
      <xdr:col>6</xdr:col>
      <xdr:colOff>360045</xdr:colOff>
      <xdr:row>84</xdr:row>
      <xdr:rowOff>552450</xdr:rowOff>
    </xdr:from>
    <xdr:to>
      <xdr:col>6</xdr:col>
      <xdr:colOff>1257300</xdr:colOff>
      <xdr:row>87</xdr:row>
      <xdr:rowOff>47625</xdr:rowOff>
    </xdr:to>
    <xdr:pic>
      <xdr:nvPicPr>
        <xdr:cNvPr id="15" name="Picture 1" descr="http://www.fasike.com/uploadfile/Products/20140418165332073207.jpg"/>
        <xdr:cNvPicPr>
          <a:picLocks noChangeAspect="1" noChangeArrowheads="1"/>
        </xdr:cNvPicPr>
      </xdr:nvPicPr>
      <xdr:blipFill>
        <a:blip r:embed="rId8"/>
        <a:srcRect l="28095" r="31429"/>
        <a:stretch>
          <a:fillRect/>
        </a:stretch>
      </xdr:blipFill>
      <xdr:spPr>
        <a:xfrm>
          <a:off x="8056245" y="24625300"/>
          <a:ext cx="897255" cy="1476375"/>
        </a:xfrm>
        <a:prstGeom prst="rect">
          <a:avLst/>
        </a:prstGeom>
        <a:noFill/>
      </xdr:spPr>
    </xdr:pic>
    <xdr:clientData/>
  </xdr:twoCellAnchor>
  <xdr:twoCellAnchor editAs="oneCell">
    <xdr:from>
      <xdr:col>6</xdr:col>
      <xdr:colOff>990601</xdr:colOff>
      <xdr:row>65</xdr:row>
      <xdr:rowOff>209550</xdr:rowOff>
    </xdr:from>
    <xdr:to>
      <xdr:col>6</xdr:col>
      <xdr:colOff>1463457</xdr:colOff>
      <xdr:row>69</xdr:row>
      <xdr:rowOff>19500</xdr:rowOff>
    </xdr:to>
    <xdr:pic>
      <xdr:nvPicPr>
        <xdr:cNvPr id="16" name="Picture 2" descr="http://www.fasike.com/uploadfile/Products/20140419221523722372.jpg"/>
        <xdr:cNvPicPr>
          <a:picLocks noChangeAspect="1" noChangeArrowheads="1"/>
        </xdr:cNvPicPr>
      </xdr:nvPicPr>
      <xdr:blipFill>
        <a:blip r:embed="rId9"/>
        <a:srcRect l="29437" r="32035"/>
        <a:stretch>
          <a:fillRect/>
        </a:stretch>
      </xdr:blipFill>
      <xdr:spPr>
        <a:xfrm>
          <a:off x="8686800" y="16661130"/>
          <a:ext cx="472440" cy="848360"/>
        </a:xfrm>
        <a:prstGeom prst="rect">
          <a:avLst/>
        </a:prstGeom>
        <a:noFill/>
      </xdr:spPr>
    </xdr:pic>
    <xdr:clientData/>
  </xdr:twoCellAnchor>
  <xdr:twoCellAnchor editAs="oneCell">
    <xdr:from>
      <xdr:col>6</xdr:col>
      <xdr:colOff>259081</xdr:colOff>
      <xdr:row>66</xdr:row>
      <xdr:rowOff>100965</xdr:rowOff>
    </xdr:from>
    <xdr:to>
      <xdr:col>6</xdr:col>
      <xdr:colOff>749921</xdr:colOff>
      <xdr:row>68</xdr:row>
      <xdr:rowOff>232411</xdr:rowOff>
    </xdr:to>
    <xdr:pic>
      <xdr:nvPicPr>
        <xdr:cNvPr id="17" name="Picture 3" descr="http://www.fasike.com/uploadfile/Products/20140420110171537153.jpg"/>
        <xdr:cNvPicPr>
          <a:picLocks noChangeAspect="1" noChangeArrowheads="1"/>
        </xdr:cNvPicPr>
      </xdr:nvPicPr>
      <xdr:blipFill>
        <a:blip r:embed="rId10"/>
        <a:srcRect l="32000" r="40364"/>
        <a:stretch>
          <a:fillRect/>
        </a:stretch>
      </xdr:blipFill>
      <xdr:spPr>
        <a:xfrm>
          <a:off x="7955280" y="16812260"/>
          <a:ext cx="490220" cy="650875"/>
        </a:xfrm>
        <a:prstGeom prst="rect">
          <a:avLst/>
        </a:prstGeom>
        <a:noFill/>
      </xdr:spPr>
    </xdr:pic>
    <xdr:clientData/>
  </xdr:twoCellAnchor>
  <xdr:twoCellAnchor editAs="oneCell">
    <xdr:from>
      <xdr:col>6</xdr:col>
      <xdr:colOff>573405</xdr:colOff>
      <xdr:row>95</xdr:row>
      <xdr:rowOff>0</xdr:rowOff>
    </xdr:from>
    <xdr:to>
      <xdr:col>6</xdr:col>
      <xdr:colOff>1573530</xdr:colOff>
      <xdr:row>96</xdr:row>
      <xdr:rowOff>225743</xdr:rowOff>
    </xdr:to>
    <xdr:pic>
      <xdr:nvPicPr>
        <xdr:cNvPr id="18" name="Picture 4" descr="http://www.fasike.com/uploadfile/Products/20140424175384858485.jpg"/>
        <xdr:cNvPicPr>
          <a:picLocks noChangeAspect="1" noChangeArrowheads="1"/>
        </xdr:cNvPicPr>
      </xdr:nvPicPr>
      <xdr:blipFill>
        <a:blip r:embed="rId11"/>
        <a:srcRect t="12500" b="20625"/>
        <a:stretch>
          <a:fillRect/>
        </a:stretch>
      </xdr:blipFill>
      <xdr:spPr>
        <a:xfrm>
          <a:off x="8269605" y="30602555"/>
          <a:ext cx="1000125" cy="485140"/>
        </a:xfrm>
        <a:prstGeom prst="rect">
          <a:avLst/>
        </a:prstGeom>
        <a:noFill/>
      </xdr:spPr>
    </xdr:pic>
    <xdr:clientData/>
  </xdr:twoCellAnchor>
  <xdr:twoCellAnchor editAs="oneCell">
    <xdr:from>
      <xdr:col>6</xdr:col>
      <xdr:colOff>367666</xdr:colOff>
      <xdr:row>89</xdr:row>
      <xdr:rowOff>561975</xdr:rowOff>
    </xdr:from>
    <xdr:to>
      <xdr:col>6</xdr:col>
      <xdr:colOff>1679814</xdr:colOff>
      <xdr:row>90</xdr:row>
      <xdr:rowOff>419100</xdr:rowOff>
    </xdr:to>
    <xdr:pic>
      <xdr:nvPicPr>
        <xdr:cNvPr id="19" name="Picture 5" descr="http://www.fasike.com/uploadfile/Products/20140419222583108310.jpg"/>
        <xdr:cNvPicPr>
          <a:picLocks noChangeAspect="1" noChangeArrowheads="1"/>
        </xdr:cNvPicPr>
      </xdr:nvPicPr>
      <xdr:blipFill>
        <a:blip r:embed="rId12"/>
        <a:srcRect t="28125" b="27500"/>
        <a:stretch>
          <a:fillRect/>
        </a:stretch>
      </xdr:blipFill>
      <xdr:spPr>
        <a:xfrm>
          <a:off x="8063865" y="27978100"/>
          <a:ext cx="1311910" cy="523875"/>
        </a:xfrm>
        <a:prstGeom prst="rect">
          <a:avLst/>
        </a:prstGeom>
        <a:noFill/>
      </xdr:spPr>
    </xdr:pic>
    <xdr:clientData/>
  </xdr:twoCellAnchor>
  <xdr:twoCellAnchor editAs="oneCell">
    <xdr:from>
      <xdr:col>6</xdr:col>
      <xdr:colOff>106681</xdr:colOff>
      <xdr:row>88</xdr:row>
      <xdr:rowOff>66675</xdr:rowOff>
    </xdr:from>
    <xdr:to>
      <xdr:col>6</xdr:col>
      <xdr:colOff>792481</xdr:colOff>
      <xdr:row>88</xdr:row>
      <xdr:rowOff>601980</xdr:rowOff>
    </xdr:to>
    <xdr:pic>
      <xdr:nvPicPr>
        <xdr:cNvPr id="20" name="Picture 6" descr="http://www.fasike.com/uploadfile/Products/20140418162139763976.jpg"/>
        <xdr:cNvPicPr>
          <a:picLocks noChangeAspect="1" noChangeArrowheads="1"/>
        </xdr:cNvPicPr>
      </xdr:nvPicPr>
      <xdr:blipFill>
        <a:blip r:embed="rId13" cstate="print"/>
        <a:srcRect/>
        <a:stretch>
          <a:fillRect/>
        </a:stretch>
      </xdr:blipFill>
      <xdr:spPr>
        <a:xfrm>
          <a:off x="7802880" y="26797000"/>
          <a:ext cx="685800" cy="535305"/>
        </a:xfrm>
        <a:prstGeom prst="rect">
          <a:avLst/>
        </a:prstGeom>
        <a:noFill/>
      </xdr:spPr>
    </xdr:pic>
    <xdr:clientData/>
  </xdr:twoCellAnchor>
  <xdr:twoCellAnchor editAs="oneCell">
    <xdr:from>
      <xdr:col>6</xdr:col>
      <xdr:colOff>819150</xdr:colOff>
      <xdr:row>88</xdr:row>
      <xdr:rowOff>30481</xdr:rowOff>
    </xdr:from>
    <xdr:to>
      <xdr:col>6</xdr:col>
      <xdr:colOff>1737360</xdr:colOff>
      <xdr:row>88</xdr:row>
      <xdr:rowOff>657225</xdr:rowOff>
    </xdr:to>
    <xdr:pic>
      <xdr:nvPicPr>
        <xdr:cNvPr id="21" name="Picture 7" descr="http://www.fasike.com/uploadfile/Products/20140418181193099309.jpg"/>
        <xdr:cNvPicPr>
          <a:picLocks noChangeAspect="1" noChangeArrowheads="1"/>
        </xdr:cNvPicPr>
      </xdr:nvPicPr>
      <xdr:blipFill>
        <a:blip r:embed="rId14" cstate="print"/>
        <a:srcRect l="8381" r="10857"/>
        <a:stretch>
          <a:fillRect/>
        </a:stretch>
      </xdr:blipFill>
      <xdr:spPr>
        <a:xfrm>
          <a:off x="8515350" y="26760805"/>
          <a:ext cx="918210" cy="626745"/>
        </a:xfrm>
        <a:prstGeom prst="rect">
          <a:avLst/>
        </a:prstGeom>
        <a:noFill/>
      </xdr:spPr>
    </xdr:pic>
    <xdr:clientData/>
  </xdr:twoCellAnchor>
  <xdr:twoCellAnchor editAs="oneCell">
    <xdr:from>
      <xdr:col>6</xdr:col>
      <xdr:colOff>775335</xdr:colOff>
      <xdr:row>44</xdr:row>
      <xdr:rowOff>51435</xdr:rowOff>
    </xdr:from>
    <xdr:to>
      <xdr:col>6</xdr:col>
      <xdr:colOff>1851660</xdr:colOff>
      <xdr:row>48</xdr:row>
      <xdr:rowOff>180976</xdr:rowOff>
    </xdr:to>
    <xdr:pic>
      <xdr:nvPicPr>
        <xdr:cNvPr id="22" name="Picture 6"/>
        <xdr:cNvPicPr>
          <a:picLocks noChangeAspect="1" noChangeArrowheads="1"/>
        </xdr:cNvPicPr>
      </xdr:nvPicPr>
      <xdr:blipFill>
        <a:blip r:embed="rId15" cstate="print"/>
        <a:srcRect/>
        <a:stretch>
          <a:fillRect/>
        </a:stretch>
      </xdr:blipFill>
      <xdr:spPr>
        <a:xfrm>
          <a:off x="8471535" y="11049000"/>
          <a:ext cx="1076325" cy="1168400"/>
        </a:xfrm>
        <a:prstGeom prst="rect">
          <a:avLst/>
        </a:prstGeom>
        <a:noFill/>
      </xdr:spPr>
    </xdr:pic>
    <xdr:clientData/>
  </xdr:twoCellAnchor>
  <xdr:twoCellAnchor editAs="oneCell">
    <xdr:from>
      <xdr:col>6</xdr:col>
      <xdr:colOff>480060</xdr:colOff>
      <xdr:row>55</xdr:row>
      <xdr:rowOff>0</xdr:rowOff>
    </xdr:from>
    <xdr:to>
      <xdr:col>6</xdr:col>
      <xdr:colOff>861060</xdr:colOff>
      <xdr:row>58</xdr:row>
      <xdr:rowOff>113981</xdr:rowOff>
    </xdr:to>
    <xdr:pic>
      <xdr:nvPicPr>
        <xdr:cNvPr id="23" name="Picture 9"/>
        <xdr:cNvPicPr>
          <a:picLocks noChangeAspect="1" noChangeArrowheads="1"/>
        </xdr:cNvPicPr>
      </xdr:nvPicPr>
      <xdr:blipFill>
        <a:blip r:embed="rId16" cstate="print"/>
        <a:srcRect/>
        <a:stretch>
          <a:fillRect/>
        </a:stretch>
      </xdr:blipFill>
      <xdr:spPr>
        <a:xfrm>
          <a:off x="8176260" y="13854430"/>
          <a:ext cx="381000" cy="892810"/>
        </a:xfrm>
        <a:prstGeom prst="rect">
          <a:avLst/>
        </a:prstGeom>
        <a:noFill/>
      </xdr:spPr>
    </xdr:pic>
    <xdr:clientData/>
  </xdr:twoCellAnchor>
  <xdr:twoCellAnchor editAs="oneCell">
    <xdr:from>
      <xdr:col>6</xdr:col>
      <xdr:colOff>636270</xdr:colOff>
      <xdr:row>93</xdr:row>
      <xdr:rowOff>0</xdr:rowOff>
    </xdr:from>
    <xdr:to>
      <xdr:col>6</xdr:col>
      <xdr:colOff>1436370</xdr:colOff>
      <xdr:row>94</xdr:row>
      <xdr:rowOff>47625</xdr:rowOff>
    </xdr:to>
    <xdr:pic>
      <xdr:nvPicPr>
        <xdr:cNvPr id="24" name="Picture 1" descr="http://www.fasike.com/uploadfile/Products/20140420110363316331.jpg"/>
        <xdr:cNvPicPr>
          <a:picLocks noChangeAspect="1" noChangeArrowheads="1"/>
        </xdr:cNvPicPr>
      </xdr:nvPicPr>
      <xdr:blipFill>
        <a:blip r:embed="rId17"/>
        <a:srcRect l="28572" r="33333"/>
        <a:stretch>
          <a:fillRect/>
        </a:stretch>
      </xdr:blipFill>
      <xdr:spPr>
        <a:xfrm rot="5400000">
          <a:off x="8578850" y="29836745"/>
          <a:ext cx="307340" cy="800100"/>
        </a:xfrm>
        <a:prstGeom prst="rect">
          <a:avLst/>
        </a:prstGeom>
        <a:noFill/>
      </xdr:spPr>
    </xdr:pic>
    <xdr:clientData/>
  </xdr:twoCellAnchor>
  <xdr:twoCellAnchor editAs="oneCell">
    <xdr:from>
      <xdr:col>6</xdr:col>
      <xdr:colOff>1126530</xdr:colOff>
      <xdr:row>55</xdr:row>
      <xdr:rowOff>0</xdr:rowOff>
    </xdr:from>
    <xdr:to>
      <xdr:col>7</xdr:col>
      <xdr:colOff>293478</xdr:colOff>
      <xdr:row>59</xdr:row>
      <xdr:rowOff>30480</xdr:rowOff>
    </xdr:to>
    <xdr:pic>
      <xdr:nvPicPr>
        <xdr:cNvPr id="25" name="Picture 24"/>
        <xdr:cNvPicPr>
          <a:picLocks noChangeAspect="1"/>
        </xdr:cNvPicPr>
      </xdr:nvPicPr>
      <xdr:blipFill>
        <a:blip r:embed="rId18"/>
        <a:stretch>
          <a:fillRect/>
        </a:stretch>
      </xdr:blipFill>
      <xdr:spPr>
        <a:xfrm>
          <a:off x="8822690" y="13854430"/>
          <a:ext cx="1224280" cy="1069340"/>
        </a:xfrm>
        <a:prstGeom prst="rect">
          <a:avLst/>
        </a:prstGeom>
      </xdr:spPr>
    </xdr:pic>
    <xdr:clientData/>
  </xdr:twoCellAnchor>
  <xdr:twoCellAnchor editAs="oneCell">
    <xdr:from>
      <xdr:col>6</xdr:col>
      <xdr:colOff>371476</xdr:colOff>
      <xdr:row>96</xdr:row>
      <xdr:rowOff>102871</xdr:rowOff>
    </xdr:from>
    <xdr:to>
      <xdr:col>6</xdr:col>
      <xdr:colOff>1552575</xdr:colOff>
      <xdr:row>98</xdr:row>
      <xdr:rowOff>50855</xdr:rowOff>
    </xdr:to>
    <xdr:pic>
      <xdr:nvPicPr>
        <xdr:cNvPr id="26" name="Picture 25"/>
        <xdr:cNvPicPr>
          <a:picLocks noChangeAspect="1"/>
        </xdr:cNvPicPr>
      </xdr:nvPicPr>
      <xdr:blipFill>
        <a:blip r:embed="rId19"/>
        <a:stretch>
          <a:fillRect/>
        </a:stretch>
      </xdr:blipFill>
      <xdr:spPr>
        <a:xfrm>
          <a:off x="8067675" y="30965140"/>
          <a:ext cx="1181100" cy="405130"/>
        </a:xfrm>
        <a:prstGeom prst="rect">
          <a:avLst/>
        </a:prstGeom>
      </xdr:spPr>
    </xdr:pic>
    <xdr:clientData/>
  </xdr:twoCellAnchor>
  <xdr:twoCellAnchor editAs="oneCell">
    <xdr:from>
      <xdr:col>6</xdr:col>
      <xdr:colOff>638175</xdr:colOff>
      <xdr:row>60</xdr:row>
      <xdr:rowOff>89535</xdr:rowOff>
    </xdr:from>
    <xdr:to>
      <xdr:col>6</xdr:col>
      <xdr:colOff>1038225</xdr:colOff>
      <xdr:row>63</xdr:row>
      <xdr:rowOff>182578</xdr:rowOff>
    </xdr:to>
    <xdr:pic>
      <xdr:nvPicPr>
        <xdr:cNvPr id="31" name="Picture 30"/>
        <xdr:cNvPicPr>
          <a:picLocks noChangeAspect="1"/>
        </xdr:cNvPicPr>
      </xdr:nvPicPr>
      <xdr:blipFill>
        <a:blip r:embed="rId20"/>
        <a:stretch>
          <a:fillRect/>
        </a:stretch>
      </xdr:blipFill>
      <xdr:spPr>
        <a:xfrm>
          <a:off x="8334375" y="15242540"/>
          <a:ext cx="400050" cy="871855"/>
        </a:xfrm>
        <a:prstGeom prst="rect">
          <a:avLst/>
        </a:prstGeom>
      </xdr:spPr>
    </xdr:pic>
    <xdr:clientData/>
  </xdr:twoCellAnchor>
  <xdr:twoCellAnchor editAs="oneCell">
    <xdr:from>
      <xdr:col>6</xdr:col>
      <xdr:colOff>1327785</xdr:colOff>
      <xdr:row>60</xdr:row>
      <xdr:rowOff>64770</xdr:rowOff>
    </xdr:from>
    <xdr:to>
      <xdr:col>6</xdr:col>
      <xdr:colOff>2042160</xdr:colOff>
      <xdr:row>63</xdr:row>
      <xdr:rowOff>240030</xdr:rowOff>
    </xdr:to>
    <xdr:pic>
      <xdr:nvPicPr>
        <xdr:cNvPr id="32" name="Picture 31"/>
        <xdr:cNvPicPr>
          <a:picLocks noChangeAspect="1"/>
        </xdr:cNvPicPr>
      </xdr:nvPicPr>
      <xdr:blipFill>
        <a:blip r:embed="rId21"/>
        <a:stretch>
          <a:fillRect/>
        </a:stretch>
      </xdr:blipFill>
      <xdr:spPr>
        <a:xfrm>
          <a:off x="9023985" y="15217775"/>
          <a:ext cx="714375" cy="954405"/>
        </a:xfrm>
        <a:prstGeom prst="rect">
          <a:avLst/>
        </a:prstGeom>
      </xdr:spPr>
    </xdr:pic>
    <xdr:clientData/>
  </xdr:twoCellAnchor>
  <xdr:twoCellAnchor editAs="oneCell">
    <xdr:from>
      <xdr:col>6</xdr:col>
      <xdr:colOff>198120</xdr:colOff>
      <xdr:row>55</xdr:row>
      <xdr:rowOff>0</xdr:rowOff>
    </xdr:from>
    <xdr:to>
      <xdr:col>6</xdr:col>
      <xdr:colOff>1057275</xdr:colOff>
      <xdr:row>58</xdr:row>
      <xdr:rowOff>200660</xdr:rowOff>
    </xdr:to>
    <xdr:pic>
      <xdr:nvPicPr>
        <xdr:cNvPr id="13" name="Picture 12"/>
        <xdr:cNvPicPr>
          <a:picLocks noChangeAspect="1"/>
        </xdr:cNvPicPr>
      </xdr:nvPicPr>
      <xdr:blipFill>
        <a:blip r:embed="rId22"/>
        <a:stretch>
          <a:fillRect/>
        </a:stretch>
      </xdr:blipFill>
      <xdr:spPr>
        <a:xfrm>
          <a:off x="7894320" y="13854430"/>
          <a:ext cx="859155" cy="979805"/>
        </a:xfrm>
        <a:prstGeom prst="rect">
          <a:avLst/>
        </a:prstGeom>
      </xdr:spPr>
    </xdr:pic>
    <xdr:clientData/>
  </xdr:twoCellAnchor>
  <xdr:twoCellAnchor editAs="oneCell">
    <xdr:from>
      <xdr:col>6</xdr:col>
      <xdr:colOff>1297305</xdr:colOff>
      <xdr:row>55</xdr:row>
      <xdr:rowOff>0</xdr:rowOff>
    </xdr:from>
    <xdr:to>
      <xdr:col>7</xdr:col>
      <xdr:colOff>111709</xdr:colOff>
      <xdr:row>58</xdr:row>
      <xdr:rowOff>221615</xdr:rowOff>
    </xdr:to>
    <xdr:pic>
      <xdr:nvPicPr>
        <xdr:cNvPr id="27" name="Picture 26"/>
        <xdr:cNvPicPr>
          <a:picLocks noChangeAspect="1"/>
        </xdr:cNvPicPr>
      </xdr:nvPicPr>
      <xdr:blipFill>
        <a:blip r:embed="rId23"/>
        <a:stretch>
          <a:fillRect/>
        </a:stretch>
      </xdr:blipFill>
      <xdr:spPr>
        <a:xfrm>
          <a:off x="8993505" y="13854430"/>
          <a:ext cx="871220" cy="1000760"/>
        </a:xfrm>
        <a:prstGeom prst="rect">
          <a:avLst/>
        </a:prstGeom>
      </xdr:spPr>
    </xdr:pic>
    <xdr:clientData/>
  </xdr:twoCellAnchor>
  <xdr:twoCellAnchor editAs="oneCell">
    <xdr:from>
      <xdr:col>6</xdr:col>
      <xdr:colOff>104775</xdr:colOff>
      <xdr:row>106</xdr:row>
      <xdr:rowOff>47625</xdr:rowOff>
    </xdr:from>
    <xdr:to>
      <xdr:col>6</xdr:col>
      <xdr:colOff>1665486</xdr:colOff>
      <xdr:row>107</xdr:row>
      <xdr:rowOff>295328</xdr:rowOff>
    </xdr:to>
    <xdr:pic>
      <xdr:nvPicPr>
        <xdr:cNvPr id="34" name="Picture 33"/>
        <xdr:cNvPicPr>
          <a:picLocks noChangeAspect="1"/>
        </xdr:cNvPicPr>
      </xdr:nvPicPr>
      <xdr:blipFill>
        <a:blip r:embed="rId24"/>
        <a:stretch>
          <a:fillRect/>
        </a:stretch>
      </xdr:blipFill>
      <xdr:spPr>
        <a:xfrm>
          <a:off x="7800975" y="33481645"/>
          <a:ext cx="1560195" cy="609600"/>
        </a:xfrm>
        <a:prstGeom prst="rect">
          <a:avLst/>
        </a:prstGeom>
      </xdr:spPr>
    </xdr:pic>
    <xdr:clientData/>
  </xdr:twoCellAnchor>
  <xdr:twoCellAnchor editAs="oneCell">
    <xdr:from>
      <xdr:col>6</xdr:col>
      <xdr:colOff>171450</xdr:colOff>
      <xdr:row>115</xdr:row>
      <xdr:rowOff>28575</xdr:rowOff>
    </xdr:from>
    <xdr:to>
      <xdr:col>6</xdr:col>
      <xdr:colOff>1665099</xdr:colOff>
      <xdr:row>115</xdr:row>
      <xdr:rowOff>717483</xdr:rowOff>
    </xdr:to>
    <xdr:pic>
      <xdr:nvPicPr>
        <xdr:cNvPr id="35" name="Picture 34"/>
        <xdr:cNvPicPr>
          <a:picLocks noChangeAspect="1"/>
        </xdr:cNvPicPr>
      </xdr:nvPicPr>
      <xdr:blipFill>
        <a:blip r:embed="rId25"/>
        <a:stretch>
          <a:fillRect/>
        </a:stretch>
      </xdr:blipFill>
      <xdr:spPr>
        <a:xfrm>
          <a:off x="7867650" y="37215445"/>
          <a:ext cx="1493520" cy="688340"/>
        </a:xfrm>
        <a:prstGeom prst="rect">
          <a:avLst/>
        </a:prstGeom>
      </xdr:spPr>
    </xdr:pic>
    <xdr:clientData/>
  </xdr:twoCellAnchor>
  <xdr:twoCellAnchor editAs="oneCell">
    <xdr:from>
      <xdr:col>6</xdr:col>
      <xdr:colOff>363223</xdr:colOff>
      <xdr:row>111</xdr:row>
      <xdr:rowOff>95250</xdr:rowOff>
    </xdr:from>
    <xdr:to>
      <xdr:col>6</xdr:col>
      <xdr:colOff>1282539</xdr:colOff>
      <xdr:row>113</xdr:row>
      <xdr:rowOff>19050</xdr:rowOff>
    </xdr:to>
    <xdr:pic>
      <xdr:nvPicPr>
        <xdr:cNvPr id="36" name="Picture 35"/>
        <xdr:cNvPicPr>
          <a:picLocks noChangeAspect="1"/>
        </xdr:cNvPicPr>
      </xdr:nvPicPr>
      <xdr:blipFill>
        <a:blip r:embed="rId26"/>
        <a:stretch>
          <a:fillRect/>
        </a:stretch>
      </xdr:blipFill>
      <xdr:spPr>
        <a:xfrm>
          <a:off x="8059420" y="35662870"/>
          <a:ext cx="918845" cy="647700"/>
        </a:xfrm>
        <a:prstGeom prst="rect">
          <a:avLst/>
        </a:prstGeom>
      </xdr:spPr>
    </xdr:pic>
    <xdr:clientData/>
  </xdr:twoCellAnchor>
  <xdr:twoCellAnchor editAs="oneCell">
    <xdr:from>
      <xdr:col>6</xdr:col>
      <xdr:colOff>352426</xdr:colOff>
      <xdr:row>113</xdr:row>
      <xdr:rowOff>167770</xdr:rowOff>
    </xdr:from>
    <xdr:to>
      <xdr:col>6</xdr:col>
      <xdr:colOff>1343026</xdr:colOff>
      <xdr:row>114</xdr:row>
      <xdr:rowOff>454211</xdr:rowOff>
    </xdr:to>
    <xdr:pic>
      <xdr:nvPicPr>
        <xdr:cNvPr id="38" name="Picture 37"/>
        <xdr:cNvPicPr>
          <a:picLocks noChangeAspect="1"/>
        </xdr:cNvPicPr>
      </xdr:nvPicPr>
      <xdr:blipFill>
        <a:blip r:embed="rId27"/>
        <a:stretch>
          <a:fillRect/>
        </a:stretch>
      </xdr:blipFill>
      <xdr:spPr>
        <a:xfrm>
          <a:off x="8048625" y="36459160"/>
          <a:ext cx="990600" cy="619760"/>
        </a:xfrm>
        <a:prstGeom prst="rect">
          <a:avLst/>
        </a:prstGeom>
      </xdr:spPr>
    </xdr:pic>
    <xdr:clientData/>
  </xdr:twoCellAnchor>
  <xdr:twoCellAnchor editAs="oneCell">
    <xdr:from>
      <xdr:col>6</xdr:col>
      <xdr:colOff>485775</xdr:colOff>
      <xdr:row>108</xdr:row>
      <xdr:rowOff>28575</xdr:rowOff>
    </xdr:from>
    <xdr:to>
      <xdr:col>6</xdr:col>
      <xdr:colOff>1290517</xdr:colOff>
      <xdr:row>109</xdr:row>
      <xdr:rowOff>343340</xdr:rowOff>
    </xdr:to>
    <xdr:pic>
      <xdr:nvPicPr>
        <xdr:cNvPr id="39" name="Picture 38"/>
        <xdr:cNvPicPr>
          <a:picLocks noChangeAspect="1"/>
        </xdr:cNvPicPr>
      </xdr:nvPicPr>
      <xdr:blipFill>
        <a:blip r:embed="rId28"/>
        <a:stretch>
          <a:fillRect/>
        </a:stretch>
      </xdr:blipFill>
      <xdr:spPr>
        <a:xfrm>
          <a:off x="8181975" y="34176970"/>
          <a:ext cx="804545" cy="676275"/>
        </a:xfrm>
        <a:prstGeom prst="rect">
          <a:avLst/>
        </a:prstGeom>
      </xdr:spPr>
    </xdr:pic>
    <xdr:clientData/>
  </xdr:twoCellAnchor>
  <xdr:twoCellAnchor editAs="oneCell">
    <xdr:from>
      <xdr:col>6</xdr:col>
      <xdr:colOff>219075</xdr:colOff>
      <xdr:row>110</xdr:row>
      <xdr:rowOff>19050</xdr:rowOff>
    </xdr:from>
    <xdr:to>
      <xdr:col>6</xdr:col>
      <xdr:colOff>920176</xdr:colOff>
      <xdr:row>110</xdr:row>
      <xdr:rowOff>689668</xdr:rowOff>
    </xdr:to>
    <xdr:pic>
      <xdr:nvPicPr>
        <xdr:cNvPr id="40" name="Picture 39"/>
        <xdr:cNvPicPr>
          <a:picLocks noChangeAspect="1"/>
        </xdr:cNvPicPr>
      </xdr:nvPicPr>
      <xdr:blipFill>
        <a:blip r:embed="rId29"/>
        <a:stretch>
          <a:fillRect/>
        </a:stretch>
      </xdr:blipFill>
      <xdr:spPr>
        <a:xfrm>
          <a:off x="7915275" y="34891345"/>
          <a:ext cx="701040" cy="670560"/>
        </a:xfrm>
        <a:prstGeom prst="rect">
          <a:avLst/>
        </a:prstGeom>
      </xdr:spPr>
    </xdr:pic>
    <xdr:clientData/>
  </xdr:twoCellAnchor>
  <xdr:twoCellAnchor editAs="oneCell">
    <xdr:from>
      <xdr:col>6</xdr:col>
      <xdr:colOff>171449</xdr:colOff>
      <xdr:row>104</xdr:row>
      <xdr:rowOff>133350</xdr:rowOff>
    </xdr:from>
    <xdr:to>
      <xdr:col>6</xdr:col>
      <xdr:colOff>1734662</xdr:colOff>
      <xdr:row>106</xdr:row>
      <xdr:rowOff>82168</xdr:rowOff>
    </xdr:to>
    <xdr:pic>
      <xdr:nvPicPr>
        <xdr:cNvPr id="41" name="Picture 40"/>
        <xdr:cNvPicPr>
          <a:picLocks noChangeAspect="1"/>
        </xdr:cNvPicPr>
      </xdr:nvPicPr>
      <xdr:blipFill>
        <a:blip r:embed="rId30"/>
        <a:stretch>
          <a:fillRect/>
        </a:stretch>
      </xdr:blipFill>
      <xdr:spPr>
        <a:xfrm>
          <a:off x="7867015" y="32824420"/>
          <a:ext cx="1563370" cy="691515"/>
        </a:xfrm>
        <a:prstGeom prst="rect">
          <a:avLst/>
        </a:prstGeom>
      </xdr:spPr>
    </xdr:pic>
    <xdr:clientData/>
  </xdr:twoCellAnchor>
  <xdr:twoCellAnchor editAs="oneCell">
    <xdr:from>
      <xdr:col>6</xdr:col>
      <xdr:colOff>314325</xdr:colOff>
      <xdr:row>70</xdr:row>
      <xdr:rowOff>76200</xdr:rowOff>
    </xdr:from>
    <xdr:to>
      <xdr:col>6</xdr:col>
      <xdr:colOff>1697521</xdr:colOff>
      <xdr:row>72</xdr:row>
      <xdr:rowOff>183046</xdr:rowOff>
    </xdr:to>
    <xdr:pic>
      <xdr:nvPicPr>
        <xdr:cNvPr id="37" name="Picture 36" descr="Image result for FOK 03 FASIKE"/>
        <xdr:cNvPicPr>
          <a:picLocks noChangeAspect="1" noChangeArrowheads="1"/>
        </xdr:cNvPicPr>
      </xdr:nvPicPr>
      <xdr:blipFill>
        <a:blip r:embed="rId31">
          <a:extLst>
            <a:ext uri="{28A0092B-C50C-407E-A947-70E740481C1C}">
              <a14:useLocalDpi xmlns:a14="http://schemas.microsoft.com/office/drawing/2010/main" val="0"/>
            </a:ext>
          </a:extLst>
        </a:blip>
        <a:srcRect l="34783" t="17350" r="35573" b="16797"/>
        <a:stretch>
          <a:fillRect/>
        </a:stretch>
      </xdr:blipFill>
      <xdr:spPr>
        <a:xfrm rot="16200000">
          <a:off x="8388985" y="17447895"/>
          <a:ext cx="626110" cy="1383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413713</xdr:colOff>
      <xdr:row>73</xdr:row>
      <xdr:rowOff>66677</xdr:rowOff>
    </xdr:from>
    <xdr:to>
      <xdr:col>6</xdr:col>
      <xdr:colOff>1391060</xdr:colOff>
      <xdr:row>73</xdr:row>
      <xdr:rowOff>768715</xdr:rowOff>
    </xdr:to>
    <xdr:pic>
      <xdr:nvPicPr>
        <xdr:cNvPr id="42" name="Picture 41" descr="Image result for FRE48W FILTER"/>
        <xdr:cNvPicPr>
          <a:picLocks noChangeAspect="1" noChangeArrowheads="1"/>
        </xdr:cNvPicPr>
      </xdr:nvPicPr>
      <xdr:blipFill>
        <a:blip r:embed="rId32" cstate="print">
          <a:extLst>
            <a:ext uri="{28A0092B-C50C-407E-A947-70E740481C1C}">
              <a14:useLocalDpi xmlns:a14="http://schemas.microsoft.com/office/drawing/2010/main" val="0"/>
            </a:ext>
          </a:extLst>
        </a:blip>
        <a:srcRect l="9571" t="21153" r="8062" b="19734"/>
        <a:stretch>
          <a:fillRect/>
        </a:stretch>
      </xdr:blipFill>
      <xdr:spPr>
        <a:xfrm>
          <a:off x="8109585" y="18595975"/>
          <a:ext cx="977265" cy="70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114301</xdr:colOff>
      <xdr:row>129</xdr:row>
      <xdr:rowOff>38100</xdr:rowOff>
    </xdr:from>
    <xdr:to>
      <xdr:col>6</xdr:col>
      <xdr:colOff>1885951</xdr:colOff>
      <xdr:row>131</xdr:row>
      <xdr:rowOff>166504</xdr:rowOff>
    </xdr:to>
    <xdr:pic>
      <xdr:nvPicPr>
        <xdr:cNvPr id="43" name="Picture 42"/>
        <xdr:cNvPicPr>
          <a:picLocks noChangeAspect="1" noChangeArrowheads="1"/>
        </xdr:cNvPicPr>
      </xdr:nvPicPr>
      <xdr:blipFill>
        <a:blip r:embed="rId33" cstate="print">
          <a:extLst>
            <a:ext uri="{28A0092B-C50C-407E-A947-70E740481C1C}">
              <a14:useLocalDpi xmlns:a14="http://schemas.microsoft.com/office/drawing/2010/main" val="0"/>
            </a:ext>
          </a:extLst>
        </a:blip>
        <a:srcRect/>
        <a:stretch>
          <a:fillRect/>
        </a:stretch>
      </xdr:blipFill>
      <xdr:spPr>
        <a:xfrm>
          <a:off x="7810500" y="44622720"/>
          <a:ext cx="1771650" cy="509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161925</xdr:colOff>
      <xdr:row>74</xdr:row>
      <xdr:rowOff>276225</xdr:rowOff>
    </xdr:from>
    <xdr:to>
      <xdr:col>6</xdr:col>
      <xdr:colOff>1954304</xdr:colOff>
      <xdr:row>75</xdr:row>
      <xdr:rowOff>354772</xdr:rowOff>
    </xdr:to>
    <xdr:pic>
      <xdr:nvPicPr>
        <xdr:cNvPr id="3" name="Picture 2"/>
        <xdr:cNvPicPr>
          <a:picLocks noChangeAspect="1"/>
        </xdr:cNvPicPr>
      </xdr:nvPicPr>
      <xdr:blipFill>
        <a:blip r:embed="rId34"/>
        <a:stretch>
          <a:fillRect/>
        </a:stretch>
      </xdr:blipFill>
      <xdr:spPr>
        <a:xfrm>
          <a:off x="7858125" y="19691350"/>
          <a:ext cx="1791970" cy="706755"/>
        </a:xfrm>
        <a:prstGeom prst="rect">
          <a:avLst/>
        </a:prstGeom>
      </xdr:spPr>
    </xdr:pic>
    <xdr:clientData/>
  </xdr:twoCellAnchor>
  <xdr:twoCellAnchor editAs="oneCell">
    <xdr:from>
      <xdr:col>6</xdr:col>
      <xdr:colOff>1914525</xdr:colOff>
      <xdr:row>89</xdr:row>
      <xdr:rowOff>333375</xdr:rowOff>
    </xdr:from>
    <xdr:to>
      <xdr:col>11</xdr:col>
      <xdr:colOff>321846</xdr:colOff>
      <xdr:row>91</xdr:row>
      <xdr:rowOff>267953</xdr:rowOff>
    </xdr:to>
    <xdr:pic>
      <xdr:nvPicPr>
        <xdr:cNvPr id="5" name="Picture 4"/>
        <xdr:cNvPicPr>
          <a:picLocks noChangeAspect="1"/>
        </xdr:cNvPicPr>
      </xdr:nvPicPr>
      <xdr:blipFill>
        <a:blip r:embed="rId35"/>
        <a:stretch>
          <a:fillRect/>
        </a:stretch>
      </xdr:blipFill>
      <xdr:spPr>
        <a:xfrm>
          <a:off x="9610725" y="27749500"/>
          <a:ext cx="3255010" cy="1267460"/>
        </a:xfrm>
        <a:prstGeom prst="rect">
          <a:avLst/>
        </a:prstGeom>
      </xdr:spPr>
    </xdr:pic>
    <xdr:clientData/>
  </xdr:twoCellAnchor>
  <xdr:twoCellAnchor editAs="oneCell">
    <xdr:from>
      <xdr:col>6</xdr:col>
      <xdr:colOff>533400</xdr:colOff>
      <xdr:row>136</xdr:row>
      <xdr:rowOff>9525</xdr:rowOff>
    </xdr:from>
    <xdr:to>
      <xdr:col>6</xdr:col>
      <xdr:colOff>1307659</xdr:colOff>
      <xdr:row>136</xdr:row>
      <xdr:rowOff>576502</xdr:rowOff>
    </xdr:to>
    <xdr:pic>
      <xdr:nvPicPr>
        <xdr:cNvPr id="6" name="Picture 5"/>
        <xdr:cNvPicPr>
          <a:picLocks noChangeAspect="1"/>
        </xdr:cNvPicPr>
      </xdr:nvPicPr>
      <xdr:blipFill>
        <a:blip r:embed="rId36"/>
        <a:stretch>
          <a:fillRect/>
        </a:stretch>
      </xdr:blipFill>
      <xdr:spPr>
        <a:xfrm>
          <a:off x="8229600" y="45927645"/>
          <a:ext cx="774065" cy="566420"/>
        </a:xfrm>
        <a:prstGeom prst="rect">
          <a:avLst/>
        </a:prstGeom>
      </xdr:spPr>
    </xdr:pic>
    <xdr:clientData/>
  </xdr:twoCellAnchor>
  <xdr:twoCellAnchor editAs="oneCell">
    <xdr:from>
      <xdr:col>6</xdr:col>
      <xdr:colOff>66675</xdr:colOff>
      <xdr:row>100</xdr:row>
      <xdr:rowOff>66675</xdr:rowOff>
    </xdr:from>
    <xdr:to>
      <xdr:col>7</xdr:col>
      <xdr:colOff>136963</xdr:colOff>
      <xdr:row>102</xdr:row>
      <xdr:rowOff>78908</xdr:rowOff>
    </xdr:to>
    <xdr:pic>
      <xdr:nvPicPr>
        <xdr:cNvPr id="33" name="Picture 32"/>
        <xdr:cNvPicPr>
          <a:picLocks noChangeAspect="1"/>
        </xdr:cNvPicPr>
      </xdr:nvPicPr>
      <xdr:blipFill>
        <a:blip r:embed="rId37"/>
        <a:stretch>
          <a:fillRect/>
        </a:stretch>
      </xdr:blipFill>
      <xdr:spPr>
        <a:xfrm>
          <a:off x="7762875" y="31843345"/>
          <a:ext cx="2127250" cy="469265"/>
        </a:xfrm>
        <a:prstGeom prst="rect">
          <a:avLst/>
        </a:prstGeom>
      </xdr:spPr>
    </xdr:pic>
    <xdr:clientData/>
  </xdr:twoCellAnchor>
  <xdr:twoCellAnchor editAs="oneCell">
    <xdr:from>
      <xdr:col>6</xdr:col>
      <xdr:colOff>219075</xdr:colOff>
      <xdr:row>32</xdr:row>
      <xdr:rowOff>104775</xdr:rowOff>
    </xdr:from>
    <xdr:to>
      <xdr:col>6</xdr:col>
      <xdr:colOff>1761497</xdr:colOff>
      <xdr:row>35</xdr:row>
      <xdr:rowOff>89220</xdr:rowOff>
    </xdr:to>
    <xdr:pic>
      <xdr:nvPicPr>
        <xdr:cNvPr id="44" name="Picture 43"/>
        <xdr:cNvPicPr>
          <a:picLocks noChangeAspect="1"/>
        </xdr:cNvPicPr>
      </xdr:nvPicPr>
      <xdr:blipFill>
        <a:blip r:embed="rId38"/>
        <a:stretch>
          <a:fillRect/>
        </a:stretch>
      </xdr:blipFill>
      <xdr:spPr>
        <a:xfrm>
          <a:off x="7915275" y="7985760"/>
          <a:ext cx="1542415" cy="763270"/>
        </a:xfrm>
        <a:prstGeom prst="rect">
          <a:avLst/>
        </a:prstGeom>
      </xdr:spPr>
    </xdr:pic>
    <xdr:clientData/>
  </xdr:twoCellAnchor>
  <xdr:twoCellAnchor editAs="oneCell">
    <xdr:from>
      <xdr:col>6</xdr:col>
      <xdr:colOff>590550</xdr:colOff>
      <xdr:row>78</xdr:row>
      <xdr:rowOff>66675</xdr:rowOff>
    </xdr:from>
    <xdr:to>
      <xdr:col>6</xdr:col>
      <xdr:colOff>1250611</xdr:colOff>
      <xdr:row>78</xdr:row>
      <xdr:rowOff>961198</xdr:rowOff>
    </xdr:to>
    <xdr:pic>
      <xdr:nvPicPr>
        <xdr:cNvPr id="47" name="Picture 46"/>
        <xdr:cNvPicPr>
          <a:picLocks noChangeAspect="1"/>
        </xdr:cNvPicPr>
      </xdr:nvPicPr>
      <xdr:blipFill>
        <a:blip r:embed="rId39"/>
        <a:srcRect l="6301" t="6380" r="12098" b="10681"/>
        <a:stretch>
          <a:fillRect/>
        </a:stretch>
      </xdr:blipFill>
      <xdr:spPr>
        <a:xfrm>
          <a:off x="8286750" y="21996400"/>
          <a:ext cx="659765" cy="894080"/>
        </a:xfrm>
        <a:prstGeom prst="rect">
          <a:avLst/>
        </a:prstGeom>
      </xdr:spPr>
    </xdr:pic>
    <xdr:clientData/>
  </xdr:twoCellAnchor>
  <xdr:twoCellAnchor editAs="oneCell">
    <xdr:from>
      <xdr:col>6</xdr:col>
      <xdr:colOff>200026</xdr:colOff>
      <xdr:row>137</xdr:row>
      <xdr:rowOff>76200</xdr:rowOff>
    </xdr:from>
    <xdr:to>
      <xdr:col>6</xdr:col>
      <xdr:colOff>1000126</xdr:colOff>
      <xdr:row>142</xdr:row>
      <xdr:rowOff>43688</xdr:rowOff>
    </xdr:to>
    <xdr:pic>
      <xdr:nvPicPr>
        <xdr:cNvPr id="45" name="Picture 44"/>
        <xdr:cNvPicPr>
          <a:picLocks noChangeAspect="1" noChangeArrowheads="1"/>
        </xdr:cNvPicPr>
      </xdr:nvPicPr>
      <xdr:blipFill>
        <a:blip r:embed="rId40" cstate="print">
          <a:extLst>
            <a:ext uri="{28A0092B-C50C-407E-A947-70E740481C1C}">
              <a14:useLocalDpi xmlns:a14="http://schemas.microsoft.com/office/drawing/2010/main" val="0"/>
            </a:ext>
          </a:extLst>
        </a:blip>
        <a:srcRect/>
        <a:stretch>
          <a:fillRect/>
        </a:stretch>
      </xdr:blipFill>
      <xdr:spPr>
        <a:xfrm>
          <a:off x="7896225" y="46603920"/>
          <a:ext cx="800100" cy="919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1118153</xdr:colOff>
      <xdr:row>137</xdr:row>
      <xdr:rowOff>107674</xdr:rowOff>
    </xdr:from>
    <xdr:to>
      <xdr:col>6</xdr:col>
      <xdr:colOff>1682630</xdr:colOff>
      <xdr:row>142</xdr:row>
      <xdr:rowOff>107673</xdr:rowOff>
    </xdr:to>
    <xdr:pic>
      <xdr:nvPicPr>
        <xdr:cNvPr id="46" name="Picture 45"/>
        <xdr:cNvPicPr>
          <a:picLocks noChangeAspect="1" noChangeArrowheads="1"/>
        </xdr:cNvPicPr>
      </xdr:nvPicPr>
      <xdr:blipFill>
        <a:blip r:embed="rId41" cstate="print">
          <a:extLst>
            <a:ext uri="{28A0092B-C50C-407E-A947-70E740481C1C}">
              <a14:useLocalDpi xmlns:a14="http://schemas.microsoft.com/office/drawing/2010/main" val="0"/>
            </a:ext>
          </a:extLst>
        </a:blip>
        <a:srcRect/>
        <a:stretch>
          <a:fillRect/>
        </a:stretch>
      </xdr:blipFill>
      <xdr:spPr>
        <a:xfrm>
          <a:off x="8813800" y="46635035"/>
          <a:ext cx="564515"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390525</xdr:colOff>
      <xdr:row>79</xdr:row>
      <xdr:rowOff>85725</xdr:rowOff>
    </xdr:from>
    <xdr:to>
      <xdr:col>6</xdr:col>
      <xdr:colOff>1690895</xdr:colOff>
      <xdr:row>83</xdr:row>
      <xdr:rowOff>122169</xdr:rowOff>
    </xdr:to>
    <xdr:pic>
      <xdr:nvPicPr>
        <xdr:cNvPr id="49" name="Picture 48"/>
        <xdr:cNvPicPr>
          <a:picLocks noChangeAspect="1"/>
        </xdr:cNvPicPr>
      </xdr:nvPicPr>
      <xdr:blipFill>
        <a:blip r:embed="rId42"/>
        <a:srcRect l="5096" t="13627" r="-5096" b="8098"/>
        <a:stretch>
          <a:fillRect/>
        </a:stretch>
      </xdr:blipFill>
      <xdr:spPr>
        <a:xfrm>
          <a:off x="8086725" y="23167975"/>
          <a:ext cx="1299845" cy="836295"/>
        </a:xfrm>
        <a:prstGeom prst="rect">
          <a:avLst/>
        </a:prstGeom>
      </xdr:spPr>
    </xdr:pic>
    <xdr:clientData/>
  </xdr:twoCellAnchor>
  <xdr:twoCellAnchor editAs="oneCell">
    <xdr:from>
      <xdr:col>6</xdr:col>
      <xdr:colOff>453390</xdr:colOff>
      <xdr:row>121</xdr:row>
      <xdr:rowOff>887730</xdr:rowOff>
    </xdr:from>
    <xdr:to>
      <xdr:col>6</xdr:col>
      <xdr:colOff>1207106</xdr:colOff>
      <xdr:row>122</xdr:row>
      <xdr:rowOff>793759</xdr:rowOff>
    </xdr:to>
    <xdr:pic>
      <xdr:nvPicPr>
        <xdr:cNvPr id="53" name="Picture 52"/>
        <xdr:cNvPicPr>
          <a:picLocks noChangeAspect="1" noChangeArrowheads="1"/>
        </xdr:cNvPicPr>
      </xdr:nvPicPr>
      <xdr:blipFill>
        <a:blip r:embed="rId43" cstate="print">
          <a:extLst>
            <a:ext uri="{28A0092B-C50C-407E-A947-70E740481C1C}">
              <a14:useLocalDpi xmlns:a14="http://schemas.microsoft.com/office/drawing/2010/main" val="0"/>
            </a:ext>
          </a:extLst>
        </a:blip>
        <a:srcRect/>
        <a:stretch>
          <a:fillRect/>
        </a:stretch>
      </xdr:blipFill>
      <xdr:spPr>
        <a:xfrm>
          <a:off x="8149590" y="41338500"/>
          <a:ext cx="753110" cy="887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516890</xdr:colOff>
      <xdr:row>124</xdr:row>
      <xdr:rowOff>136525</xdr:rowOff>
    </xdr:from>
    <xdr:to>
      <xdr:col>6</xdr:col>
      <xdr:colOff>1275080</xdr:colOff>
      <xdr:row>125</xdr:row>
      <xdr:rowOff>19050</xdr:rowOff>
    </xdr:to>
    <xdr:pic>
      <xdr:nvPicPr>
        <xdr:cNvPr id="54" name="Picture 53"/>
        <xdr:cNvPicPr>
          <a:picLocks noChangeAspect="1" noChangeArrowheads="1"/>
        </xdr:cNvPicPr>
      </xdr:nvPicPr>
      <xdr:blipFill>
        <a:blip r:embed="rId44" cstate="print">
          <a:extLst>
            <a:ext uri="{28A0092B-C50C-407E-A947-70E740481C1C}">
              <a14:useLocalDpi xmlns:a14="http://schemas.microsoft.com/office/drawing/2010/main" val="0"/>
            </a:ext>
          </a:extLst>
        </a:blip>
        <a:srcRect/>
        <a:stretch>
          <a:fillRect/>
        </a:stretch>
      </xdr:blipFill>
      <xdr:spPr>
        <a:xfrm>
          <a:off x="8213090" y="43216195"/>
          <a:ext cx="758190" cy="62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445135</xdr:colOff>
      <xdr:row>122</xdr:row>
      <xdr:rowOff>876935</xdr:rowOff>
    </xdr:from>
    <xdr:to>
      <xdr:col>6</xdr:col>
      <xdr:colOff>1331372</xdr:colOff>
      <xdr:row>124</xdr:row>
      <xdr:rowOff>6512</xdr:rowOff>
    </xdr:to>
    <xdr:pic>
      <xdr:nvPicPr>
        <xdr:cNvPr id="55" name="Picture 54"/>
        <xdr:cNvPicPr>
          <a:picLocks noChangeAspect="1" noChangeArrowheads="1"/>
        </xdr:cNvPicPr>
      </xdr:nvPicPr>
      <xdr:blipFill>
        <a:blip r:embed="rId45" cstate="print">
          <a:extLst>
            <a:ext uri="{28A0092B-C50C-407E-A947-70E740481C1C}">
              <a14:useLocalDpi xmlns:a14="http://schemas.microsoft.com/office/drawing/2010/main" val="0"/>
            </a:ext>
          </a:extLst>
        </a:blip>
        <a:srcRect/>
        <a:stretch>
          <a:fillRect/>
        </a:stretch>
      </xdr:blipFill>
      <xdr:spPr>
        <a:xfrm>
          <a:off x="8141335" y="42308780"/>
          <a:ext cx="885825" cy="77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228600</xdr:colOff>
      <xdr:row>120</xdr:row>
      <xdr:rowOff>247650</xdr:rowOff>
    </xdr:from>
    <xdr:to>
      <xdr:col>6</xdr:col>
      <xdr:colOff>1760588</xdr:colOff>
      <xdr:row>121</xdr:row>
      <xdr:rowOff>877954</xdr:rowOff>
    </xdr:to>
    <xdr:pic>
      <xdr:nvPicPr>
        <xdr:cNvPr id="56" name="Picture 55"/>
        <xdr:cNvPicPr>
          <a:picLocks noChangeAspect="1" noChangeArrowheads="1"/>
        </xdr:cNvPicPr>
      </xdr:nvPicPr>
      <xdr:blipFill>
        <a:blip r:embed="rId46" cstate="print">
          <a:extLst>
            <a:ext uri="{28A0092B-C50C-407E-A947-70E740481C1C}">
              <a14:useLocalDpi xmlns:a14="http://schemas.microsoft.com/office/drawing/2010/main" val="0"/>
            </a:ext>
          </a:extLst>
        </a:blip>
        <a:srcRect/>
        <a:stretch>
          <a:fillRect/>
        </a:stretch>
      </xdr:blipFill>
      <xdr:spPr>
        <a:xfrm>
          <a:off x="7924800" y="39955470"/>
          <a:ext cx="1531620" cy="1372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771525</xdr:colOff>
      <xdr:row>76</xdr:row>
      <xdr:rowOff>257175</xdr:rowOff>
    </xdr:from>
    <xdr:to>
      <xdr:col>6</xdr:col>
      <xdr:colOff>1328586</xdr:colOff>
      <xdr:row>77</xdr:row>
      <xdr:rowOff>415373</xdr:rowOff>
    </xdr:to>
    <xdr:pic>
      <xdr:nvPicPr>
        <xdr:cNvPr id="28" name="Picture 27" descr="China Refrigeration Parts Suction Line Filter Core Lx-48 - China Filter  Core, Refrigeration Parts"/>
        <xdr:cNvPicPr>
          <a:picLocks noChangeAspect="1" noChangeArrowheads="1"/>
        </xdr:cNvPicPr>
      </xdr:nvPicPr>
      <xdr:blipFill>
        <a:blip r:embed="rId47" cstate="print">
          <a:extLst>
            <a:ext uri="{28A0092B-C50C-407E-A947-70E740481C1C}">
              <a14:useLocalDpi xmlns:a14="http://schemas.microsoft.com/office/drawing/2010/main" val="0"/>
            </a:ext>
          </a:extLst>
        </a:blip>
        <a:srcRect l="19017" t="8944" r="18883" b="3170"/>
        <a:stretch>
          <a:fillRect/>
        </a:stretch>
      </xdr:blipFill>
      <xdr:spPr>
        <a:xfrm>
          <a:off x="8467725" y="20929600"/>
          <a:ext cx="556895" cy="786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266700</xdr:colOff>
      <xdr:row>116</xdr:row>
      <xdr:rowOff>133350</xdr:rowOff>
    </xdr:from>
    <xdr:to>
      <xdr:col>6</xdr:col>
      <xdr:colOff>1666875</xdr:colOff>
      <xdr:row>119</xdr:row>
      <xdr:rowOff>37465</xdr:rowOff>
    </xdr:to>
    <xdr:pic>
      <xdr:nvPicPr>
        <xdr:cNvPr id="29" name="Picture 28"/>
        <xdr:cNvPicPr>
          <a:picLocks noChangeAspect="1"/>
        </xdr:cNvPicPr>
      </xdr:nvPicPr>
      <xdr:blipFill>
        <a:blip r:embed="rId48"/>
        <a:stretch>
          <a:fillRect/>
        </a:stretch>
      </xdr:blipFill>
      <xdr:spPr>
        <a:xfrm>
          <a:off x="7962900" y="38063170"/>
          <a:ext cx="1400175" cy="1237615"/>
        </a:xfrm>
        <a:prstGeom prst="rect">
          <a:avLst/>
        </a:prstGeom>
        <a:noFill/>
        <a:ln w="9525">
          <a:noFill/>
        </a:ln>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150495</xdr:colOff>
      <xdr:row>4</xdr:row>
      <xdr:rowOff>104775</xdr:rowOff>
    </xdr:from>
    <xdr:to>
      <xdr:col>6</xdr:col>
      <xdr:colOff>2097169</xdr:colOff>
      <xdr:row>6</xdr:row>
      <xdr:rowOff>255181</xdr:rowOff>
    </xdr:to>
    <xdr:pic>
      <xdr:nvPicPr>
        <xdr:cNvPr id="3" name="Picture 2"/>
        <xdr:cNvPicPr>
          <a:picLocks noChangeAspect="1"/>
        </xdr:cNvPicPr>
      </xdr:nvPicPr>
      <xdr:blipFill>
        <a:blip r:embed="rId1"/>
        <a:stretch>
          <a:fillRect/>
        </a:stretch>
      </xdr:blipFill>
      <xdr:spPr>
        <a:xfrm>
          <a:off x="8656320" y="1188720"/>
          <a:ext cx="1946275" cy="698500"/>
        </a:xfrm>
        <a:prstGeom prst="rect">
          <a:avLst/>
        </a:prstGeom>
      </xdr:spPr>
    </xdr:pic>
    <xdr:clientData/>
  </xdr:twoCellAnchor>
  <xdr:twoCellAnchor editAs="oneCell">
    <xdr:from>
      <xdr:col>6</xdr:col>
      <xdr:colOff>576580</xdr:colOff>
      <xdr:row>8</xdr:row>
      <xdr:rowOff>0</xdr:rowOff>
    </xdr:from>
    <xdr:to>
      <xdr:col>6</xdr:col>
      <xdr:colOff>1804035</xdr:colOff>
      <xdr:row>17</xdr:row>
      <xdr:rowOff>198120</xdr:rowOff>
    </xdr:to>
    <xdr:pic>
      <xdr:nvPicPr>
        <xdr:cNvPr id="5" name="Picture 4"/>
        <xdr:cNvPicPr>
          <a:picLocks noChangeAspect="1"/>
        </xdr:cNvPicPr>
      </xdr:nvPicPr>
      <xdr:blipFill>
        <a:blip r:embed="rId2"/>
        <a:stretch>
          <a:fillRect/>
        </a:stretch>
      </xdr:blipFill>
      <xdr:spPr>
        <a:xfrm>
          <a:off x="9082405" y="2181225"/>
          <a:ext cx="1227455" cy="2179320"/>
        </a:xfrm>
        <a:prstGeom prst="rect">
          <a:avLst/>
        </a:prstGeom>
      </xdr:spPr>
    </xdr:pic>
    <xdr:clientData/>
  </xdr:twoCellAnchor>
  <xdr:twoCellAnchor editAs="oneCell">
    <xdr:from>
      <xdr:col>6</xdr:col>
      <xdr:colOff>236220</xdr:colOff>
      <xdr:row>18</xdr:row>
      <xdr:rowOff>0</xdr:rowOff>
    </xdr:from>
    <xdr:to>
      <xdr:col>6</xdr:col>
      <xdr:colOff>2036220</xdr:colOff>
      <xdr:row>24</xdr:row>
      <xdr:rowOff>221622</xdr:rowOff>
    </xdr:to>
    <xdr:pic>
      <xdr:nvPicPr>
        <xdr:cNvPr id="7" name="Picture 6"/>
        <xdr:cNvPicPr>
          <a:picLocks noChangeAspect="1"/>
        </xdr:cNvPicPr>
      </xdr:nvPicPr>
      <xdr:blipFill>
        <a:blip r:embed="rId3"/>
        <a:stretch>
          <a:fillRect/>
        </a:stretch>
      </xdr:blipFill>
      <xdr:spPr>
        <a:xfrm>
          <a:off x="8742045" y="4436745"/>
          <a:ext cx="1799590" cy="1867535"/>
        </a:xfrm>
        <a:prstGeom prst="rect">
          <a:avLst/>
        </a:prstGeom>
      </xdr:spPr>
    </xdr:pic>
    <xdr:clientData/>
  </xdr:twoCellAnchor>
  <xdr:twoCellAnchor editAs="oneCell">
    <xdr:from>
      <xdr:col>6</xdr:col>
      <xdr:colOff>641985</xdr:colOff>
      <xdr:row>27</xdr:row>
      <xdr:rowOff>186690</xdr:rowOff>
    </xdr:from>
    <xdr:to>
      <xdr:col>6</xdr:col>
      <xdr:colOff>1641985</xdr:colOff>
      <xdr:row>32</xdr:row>
      <xdr:rowOff>114132</xdr:rowOff>
    </xdr:to>
    <xdr:pic>
      <xdr:nvPicPr>
        <xdr:cNvPr id="8" name="Picture 7"/>
        <xdr:cNvPicPr>
          <a:picLocks noChangeAspect="1"/>
        </xdr:cNvPicPr>
      </xdr:nvPicPr>
      <xdr:blipFill>
        <a:blip r:embed="rId4"/>
        <a:stretch>
          <a:fillRect/>
        </a:stretch>
      </xdr:blipFill>
      <xdr:spPr>
        <a:xfrm>
          <a:off x="9147810" y="7092315"/>
          <a:ext cx="999490" cy="1298575"/>
        </a:xfrm>
        <a:prstGeom prst="rect">
          <a:avLst/>
        </a:prstGeom>
      </xdr:spPr>
    </xdr:pic>
    <xdr:clientData/>
  </xdr:twoCellAnchor>
  <xdr:twoCellAnchor editAs="oneCell">
    <xdr:from>
      <xdr:col>6</xdr:col>
      <xdr:colOff>360045</xdr:colOff>
      <xdr:row>38</xdr:row>
      <xdr:rowOff>108585</xdr:rowOff>
    </xdr:from>
    <xdr:to>
      <xdr:col>6</xdr:col>
      <xdr:colOff>1893378</xdr:colOff>
      <xdr:row>42</xdr:row>
      <xdr:rowOff>3681</xdr:rowOff>
    </xdr:to>
    <xdr:pic>
      <xdr:nvPicPr>
        <xdr:cNvPr id="11" name="Picture 10"/>
        <xdr:cNvPicPr>
          <a:picLocks noChangeAspect="1"/>
        </xdr:cNvPicPr>
      </xdr:nvPicPr>
      <xdr:blipFill>
        <a:blip r:embed="rId5"/>
        <a:stretch>
          <a:fillRect/>
        </a:stretch>
      </xdr:blipFill>
      <xdr:spPr>
        <a:xfrm>
          <a:off x="8865870" y="10031730"/>
          <a:ext cx="1532890" cy="991870"/>
        </a:xfrm>
        <a:prstGeom prst="rect">
          <a:avLst/>
        </a:prstGeom>
      </xdr:spPr>
    </xdr:pic>
    <xdr:clientData/>
  </xdr:twoCellAnchor>
  <xdr:twoCellAnchor editAs="oneCell">
    <xdr:from>
      <xdr:col>6</xdr:col>
      <xdr:colOff>381000</xdr:colOff>
      <xdr:row>48</xdr:row>
      <xdr:rowOff>180975</xdr:rowOff>
    </xdr:from>
    <xdr:to>
      <xdr:col>6</xdr:col>
      <xdr:colOff>1885762</xdr:colOff>
      <xdr:row>50</xdr:row>
      <xdr:rowOff>76105</xdr:rowOff>
    </xdr:to>
    <xdr:pic>
      <xdr:nvPicPr>
        <xdr:cNvPr id="12" name="Picture 11"/>
        <xdr:cNvPicPr>
          <a:picLocks noChangeAspect="1"/>
        </xdr:cNvPicPr>
      </xdr:nvPicPr>
      <xdr:blipFill>
        <a:blip r:embed="rId6"/>
        <a:stretch>
          <a:fillRect/>
        </a:stretch>
      </xdr:blipFill>
      <xdr:spPr>
        <a:xfrm>
          <a:off x="8886825" y="12847320"/>
          <a:ext cx="1504315" cy="443230"/>
        </a:xfrm>
        <a:prstGeom prst="rect">
          <a:avLst/>
        </a:prstGeom>
      </xdr:spPr>
    </xdr:pic>
    <xdr:clientData/>
  </xdr:twoCellAnchor>
  <xdr:twoCellAnchor editAs="oneCell">
    <xdr:from>
      <xdr:col>6</xdr:col>
      <xdr:colOff>533400</xdr:colOff>
      <xdr:row>57</xdr:row>
      <xdr:rowOff>179070</xdr:rowOff>
    </xdr:from>
    <xdr:to>
      <xdr:col>6</xdr:col>
      <xdr:colOff>1704829</xdr:colOff>
      <xdr:row>60</xdr:row>
      <xdr:rowOff>20869</xdr:rowOff>
    </xdr:to>
    <xdr:pic>
      <xdr:nvPicPr>
        <xdr:cNvPr id="13" name="Picture 12"/>
        <xdr:cNvPicPr>
          <a:picLocks noChangeAspect="1"/>
        </xdr:cNvPicPr>
      </xdr:nvPicPr>
      <xdr:blipFill>
        <a:blip r:embed="rId7"/>
        <a:stretch>
          <a:fillRect/>
        </a:stretch>
      </xdr:blipFill>
      <xdr:spPr>
        <a:xfrm>
          <a:off x="9039225" y="15314295"/>
          <a:ext cx="1170940" cy="664210"/>
        </a:xfrm>
        <a:prstGeom prst="rect">
          <a:avLst/>
        </a:prstGeom>
      </xdr:spPr>
    </xdr:pic>
    <xdr:clientData/>
  </xdr:twoCellAnchor>
  <xdr:twoCellAnchor editAs="oneCell">
    <xdr:from>
      <xdr:col>6</xdr:col>
      <xdr:colOff>647700</xdr:colOff>
      <xdr:row>68</xdr:row>
      <xdr:rowOff>220980</xdr:rowOff>
    </xdr:from>
    <xdr:to>
      <xdr:col>6</xdr:col>
      <xdr:colOff>1657224</xdr:colOff>
      <xdr:row>71</xdr:row>
      <xdr:rowOff>188493</xdr:rowOff>
    </xdr:to>
    <xdr:pic>
      <xdr:nvPicPr>
        <xdr:cNvPr id="14" name="Picture 13"/>
        <xdr:cNvPicPr>
          <a:picLocks noChangeAspect="1"/>
        </xdr:cNvPicPr>
      </xdr:nvPicPr>
      <xdr:blipFill>
        <a:blip r:embed="rId8"/>
        <a:stretch>
          <a:fillRect/>
        </a:stretch>
      </xdr:blipFill>
      <xdr:spPr>
        <a:xfrm>
          <a:off x="9153525" y="18373725"/>
          <a:ext cx="1009015" cy="789940"/>
        </a:xfrm>
        <a:prstGeom prst="rect">
          <a:avLst/>
        </a:prstGeom>
      </xdr:spPr>
    </xdr:pic>
    <xdr:clientData/>
  </xdr:twoCellAnchor>
  <xdr:twoCellAnchor editAs="oneCell">
    <xdr:from>
      <xdr:col>6</xdr:col>
      <xdr:colOff>717230</xdr:colOff>
      <xdr:row>79</xdr:row>
      <xdr:rowOff>101939</xdr:rowOff>
    </xdr:from>
    <xdr:to>
      <xdr:col>6</xdr:col>
      <xdr:colOff>1431516</xdr:colOff>
      <xdr:row>79</xdr:row>
      <xdr:rowOff>502237</xdr:rowOff>
    </xdr:to>
    <xdr:pic>
      <xdr:nvPicPr>
        <xdr:cNvPr id="15" name="Picture 14"/>
        <xdr:cNvPicPr>
          <a:picLocks noChangeAspect="1"/>
        </xdr:cNvPicPr>
      </xdr:nvPicPr>
      <xdr:blipFill>
        <a:blip r:embed="rId9"/>
        <a:stretch>
          <a:fillRect/>
        </a:stretch>
      </xdr:blipFill>
      <xdr:spPr>
        <a:xfrm>
          <a:off x="9222740" y="21271865"/>
          <a:ext cx="714375" cy="400050"/>
        </a:xfrm>
        <a:prstGeom prst="rect">
          <a:avLst/>
        </a:prstGeom>
      </xdr:spPr>
    </xdr:pic>
    <xdr:clientData/>
  </xdr:twoCellAnchor>
  <xdr:twoCellAnchor editAs="oneCell">
    <xdr:from>
      <xdr:col>6</xdr:col>
      <xdr:colOff>725805</xdr:colOff>
      <xdr:row>117</xdr:row>
      <xdr:rowOff>36195</xdr:rowOff>
    </xdr:from>
    <xdr:to>
      <xdr:col>6</xdr:col>
      <xdr:colOff>1449615</xdr:colOff>
      <xdr:row>117</xdr:row>
      <xdr:rowOff>356152</xdr:rowOff>
    </xdr:to>
    <xdr:pic>
      <xdr:nvPicPr>
        <xdr:cNvPr id="19" name="Picture 18"/>
        <xdr:cNvPicPr>
          <a:picLocks noChangeAspect="1"/>
        </xdr:cNvPicPr>
      </xdr:nvPicPr>
      <xdr:blipFill>
        <a:blip r:embed="rId10"/>
        <a:stretch>
          <a:fillRect/>
        </a:stretch>
      </xdr:blipFill>
      <xdr:spPr>
        <a:xfrm>
          <a:off x="9231630" y="33480375"/>
          <a:ext cx="723265" cy="319405"/>
        </a:xfrm>
        <a:prstGeom prst="rect">
          <a:avLst/>
        </a:prstGeom>
      </xdr:spPr>
    </xdr:pic>
    <xdr:clientData/>
  </xdr:twoCellAnchor>
  <xdr:twoCellAnchor editAs="oneCell">
    <xdr:from>
      <xdr:col>6</xdr:col>
      <xdr:colOff>828675</xdr:colOff>
      <xdr:row>118</xdr:row>
      <xdr:rowOff>30480</xdr:rowOff>
    </xdr:from>
    <xdr:to>
      <xdr:col>6</xdr:col>
      <xdr:colOff>1504865</xdr:colOff>
      <xdr:row>118</xdr:row>
      <xdr:rowOff>236220</xdr:rowOff>
    </xdr:to>
    <xdr:pic>
      <xdr:nvPicPr>
        <xdr:cNvPr id="20" name="Picture 19"/>
        <xdr:cNvPicPr>
          <a:picLocks noChangeAspect="1"/>
        </xdr:cNvPicPr>
      </xdr:nvPicPr>
      <xdr:blipFill>
        <a:blip r:embed="rId11"/>
        <a:stretch>
          <a:fillRect/>
        </a:stretch>
      </xdr:blipFill>
      <xdr:spPr>
        <a:xfrm>
          <a:off x="9334500" y="33922335"/>
          <a:ext cx="675640" cy="205740"/>
        </a:xfrm>
        <a:prstGeom prst="rect">
          <a:avLst/>
        </a:prstGeom>
      </xdr:spPr>
    </xdr:pic>
    <xdr:clientData/>
  </xdr:twoCellAnchor>
  <xdr:twoCellAnchor editAs="oneCell">
    <xdr:from>
      <xdr:col>6</xdr:col>
      <xdr:colOff>721995</xdr:colOff>
      <xdr:row>119</xdr:row>
      <xdr:rowOff>26671</xdr:rowOff>
    </xdr:from>
    <xdr:to>
      <xdr:col>6</xdr:col>
      <xdr:colOff>1499104</xdr:colOff>
      <xdr:row>119</xdr:row>
      <xdr:rowOff>236220</xdr:rowOff>
    </xdr:to>
    <xdr:pic>
      <xdr:nvPicPr>
        <xdr:cNvPr id="21" name="Picture 20"/>
        <xdr:cNvPicPr>
          <a:picLocks noChangeAspect="1"/>
        </xdr:cNvPicPr>
      </xdr:nvPicPr>
      <xdr:blipFill>
        <a:blip r:embed="rId12"/>
        <a:stretch>
          <a:fillRect/>
        </a:stretch>
      </xdr:blipFill>
      <xdr:spPr>
        <a:xfrm>
          <a:off x="9227820" y="34385250"/>
          <a:ext cx="776605" cy="209550"/>
        </a:xfrm>
        <a:prstGeom prst="rect">
          <a:avLst/>
        </a:prstGeom>
      </xdr:spPr>
    </xdr:pic>
    <xdr:clientData/>
  </xdr:twoCellAnchor>
  <xdr:twoCellAnchor editAs="oneCell">
    <xdr:from>
      <xdr:col>6</xdr:col>
      <xdr:colOff>784860</xdr:colOff>
      <xdr:row>120</xdr:row>
      <xdr:rowOff>40005</xdr:rowOff>
    </xdr:from>
    <xdr:to>
      <xdr:col>6</xdr:col>
      <xdr:colOff>1432479</xdr:colOff>
      <xdr:row>120</xdr:row>
      <xdr:rowOff>240005</xdr:rowOff>
    </xdr:to>
    <xdr:pic>
      <xdr:nvPicPr>
        <xdr:cNvPr id="22" name="Picture 21"/>
        <xdr:cNvPicPr>
          <a:picLocks noChangeAspect="1"/>
        </xdr:cNvPicPr>
      </xdr:nvPicPr>
      <xdr:blipFill>
        <a:blip r:embed="rId13"/>
        <a:stretch>
          <a:fillRect/>
        </a:stretch>
      </xdr:blipFill>
      <xdr:spPr>
        <a:xfrm>
          <a:off x="9290685" y="34884360"/>
          <a:ext cx="647065" cy="199390"/>
        </a:xfrm>
        <a:prstGeom prst="rect">
          <a:avLst/>
        </a:prstGeom>
      </xdr:spPr>
    </xdr:pic>
    <xdr:clientData/>
  </xdr:twoCellAnchor>
  <xdr:twoCellAnchor editAs="oneCell">
    <xdr:from>
      <xdr:col>6</xdr:col>
      <xdr:colOff>826770</xdr:colOff>
      <xdr:row>121</xdr:row>
      <xdr:rowOff>34290</xdr:rowOff>
    </xdr:from>
    <xdr:to>
      <xdr:col>6</xdr:col>
      <xdr:colOff>1398199</xdr:colOff>
      <xdr:row>121</xdr:row>
      <xdr:rowOff>243814</xdr:rowOff>
    </xdr:to>
    <xdr:pic>
      <xdr:nvPicPr>
        <xdr:cNvPr id="23" name="Picture 22"/>
        <xdr:cNvPicPr>
          <a:picLocks noChangeAspect="1"/>
        </xdr:cNvPicPr>
      </xdr:nvPicPr>
      <xdr:blipFill>
        <a:blip r:embed="rId14"/>
        <a:stretch>
          <a:fillRect/>
        </a:stretch>
      </xdr:blipFill>
      <xdr:spPr>
        <a:xfrm>
          <a:off x="9332595" y="35269170"/>
          <a:ext cx="570865" cy="208915"/>
        </a:xfrm>
        <a:prstGeom prst="rect">
          <a:avLst/>
        </a:prstGeom>
      </xdr:spPr>
    </xdr:pic>
    <xdr:clientData/>
  </xdr:twoCellAnchor>
  <xdr:twoCellAnchor editAs="oneCell">
    <xdr:from>
      <xdr:col>6</xdr:col>
      <xdr:colOff>798195</xdr:colOff>
      <xdr:row>122</xdr:row>
      <xdr:rowOff>45720</xdr:rowOff>
    </xdr:from>
    <xdr:to>
      <xdr:col>6</xdr:col>
      <xdr:colOff>1445814</xdr:colOff>
      <xdr:row>122</xdr:row>
      <xdr:rowOff>245720</xdr:rowOff>
    </xdr:to>
    <xdr:pic>
      <xdr:nvPicPr>
        <xdr:cNvPr id="24" name="Picture 23"/>
        <xdr:cNvPicPr>
          <a:picLocks noChangeAspect="1"/>
        </xdr:cNvPicPr>
      </xdr:nvPicPr>
      <xdr:blipFill>
        <a:blip r:embed="rId13"/>
        <a:stretch>
          <a:fillRect/>
        </a:stretch>
      </xdr:blipFill>
      <xdr:spPr>
        <a:xfrm>
          <a:off x="9304020" y="35554920"/>
          <a:ext cx="647065" cy="199390"/>
        </a:xfrm>
        <a:prstGeom prst="rect">
          <a:avLst/>
        </a:prstGeom>
      </xdr:spPr>
    </xdr:pic>
    <xdr:clientData/>
  </xdr:twoCellAnchor>
  <xdr:twoCellAnchor editAs="oneCell">
    <xdr:from>
      <xdr:col>6</xdr:col>
      <xdr:colOff>855345</xdr:colOff>
      <xdr:row>123</xdr:row>
      <xdr:rowOff>34290</xdr:rowOff>
    </xdr:from>
    <xdr:to>
      <xdr:col>6</xdr:col>
      <xdr:colOff>1426774</xdr:colOff>
      <xdr:row>123</xdr:row>
      <xdr:rowOff>243814</xdr:rowOff>
    </xdr:to>
    <xdr:pic>
      <xdr:nvPicPr>
        <xdr:cNvPr id="25" name="Picture 24"/>
        <xdr:cNvPicPr>
          <a:picLocks noChangeAspect="1"/>
        </xdr:cNvPicPr>
      </xdr:nvPicPr>
      <xdr:blipFill>
        <a:blip r:embed="rId14"/>
        <a:stretch>
          <a:fillRect/>
        </a:stretch>
      </xdr:blipFill>
      <xdr:spPr>
        <a:xfrm>
          <a:off x="9361170" y="35817810"/>
          <a:ext cx="570865" cy="208915"/>
        </a:xfrm>
        <a:prstGeom prst="rect">
          <a:avLst/>
        </a:prstGeom>
      </xdr:spPr>
    </xdr:pic>
    <xdr:clientData/>
  </xdr:twoCellAnchor>
  <xdr:twoCellAnchor editAs="oneCell">
    <xdr:from>
      <xdr:col>6</xdr:col>
      <xdr:colOff>503499</xdr:colOff>
      <xdr:row>134</xdr:row>
      <xdr:rowOff>141383</xdr:rowOff>
    </xdr:from>
    <xdr:to>
      <xdr:col>6</xdr:col>
      <xdr:colOff>1751118</xdr:colOff>
      <xdr:row>134</xdr:row>
      <xdr:rowOff>368078</xdr:rowOff>
    </xdr:to>
    <xdr:pic>
      <xdr:nvPicPr>
        <xdr:cNvPr id="30" name="Picture 29"/>
        <xdr:cNvPicPr>
          <a:picLocks noChangeAspect="1"/>
        </xdr:cNvPicPr>
      </xdr:nvPicPr>
      <xdr:blipFill>
        <a:blip r:embed="rId15"/>
        <a:stretch>
          <a:fillRect/>
        </a:stretch>
      </xdr:blipFill>
      <xdr:spPr>
        <a:xfrm>
          <a:off x="9008745" y="44495085"/>
          <a:ext cx="1247775" cy="226695"/>
        </a:xfrm>
        <a:prstGeom prst="rect">
          <a:avLst/>
        </a:prstGeom>
      </xdr:spPr>
    </xdr:pic>
    <xdr:clientData/>
  </xdr:twoCellAnchor>
  <xdr:twoCellAnchor editAs="oneCell">
    <xdr:from>
      <xdr:col>6</xdr:col>
      <xdr:colOff>635635</xdr:colOff>
      <xdr:row>135</xdr:row>
      <xdr:rowOff>39370</xdr:rowOff>
    </xdr:from>
    <xdr:to>
      <xdr:col>6</xdr:col>
      <xdr:colOff>1625600</xdr:colOff>
      <xdr:row>135</xdr:row>
      <xdr:rowOff>433070</xdr:rowOff>
    </xdr:to>
    <xdr:pic>
      <xdr:nvPicPr>
        <xdr:cNvPr id="31" name="Picture 30"/>
        <xdr:cNvPicPr>
          <a:picLocks noChangeAspect="1"/>
        </xdr:cNvPicPr>
      </xdr:nvPicPr>
      <xdr:blipFill>
        <a:blip r:embed="rId16"/>
        <a:stretch>
          <a:fillRect/>
        </a:stretch>
      </xdr:blipFill>
      <xdr:spPr>
        <a:xfrm>
          <a:off x="9141460" y="44898310"/>
          <a:ext cx="989965" cy="393700"/>
        </a:xfrm>
        <a:prstGeom prst="rect">
          <a:avLst/>
        </a:prstGeom>
      </xdr:spPr>
    </xdr:pic>
    <xdr:clientData/>
  </xdr:twoCellAnchor>
  <xdr:twoCellAnchor editAs="oneCell">
    <xdr:from>
      <xdr:col>6</xdr:col>
      <xdr:colOff>677545</xdr:colOff>
      <xdr:row>136</xdr:row>
      <xdr:rowOff>13970</xdr:rowOff>
    </xdr:from>
    <xdr:to>
      <xdr:col>6</xdr:col>
      <xdr:colOff>1575435</xdr:colOff>
      <xdr:row>139</xdr:row>
      <xdr:rowOff>98425</xdr:rowOff>
    </xdr:to>
    <xdr:pic>
      <xdr:nvPicPr>
        <xdr:cNvPr id="32" name="Picture 31"/>
        <xdr:cNvPicPr>
          <a:picLocks noChangeAspect="1"/>
        </xdr:cNvPicPr>
      </xdr:nvPicPr>
      <xdr:blipFill>
        <a:blip r:embed="rId17"/>
        <a:stretch>
          <a:fillRect/>
        </a:stretch>
      </xdr:blipFill>
      <xdr:spPr>
        <a:xfrm>
          <a:off x="9183370" y="45349160"/>
          <a:ext cx="897890" cy="541655"/>
        </a:xfrm>
        <a:prstGeom prst="rect">
          <a:avLst/>
        </a:prstGeom>
      </xdr:spPr>
    </xdr:pic>
    <xdr:clientData/>
  </xdr:twoCellAnchor>
  <xdr:twoCellAnchor editAs="oneCell">
    <xdr:from>
      <xdr:col>6</xdr:col>
      <xdr:colOff>765810</xdr:colOff>
      <xdr:row>141</xdr:row>
      <xdr:rowOff>34290</xdr:rowOff>
    </xdr:from>
    <xdr:to>
      <xdr:col>6</xdr:col>
      <xdr:colOff>1470572</xdr:colOff>
      <xdr:row>141</xdr:row>
      <xdr:rowOff>259079</xdr:rowOff>
    </xdr:to>
    <xdr:pic>
      <xdr:nvPicPr>
        <xdr:cNvPr id="33" name="Picture 32"/>
        <xdr:cNvPicPr>
          <a:picLocks noChangeAspect="1"/>
        </xdr:cNvPicPr>
      </xdr:nvPicPr>
      <xdr:blipFill>
        <a:blip r:embed="rId18"/>
        <a:stretch>
          <a:fillRect/>
        </a:stretch>
      </xdr:blipFill>
      <xdr:spPr>
        <a:xfrm>
          <a:off x="9271635" y="46131480"/>
          <a:ext cx="704215" cy="224155"/>
        </a:xfrm>
        <a:prstGeom prst="rect">
          <a:avLst/>
        </a:prstGeom>
      </xdr:spPr>
    </xdr:pic>
    <xdr:clientData/>
  </xdr:twoCellAnchor>
  <xdr:twoCellAnchor editAs="oneCell">
    <xdr:from>
      <xdr:col>6</xdr:col>
      <xdr:colOff>636270</xdr:colOff>
      <xdr:row>143</xdr:row>
      <xdr:rowOff>129540</xdr:rowOff>
    </xdr:from>
    <xdr:to>
      <xdr:col>6</xdr:col>
      <xdr:colOff>1588651</xdr:colOff>
      <xdr:row>146</xdr:row>
      <xdr:rowOff>57050</xdr:rowOff>
    </xdr:to>
    <xdr:pic>
      <xdr:nvPicPr>
        <xdr:cNvPr id="37" name="Picture 36"/>
        <xdr:cNvPicPr>
          <a:picLocks noChangeAspect="1"/>
        </xdr:cNvPicPr>
      </xdr:nvPicPr>
      <xdr:blipFill>
        <a:blip r:embed="rId19"/>
        <a:stretch>
          <a:fillRect/>
        </a:stretch>
      </xdr:blipFill>
      <xdr:spPr>
        <a:xfrm>
          <a:off x="9142095" y="46775370"/>
          <a:ext cx="951865" cy="749935"/>
        </a:xfrm>
        <a:prstGeom prst="rect">
          <a:avLst/>
        </a:prstGeom>
      </xdr:spPr>
    </xdr:pic>
    <xdr:clientData/>
  </xdr:twoCellAnchor>
  <xdr:twoCellAnchor editAs="oneCell">
    <xdr:from>
      <xdr:col>6</xdr:col>
      <xdr:colOff>769620</xdr:colOff>
      <xdr:row>149</xdr:row>
      <xdr:rowOff>156210</xdr:rowOff>
    </xdr:from>
    <xdr:to>
      <xdr:col>6</xdr:col>
      <xdr:colOff>1522001</xdr:colOff>
      <xdr:row>152</xdr:row>
      <xdr:rowOff>64676</xdr:rowOff>
    </xdr:to>
    <xdr:pic>
      <xdr:nvPicPr>
        <xdr:cNvPr id="38" name="Picture 37"/>
        <xdr:cNvPicPr>
          <a:picLocks noChangeAspect="1"/>
        </xdr:cNvPicPr>
      </xdr:nvPicPr>
      <xdr:blipFill>
        <a:blip r:embed="rId20"/>
        <a:stretch>
          <a:fillRect/>
        </a:stretch>
      </xdr:blipFill>
      <xdr:spPr>
        <a:xfrm>
          <a:off x="9275445" y="48447960"/>
          <a:ext cx="751840" cy="730885"/>
        </a:xfrm>
        <a:prstGeom prst="rect">
          <a:avLst/>
        </a:prstGeom>
      </xdr:spPr>
    </xdr:pic>
    <xdr:clientData/>
  </xdr:twoCellAnchor>
  <xdr:twoCellAnchor editAs="oneCell">
    <xdr:from>
      <xdr:col>6</xdr:col>
      <xdr:colOff>762000</xdr:colOff>
      <xdr:row>155</xdr:row>
      <xdr:rowOff>154305</xdr:rowOff>
    </xdr:from>
    <xdr:to>
      <xdr:col>6</xdr:col>
      <xdr:colOff>1514381</xdr:colOff>
      <xdr:row>158</xdr:row>
      <xdr:rowOff>62770</xdr:rowOff>
    </xdr:to>
    <xdr:pic>
      <xdr:nvPicPr>
        <xdr:cNvPr id="39" name="Picture 38"/>
        <xdr:cNvPicPr>
          <a:picLocks noChangeAspect="1"/>
        </xdr:cNvPicPr>
      </xdr:nvPicPr>
      <xdr:blipFill>
        <a:blip r:embed="rId21"/>
        <a:stretch>
          <a:fillRect/>
        </a:stretch>
      </xdr:blipFill>
      <xdr:spPr>
        <a:xfrm>
          <a:off x="9267825" y="50091975"/>
          <a:ext cx="751840" cy="730885"/>
        </a:xfrm>
        <a:prstGeom prst="rect">
          <a:avLst/>
        </a:prstGeom>
      </xdr:spPr>
    </xdr:pic>
    <xdr:clientData/>
  </xdr:twoCellAnchor>
  <xdr:twoCellAnchor editAs="oneCell">
    <xdr:from>
      <xdr:col>6</xdr:col>
      <xdr:colOff>754380</xdr:colOff>
      <xdr:row>160</xdr:row>
      <xdr:rowOff>22860</xdr:rowOff>
    </xdr:from>
    <xdr:to>
      <xdr:col>6</xdr:col>
      <xdr:colOff>1497237</xdr:colOff>
      <xdr:row>161</xdr:row>
      <xdr:rowOff>236219</xdr:rowOff>
    </xdr:to>
    <xdr:pic>
      <xdr:nvPicPr>
        <xdr:cNvPr id="40" name="Picture 39"/>
        <xdr:cNvPicPr>
          <a:picLocks noChangeAspect="1"/>
        </xdr:cNvPicPr>
      </xdr:nvPicPr>
      <xdr:blipFill>
        <a:blip r:embed="rId22"/>
        <a:stretch>
          <a:fillRect/>
        </a:stretch>
      </xdr:blipFill>
      <xdr:spPr>
        <a:xfrm>
          <a:off x="9260205" y="51332130"/>
          <a:ext cx="742315" cy="487045"/>
        </a:xfrm>
        <a:prstGeom prst="rect">
          <a:avLst/>
        </a:prstGeom>
      </xdr:spPr>
    </xdr:pic>
    <xdr:clientData/>
  </xdr:twoCellAnchor>
  <xdr:twoCellAnchor editAs="oneCell">
    <xdr:from>
      <xdr:col>6</xdr:col>
      <xdr:colOff>626745</xdr:colOff>
      <xdr:row>163</xdr:row>
      <xdr:rowOff>200025</xdr:rowOff>
    </xdr:from>
    <xdr:to>
      <xdr:col>6</xdr:col>
      <xdr:colOff>1645793</xdr:colOff>
      <xdr:row>166</xdr:row>
      <xdr:rowOff>108492</xdr:rowOff>
    </xdr:to>
    <xdr:pic>
      <xdr:nvPicPr>
        <xdr:cNvPr id="41" name="Picture 40"/>
        <xdr:cNvPicPr>
          <a:picLocks noChangeAspect="1"/>
        </xdr:cNvPicPr>
      </xdr:nvPicPr>
      <xdr:blipFill>
        <a:blip r:embed="rId23"/>
        <a:stretch>
          <a:fillRect/>
        </a:stretch>
      </xdr:blipFill>
      <xdr:spPr>
        <a:xfrm>
          <a:off x="9132570" y="52332255"/>
          <a:ext cx="1018540" cy="730885"/>
        </a:xfrm>
        <a:prstGeom prst="rect">
          <a:avLst/>
        </a:prstGeom>
      </xdr:spPr>
    </xdr:pic>
    <xdr:clientData/>
  </xdr:twoCellAnchor>
  <xdr:twoCellAnchor editAs="oneCell">
    <xdr:from>
      <xdr:col>6</xdr:col>
      <xdr:colOff>640080</xdr:colOff>
      <xdr:row>169</xdr:row>
      <xdr:rowOff>135255</xdr:rowOff>
    </xdr:from>
    <xdr:to>
      <xdr:col>6</xdr:col>
      <xdr:colOff>1611509</xdr:colOff>
      <xdr:row>172</xdr:row>
      <xdr:rowOff>81815</xdr:rowOff>
    </xdr:to>
    <xdr:pic>
      <xdr:nvPicPr>
        <xdr:cNvPr id="42" name="Picture 41"/>
        <xdr:cNvPicPr>
          <a:picLocks noChangeAspect="1"/>
        </xdr:cNvPicPr>
      </xdr:nvPicPr>
      <xdr:blipFill>
        <a:blip r:embed="rId24"/>
        <a:stretch>
          <a:fillRect/>
        </a:stretch>
      </xdr:blipFill>
      <xdr:spPr>
        <a:xfrm>
          <a:off x="9145905" y="53913405"/>
          <a:ext cx="970915" cy="768985"/>
        </a:xfrm>
        <a:prstGeom prst="rect">
          <a:avLst/>
        </a:prstGeom>
      </xdr:spPr>
    </xdr:pic>
    <xdr:clientData/>
  </xdr:twoCellAnchor>
  <xdr:twoCellAnchor editAs="oneCell">
    <xdr:from>
      <xdr:col>6</xdr:col>
      <xdr:colOff>431270</xdr:colOff>
      <xdr:row>175</xdr:row>
      <xdr:rowOff>40751</xdr:rowOff>
    </xdr:from>
    <xdr:to>
      <xdr:col>6</xdr:col>
      <xdr:colOff>1605084</xdr:colOff>
      <xdr:row>178</xdr:row>
      <xdr:rowOff>182219</xdr:rowOff>
    </xdr:to>
    <xdr:pic>
      <xdr:nvPicPr>
        <xdr:cNvPr id="43" name="Picture 42"/>
        <xdr:cNvPicPr>
          <a:picLocks noChangeAspect="1"/>
        </xdr:cNvPicPr>
      </xdr:nvPicPr>
      <xdr:blipFill>
        <a:blip r:embed="rId25"/>
        <a:stretch>
          <a:fillRect/>
        </a:stretch>
      </xdr:blipFill>
      <xdr:spPr>
        <a:xfrm>
          <a:off x="8936990" y="55464710"/>
          <a:ext cx="1173480" cy="963930"/>
        </a:xfrm>
        <a:prstGeom prst="rect">
          <a:avLst/>
        </a:prstGeom>
      </xdr:spPr>
    </xdr:pic>
    <xdr:clientData/>
  </xdr:twoCellAnchor>
  <xdr:twoCellAnchor editAs="oneCell">
    <xdr:from>
      <xdr:col>6</xdr:col>
      <xdr:colOff>725805</xdr:colOff>
      <xdr:row>180</xdr:row>
      <xdr:rowOff>272415</xdr:rowOff>
    </xdr:from>
    <xdr:to>
      <xdr:col>6</xdr:col>
      <xdr:colOff>1785339</xdr:colOff>
      <xdr:row>181</xdr:row>
      <xdr:rowOff>314325</xdr:rowOff>
    </xdr:to>
    <xdr:pic>
      <xdr:nvPicPr>
        <xdr:cNvPr id="44" name="Picture 43"/>
        <xdr:cNvPicPr>
          <a:picLocks noChangeAspect="1"/>
        </xdr:cNvPicPr>
      </xdr:nvPicPr>
      <xdr:blipFill>
        <a:blip r:embed="rId26"/>
        <a:stretch>
          <a:fillRect/>
        </a:stretch>
      </xdr:blipFill>
      <xdr:spPr>
        <a:xfrm>
          <a:off x="9231630" y="57068085"/>
          <a:ext cx="1059180" cy="775335"/>
        </a:xfrm>
        <a:prstGeom prst="rect">
          <a:avLst/>
        </a:prstGeom>
      </xdr:spPr>
    </xdr:pic>
    <xdr:clientData/>
  </xdr:twoCellAnchor>
  <xdr:twoCellAnchor editAs="oneCell">
    <xdr:from>
      <xdr:col>6</xdr:col>
      <xdr:colOff>314558</xdr:colOff>
      <xdr:row>183</xdr:row>
      <xdr:rowOff>156209</xdr:rowOff>
    </xdr:from>
    <xdr:to>
      <xdr:col>6</xdr:col>
      <xdr:colOff>1992467</xdr:colOff>
      <xdr:row>184</xdr:row>
      <xdr:rowOff>371474</xdr:rowOff>
    </xdr:to>
    <xdr:pic>
      <xdr:nvPicPr>
        <xdr:cNvPr id="46" name="Picture 45"/>
        <xdr:cNvPicPr>
          <a:picLocks noChangeAspect="1"/>
        </xdr:cNvPicPr>
      </xdr:nvPicPr>
      <xdr:blipFill>
        <a:blip r:embed="rId27"/>
        <a:stretch>
          <a:fillRect/>
        </a:stretch>
      </xdr:blipFill>
      <xdr:spPr>
        <a:xfrm>
          <a:off x="8820150" y="59151520"/>
          <a:ext cx="1677670" cy="786765"/>
        </a:xfrm>
        <a:prstGeom prst="rect">
          <a:avLst/>
        </a:prstGeom>
      </xdr:spPr>
    </xdr:pic>
    <xdr:clientData/>
  </xdr:twoCellAnchor>
  <xdr:twoCellAnchor editAs="oneCell">
    <xdr:from>
      <xdr:col>6</xdr:col>
      <xdr:colOff>476250</xdr:colOff>
      <xdr:row>185</xdr:row>
      <xdr:rowOff>30479</xdr:rowOff>
    </xdr:from>
    <xdr:to>
      <xdr:col>6</xdr:col>
      <xdr:colOff>1685774</xdr:colOff>
      <xdr:row>185</xdr:row>
      <xdr:rowOff>521804</xdr:rowOff>
    </xdr:to>
    <xdr:pic>
      <xdr:nvPicPr>
        <xdr:cNvPr id="47" name="Picture 46"/>
        <xdr:cNvPicPr>
          <a:picLocks noChangeAspect="1"/>
        </xdr:cNvPicPr>
      </xdr:nvPicPr>
      <xdr:blipFill>
        <a:blip r:embed="rId28"/>
        <a:stretch>
          <a:fillRect/>
        </a:stretch>
      </xdr:blipFill>
      <xdr:spPr>
        <a:xfrm>
          <a:off x="8982075" y="60168790"/>
          <a:ext cx="1209040" cy="491490"/>
        </a:xfrm>
        <a:prstGeom prst="rect">
          <a:avLst/>
        </a:prstGeom>
      </xdr:spPr>
    </xdr:pic>
    <xdr:clientData/>
  </xdr:twoCellAnchor>
  <xdr:twoCellAnchor editAs="oneCell">
    <xdr:from>
      <xdr:col>6</xdr:col>
      <xdr:colOff>541020</xdr:colOff>
      <xdr:row>186</xdr:row>
      <xdr:rowOff>41910</xdr:rowOff>
    </xdr:from>
    <xdr:to>
      <xdr:col>6</xdr:col>
      <xdr:colOff>1598163</xdr:colOff>
      <xdr:row>186</xdr:row>
      <xdr:rowOff>480392</xdr:rowOff>
    </xdr:to>
    <xdr:pic>
      <xdr:nvPicPr>
        <xdr:cNvPr id="48" name="Picture 47"/>
        <xdr:cNvPicPr>
          <a:picLocks noChangeAspect="1"/>
        </xdr:cNvPicPr>
      </xdr:nvPicPr>
      <xdr:blipFill>
        <a:blip r:embed="rId29"/>
        <a:stretch>
          <a:fillRect/>
        </a:stretch>
      </xdr:blipFill>
      <xdr:spPr>
        <a:xfrm>
          <a:off x="9046845" y="60904755"/>
          <a:ext cx="1056640" cy="438150"/>
        </a:xfrm>
        <a:prstGeom prst="rect">
          <a:avLst/>
        </a:prstGeom>
      </xdr:spPr>
    </xdr:pic>
    <xdr:clientData/>
  </xdr:twoCellAnchor>
  <xdr:twoCellAnchor editAs="oneCell">
    <xdr:from>
      <xdr:col>6</xdr:col>
      <xdr:colOff>607695</xdr:colOff>
      <xdr:row>187</xdr:row>
      <xdr:rowOff>32385</xdr:rowOff>
    </xdr:from>
    <xdr:to>
      <xdr:col>6</xdr:col>
      <xdr:colOff>1579124</xdr:colOff>
      <xdr:row>187</xdr:row>
      <xdr:rowOff>455543</xdr:rowOff>
    </xdr:to>
    <xdr:pic>
      <xdr:nvPicPr>
        <xdr:cNvPr id="49" name="Picture 48"/>
        <xdr:cNvPicPr>
          <a:picLocks noChangeAspect="1"/>
        </xdr:cNvPicPr>
      </xdr:nvPicPr>
      <xdr:blipFill>
        <a:blip r:embed="rId30"/>
        <a:stretch>
          <a:fillRect/>
        </a:stretch>
      </xdr:blipFill>
      <xdr:spPr>
        <a:xfrm>
          <a:off x="9113520" y="61381005"/>
          <a:ext cx="970915" cy="422910"/>
        </a:xfrm>
        <a:prstGeom prst="rect">
          <a:avLst/>
        </a:prstGeom>
      </xdr:spPr>
    </xdr:pic>
    <xdr:clientData/>
  </xdr:twoCellAnchor>
  <xdr:twoCellAnchor editAs="oneCell">
    <xdr:from>
      <xdr:col>6</xdr:col>
      <xdr:colOff>487680</xdr:colOff>
      <xdr:row>188</xdr:row>
      <xdr:rowOff>30480</xdr:rowOff>
    </xdr:from>
    <xdr:to>
      <xdr:col>6</xdr:col>
      <xdr:colOff>1687680</xdr:colOff>
      <xdr:row>188</xdr:row>
      <xdr:rowOff>496956</xdr:rowOff>
    </xdr:to>
    <xdr:pic>
      <xdr:nvPicPr>
        <xdr:cNvPr id="50" name="Picture 49"/>
        <xdr:cNvPicPr>
          <a:picLocks noChangeAspect="1"/>
        </xdr:cNvPicPr>
      </xdr:nvPicPr>
      <xdr:blipFill>
        <a:blip r:embed="rId31"/>
        <a:stretch>
          <a:fillRect/>
        </a:stretch>
      </xdr:blipFill>
      <xdr:spPr>
        <a:xfrm>
          <a:off x="8993505" y="62036325"/>
          <a:ext cx="1199515" cy="466090"/>
        </a:xfrm>
        <a:prstGeom prst="rect">
          <a:avLst/>
        </a:prstGeom>
      </xdr:spPr>
    </xdr:pic>
    <xdr:clientData/>
  </xdr:twoCellAnchor>
  <xdr:twoCellAnchor editAs="oneCell">
    <xdr:from>
      <xdr:col>6</xdr:col>
      <xdr:colOff>377190</xdr:colOff>
      <xdr:row>190</xdr:row>
      <xdr:rowOff>36195</xdr:rowOff>
    </xdr:from>
    <xdr:to>
      <xdr:col>6</xdr:col>
      <xdr:colOff>1777190</xdr:colOff>
      <xdr:row>190</xdr:row>
      <xdr:rowOff>251460</xdr:rowOff>
    </xdr:to>
    <xdr:pic>
      <xdr:nvPicPr>
        <xdr:cNvPr id="51" name="Picture 50"/>
        <xdr:cNvPicPr>
          <a:picLocks noChangeAspect="1"/>
        </xdr:cNvPicPr>
      </xdr:nvPicPr>
      <xdr:blipFill>
        <a:blip r:embed="rId32"/>
        <a:stretch>
          <a:fillRect/>
        </a:stretch>
      </xdr:blipFill>
      <xdr:spPr>
        <a:xfrm>
          <a:off x="8883015" y="63223140"/>
          <a:ext cx="1399540" cy="215265"/>
        </a:xfrm>
        <a:prstGeom prst="rect">
          <a:avLst/>
        </a:prstGeom>
      </xdr:spPr>
    </xdr:pic>
    <xdr:clientData/>
  </xdr:twoCellAnchor>
  <xdr:twoCellAnchor editAs="oneCell">
    <xdr:from>
      <xdr:col>6</xdr:col>
      <xdr:colOff>308610</xdr:colOff>
      <xdr:row>191</xdr:row>
      <xdr:rowOff>20955</xdr:rowOff>
    </xdr:from>
    <xdr:to>
      <xdr:col>6</xdr:col>
      <xdr:colOff>1927658</xdr:colOff>
      <xdr:row>191</xdr:row>
      <xdr:rowOff>472109</xdr:rowOff>
    </xdr:to>
    <xdr:pic>
      <xdr:nvPicPr>
        <xdr:cNvPr id="52" name="Picture 51"/>
        <xdr:cNvPicPr>
          <a:picLocks noChangeAspect="1"/>
        </xdr:cNvPicPr>
      </xdr:nvPicPr>
      <xdr:blipFill>
        <a:blip r:embed="rId33"/>
        <a:stretch>
          <a:fillRect/>
        </a:stretch>
      </xdr:blipFill>
      <xdr:spPr>
        <a:xfrm>
          <a:off x="8814435" y="63798450"/>
          <a:ext cx="1618615" cy="450850"/>
        </a:xfrm>
        <a:prstGeom prst="rect">
          <a:avLst/>
        </a:prstGeom>
      </xdr:spPr>
    </xdr:pic>
    <xdr:clientData/>
  </xdr:twoCellAnchor>
  <xdr:twoCellAnchor editAs="oneCell">
    <xdr:from>
      <xdr:col>6</xdr:col>
      <xdr:colOff>504825</xdr:colOff>
      <xdr:row>195</xdr:row>
      <xdr:rowOff>167640</xdr:rowOff>
    </xdr:from>
    <xdr:to>
      <xdr:col>6</xdr:col>
      <xdr:colOff>1847682</xdr:colOff>
      <xdr:row>196</xdr:row>
      <xdr:rowOff>293372</xdr:rowOff>
    </xdr:to>
    <xdr:pic>
      <xdr:nvPicPr>
        <xdr:cNvPr id="53" name="Picture 52"/>
        <xdr:cNvPicPr>
          <a:picLocks noChangeAspect="1"/>
        </xdr:cNvPicPr>
      </xdr:nvPicPr>
      <xdr:blipFill>
        <a:blip r:embed="rId34"/>
        <a:stretch>
          <a:fillRect/>
        </a:stretch>
      </xdr:blipFill>
      <xdr:spPr>
        <a:xfrm>
          <a:off x="9010650" y="66840735"/>
          <a:ext cx="1342390" cy="716280"/>
        </a:xfrm>
        <a:prstGeom prst="rect">
          <a:avLst/>
        </a:prstGeom>
      </xdr:spPr>
    </xdr:pic>
    <xdr:clientData/>
  </xdr:twoCellAnchor>
  <xdr:twoCellAnchor editAs="oneCell">
    <xdr:from>
      <xdr:col>6</xdr:col>
      <xdr:colOff>621030</xdr:colOff>
      <xdr:row>199</xdr:row>
      <xdr:rowOff>32385</xdr:rowOff>
    </xdr:from>
    <xdr:to>
      <xdr:col>6</xdr:col>
      <xdr:colOff>1697220</xdr:colOff>
      <xdr:row>199</xdr:row>
      <xdr:rowOff>447675</xdr:rowOff>
    </xdr:to>
    <xdr:pic>
      <xdr:nvPicPr>
        <xdr:cNvPr id="54" name="Picture 53"/>
        <xdr:cNvPicPr>
          <a:picLocks noChangeAspect="1"/>
        </xdr:cNvPicPr>
      </xdr:nvPicPr>
      <xdr:blipFill>
        <a:blip r:embed="rId35"/>
        <a:stretch>
          <a:fillRect/>
        </a:stretch>
      </xdr:blipFill>
      <xdr:spPr>
        <a:xfrm>
          <a:off x="9126855" y="69067680"/>
          <a:ext cx="1075690" cy="415290"/>
        </a:xfrm>
        <a:prstGeom prst="rect">
          <a:avLst/>
        </a:prstGeom>
      </xdr:spPr>
    </xdr:pic>
    <xdr:clientData/>
  </xdr:twoCellAnchor>
  <xdr:twoCellAnchor editAs="oneCell">
    <xdr:from>
      <xdr:col>6</xdr:col>
      <xdr:colOff>510540</xdr:colOff>
      <xdr:row>202</xdr:row>
      <xdr:rowOff>22861</xdr:rowOff>
    </xdr:from>
    <xdr:to>
      <xdr:col>6</xdr:col>
      <xdr:colOff>1672445</xdr:colOff>
      <xdr:row>202</xdr:row>
      <xdr:rowOff>504825</xdr:rowOff>
    </xdr:to>
    <xdr:pic>
      <xdr:nvPicPr>
        <xdr:cNvPr id="56" name="Picture 55"/>
        <xdr:cNvPicPr>
          <a:picLocks noChangeAspect="1"/>
        </xdr:cNvPicPr>
      </xdr:nvPicPr>
      <xdr:blipFill>
        <a:blip r:embed="rId36"/>
        <a:stretch>
          <a:fillRect/>
        </a:stretch>
      </xdr:blipFill>
      <xdr:spPr>
        <a:xfrm>
          <a:off x="9016365" y="70829805"/>
          <a:ext cx="1161415" cy="481965"/>
        </a:xfrm>
        <a:prstGeom prst="rect">
          <a:avLst/>
        </a:prstGeom>
      </xdr:spPr>
    </xdr:pic>
    <xdr:clientData/>
  </xdr:twoCellAnchor>
  <xdr:twoCellAnchor editAs="oneCell">
    <xdr:from>
      <xdr:col>6</xdr:col>
      <xdr:colOff>542925</xdr:colOff>
      <xdr:row>203</xdr:row>
      <xdr:rowOff>24765</xdr:rowOff>
    </xdr:from>
    <xdr:to>
      <xdr:col>6</xdr:col>
      <xdr:colOff>1619115</xdr:colOff>
      <xdr:row>203</xdr:row>
      <xdr:rowOff>236220</xdr:rowOff>
    </xdr:to>
    <xdr:pic>
      <xdr:nvPicPr>
        <xdr:cNvPr id="57" name="Picture 56"/>
        <xdr:cNvPicPr>
          <a:picLocks noChangeAspect="1"/>
        </xdr:cNvPicPr>
      </xdr:nvPicPr>
      <xdr:blipFill>
        <a:blip r:embed="rId37"/>
        <a:stretch>
          <a:fillRect/>
        </a:stretch>
      </xdr:blipFill>
      <xdr:spPr>
        <a:xfrm>
          <a:off x="9048750" y="71422260"/>
          <a:ext cx="1075690" cy="211455"/>
        </a:xfrm>
        <a:prstGeom prst="rect">
          <a:avLst/>
        </a:prstGeom>
      </xdr:spPr>
    </xdr:pic>
    <xdr:clientData/>
  </xdr:twoCellAnchor>
  <xdr:twoCellAnchor editAs="oneCell">
    <xdr:from>
      <xdr:col>6</xdr:col>
      <xdr:colOff>445770</xdr:colOff>
      <xdr:row>204</xdr:row>
      <xdr:rowOff>15240</xdr:rowOff>
    </xdr:from>
    <xdr:to>
      <xdr:col>6</xdr:col>
      <xdr:colOff>1874341</xdr:colOff>
      <xdr:row>204</xdr:row>
      <xdr:rowOff>265044</xdr:rowOff>
    </xdr:to>
    <xdr:pic>
      <xdr:nvPicPr>
        <xdr:cNvPr id="58" name="Picture 57"/>
        <xdr:cNvPicPr>
          <a:picLocks noChangeAspect="1"/>
        </xdr:cNvPicPr>
      </xdr:nvPicPr>
      <xdr:blipFill>
        <a:blip r:embed="rId38"/>
        <a:stretch>
          <a:fillRect/>
        </a:stretch>
      </xdr:blipFill>
      <xdr:spPr>
        <a:xfrm>
          <a:off x="8951595" y="72003285"/>
          <a:ext cx="1428115" cy="249555"/>
        </a:xfrm>
        <a:prstGeom prst="rect">
          <a:avLst/>
        </a:prstGeom>
      </xdr:spPr>
    </xdr:pic>
    <xdr:clientData/>
  </xdr:twoCellAnchor>
  <xdr:twoCellAnchor editAs="oneCell">
    <xdr:from>
      <xdr:col>6</xdr:col>
      <xdr:colOff>594360</xdr:colOff>
      <xdr:row>209</xdr:row>
      <xdr:rowOff>11429</xdr:rowOff>
    </xdr:from>
    <xdr:to>
      <xdr:col>6</xdr:col>
      <xdr:colOff>1699122</xdr:colOff>
      <xdr:row>209</xdr:row>
      <xdr:rowOff>654326</xdr:rowOff>
    </xdr:to>
    <xdr:pic>
      <xdr:nvPicPr>
        <xdr:cNvPr id="59" name="Picture 58"/>
        <xdr:cNvPicPr>
          <a:picLocks noChangeAspect="1"/>
        </xdr:cNvPicPr>
      </xdr:nvPicPr>
      <xdr:blipFill>
        <a:blip r:embed="rId39"/>
        <a:stretch>
          <a:fillRect/>
        </a:stretch>
      </xdr:blipFill>
      <xdr:spPr>
        <a:xfrm>
          <a:off x="9100185" y="75770740"/>
          <a:ext cx="1104265" cy="643255"/>
        </a:xfrm>
        <a:prstGeom prst="rect">
          <a:avLst/>
        </a:prstGeom>
      </xdr:spPr>
    </xdr:pic>
    <xdr:clientData/>
  </xdr:twoCellAnchor>
  <xdr:twoCellAnchor editAs="oneCell">
    <xdr:from>
      <xdr:col>6</xdr:col>
      <xdr:colOff>579413</xdr:colOff>
      <xdr:row>210</xdr:row>
      <xdr:rowOff>140384</xdr:rowOff>
    </xdr:from>
    <xdr:to>
      <xdr:col>6</xdr:col>
      <xdr:colOff>1627032</xdr:colOff>
      <xdr:row>210</xdr:row>
      <xdr:rowOff>598578</xdr:rowOff>
    </xdr:to>
    <xdr:pic>
      <xdr:nvPicPr>
        <xdr:cNvPr id="60" name="Picture 59"/>
        <xdr:cNvPicPr>
          <a:picLocks noChangeAspect="1"/>
        </xdr:cNvPicPr>
      </xdr:nvPicPr>
      <xdr:blipFill>
        <a:blip r:embed="rId40"/>
        <a:stretch>
          <a:fillRect/>
        </a:stretch>
      </xdr:blipFill>
      <xdr:spPr>
        <a:xfrm>
          <a:off x="9084945" y="76605130"/>
          <a:ext cx="1047750" cy="457835"/>
        </a:xfrm>
        <a:prstGeom prst="rect">
          <a:avLst/>
        </a:prstGeom>
      </xdr:spPr>
    </xdr:pic>
    <xdr:clientData/>
  </xdr:twoCellAnchor>
  <xdr:twoCellAnchor editAs="oneCell">
    <xdr:from>
      <xdr:col>6</xdr:col>
      <xdr:colOff>443865</xdr:colOff>
      <xdr:row>212</xdr:row>
      <xdr:rowOff>224791</xdr:rowOff>
    </xdr:from>
    <xdr:to>
      <xdr:col>6</xdr:col>
      <xdr:colOff>1786722</xdr:colOff>
      <xdr:row>212</xdr:row>
      <xdr:rowOff>549137</xdr:rowOff>
    </xdr:to>
    <xdr:pic>
      <xdr:nvPicPr>
        <xdr:cNvPr id="61" name="Picture 60"/>
        <xdr:cNvPicPr>
          <a:picLocks noChangeAspect="1"/>
        </xdr:cNvPicPr>
      </xdr:nvPicPr>
      <xdr:blipFill>
        <a:blip r:embed="rId41"/>
        <a:stretch>
          <a:fillRect/>
        </a:stretch>
      </xdr:blipFill>
      <xdr:spPr>
        <a:xfrm>
          <a:off x="8949690" y="78699360"/>
          <a:ext cx="1342390" cy="323850"/>
        </a:xfrm>
        <a:prstGeom prst="rect">
          <a:avLst/>
        </a:prstGeom>
      </xdr:spPr>
    </xdr:pic>
    <xdr:clientData/>
  </xdr:twoCellAnchor>
  <xdr:twoCellAnchor editAs="oneCell">
    <xdr:from>
      <xdr:col>6</xdr:col>
      <xdr:colOff>344805</xdr:colOff>
      <xdr:row>213</xdr:row>
      <xdr:rowOff>282575</xdr:rowOff>
    </xdr:from>
    <xdr:to>
      <xdr:col>6</xdr:col>
      <xdr:colOff>1887662</xdr:colOff>
      <xdr:row>213</xdr:row>
      <xdr:rowOff>763514</xdr:rowOff>
    </xdr:to>
    <xdr:pic>
      <xdr:nvPicPr>
        <xdr:cNvPr id="62" name="Picture 61"/>
        <xdr:cNvPicPr>
          <a:picLocks noChangeAspect="1"/>
        </xdr:cNvPicPr>
      </xdr:nvPicPr>
      <xdr:blipFill>
        <a:blip r:embed="rId42"/>
        <a:stretch>
          <a:fillRect/>
        </a:stretch>
      </xdr:blipFill>
      <xdr:spPr>
        <a:xfrm>
          <a:off x="8850630" y="79471520"/>
          <a:ext cx="1542415" cy="480695"/>
        </a:xfrm>
        <a:prstGeom prst="rect">
          <a:avLst/>
        </a:prstGeom>
      </xdr:spPr>
    </xdr:pic>
    <xdr:clientData/>
  </xdr:twoCellAnchor>
  <xdr:twoCellAnchor editAs="oneCell">
    <xdr:from>
      <xdr:col>6</xdr:col>
      <xdr:colOff>390525</xdr:colOff>
      <xdr:row>215</xdr:row>
      <xdr:rowOff>32385</xdr:rowOff>
    </xdr:from>
    <xdr:to>
      <xdr:col>6</xdr:col>
      <xdr:colOff>1742906</xdr:colOff>
      <xdr:row>215</xdr:row>
      <xdr:rowOff>243840</xdr:rowOff>
    </xdr:to>
    <xdr:pic>
      <xdr:nvPicPr>
        <xdr:cNvPr id="63" name="Picture 62"/>
        <xdr:cNvPicPr>
          <a:picLocks noChangeAspect="1"/>
        </xdr:cNvPicPr>
      </xdr:nvPicPr>
      <xdr:blipFill>
        <a:blip r:embed="rId43"/>
        <a:stretch>
          <a:fillRect/>
        </a:stretch>
      </xdr:blipFill>
      <xdr:spPr>
        <a:xfrm>
          <a:off x="8896350" y="80659605"/>
          <a:ext cx="1351915" cy="211455"/>
        </a:xfrm>
        <a:prstGeom prst="rect">
          <a:avLst/>
        </a:prstGeom>
      </xdr:spPr>
    </xdr:pic>
    <xdr:clientData/>
  </xdr:twoCellAnchor>
  <xdr:twoCellAnchor editAs="oneCell">
    <xdr:from>
      <xdr:col>6</xdr:col>
      <xdr:colOff>453390</xdr:colOff>
      <xdr:row>223</xdr:row>
      <xdr:rowOff>28575</xdr:rowOff>
    </xdr:from>
    <xdr:to>
      <xdr:col>6</xdr:col>
      <xdr:colOff>1424819</xdr:colOff>
      <xdr:row>224</xdr:row>
      <xdr:rowOff>250727</xdr:rowOff>
    </xdr:to>
    <xdr:pic>
      <xdr:nvPicPr>
        <xdr:cNvPr id="71" name="Picture 70"/>
        <xdr:cNvPicPr>
          <a:picLocks noChangeAspect="1"/>
        </xdr:cNvPicPr>
      </xdr:nvPicPr>
      <xdr:blipFill>
        <a:blip r:embed="rId44"/>
        <a:stretch>
          <a:fillRect/>
        </a:stretch>
      </xdr:blipFill>
      <xdr:spPr>
        <a:xfrm>
          <a:off x="8959215" y="86199345"/>
          <a:ext cx="970915" cy="495935"/>
        </a:xfrm>
        <a:prstGeom prst="rect">
          <a:avLst/>
        </a:prstGeom>
      </xdr:spPr>
    </xdr:pic>
    <xdr:clientData/>
  </xdr:twoCellAnchor>
  <xdr:twoCellAnchor editAs="oneCell">
    <xdr:from>
      <xdr:col>6</xdr:col>
      <xdr:colOff>476250</xdr:colOff>
      <xdr:row>224</xdr:row>
      <xdr:rowOff>152401</xdr:rowOff>
    </xdr:from>
    <xdr:to>
      <xdr:col>6</xdr:col>
      <xdr:colOff>1600060</xdr:colOff>
      <xdr:row>224</xdr:row>
      <xdr:rowOff>377190</xdr:rowOff>
    </xdr:to>
    <xdr:pic>
      <xdr:nvPicPr>
        <xdr:cNvPr id="72" name="Picture 71"/>
        <xdr:cNvPicPr>
          <a:picLocks noChangeAspect="1"/>
        </xdr:cNvPicPr>
      </xdr:nvPicPr>
      <xdr:blipFill>
        <a:blip r:embed="rId45"/>
        <a:stretch>
          <a:fillRect/>
        </a:stretch>
      </xdr:blipFill>
      <xdr:spPr>
        <a:xfrm>
          <a:off x="8982075" y="86597490"/>
          <a:ext cx="1123315" cy="224790"/>
        </a:xfrm>
        <a:prstGeom prst="rect">
          <a:avLst/>
        </a:prstGeom>
      </xdr:spPr>
    </xdr:pic>
    <xdr:clientData/>
  </xdr:twoCellAnchor>
  <xdr:twoCellAnchor editAs="oneCell">
    <xdr:from>
      <xdr:col>6</xdr:col>
      <xdr:colOff>531495</xdr:colOff>
      <xdr:row>225</xdr:row>
      <xdr:rowOff>81916</xdr:rowOff>
    </xdr:from>
    <xdr:to>
      <xdr:col>6</xdr:col>
      <xdr:colOff>1360066</xdr:colOff>
      <xdr:row>225</xdr:row>
      <xdr:rowOff>310516</xdr:rowOff>
    </xdr:to>
    <xdr:pic>
      <xdr:nvPicPr>
        <xdr:cNvPr id="73" name="Picture 72"/>
        <xdr:cNvPicPr>
          <a:picLocks noChangeAspect="1"/>
        </xdr:cNvPicPr>
      </xdr:nvPicPr>
      <xdr:blipFill>
        <a:blip r:embed="rId46"/>
        <a:stretch>
          <a:fillRect/>
        </a:stretch>
      </xdr:blipFill>
      <xdr:spPr>
        <a:xfrm>
          <a:off x="9037320" y="86965155"/>
          <a:ext cx="828040" cy="228600"/>
        </a:xfrm>
        <a:prstGeom prst="rect">
          <a:avLst/>
        </a:prstGeom>
      </xdr:spPr>
    </xdr:pic>
    <xdr:clientData/>
  </xdr:twoCellAnchor>
  <xdr:twoCellAnchor editAs="oneCell">
    <xdr:from>
      <xdr:col>6</xdr:col>
      <xdr:colOff>541020</xdr:colOff>
      <xdr:row>226</xdr:row>
      <xdr:rowOff>139065</xdr:rowOff>
    </xdr:from>
    <xdr:to>
      <xdr:col>6</xdr:col>
      <xdr:colOff>1369591</xdr:colOff>
      <xdr:row>226</xdr:row>
      <xdr:rowOff>365760</xdr:rowOff>
    </xdr:to>
    <xdr:pic>
      <xdr:nvPicPr>
        <xdr:cNvPr id="74" name="Picture 73"/>
        <xdr:cNvPicPr>
          <a:picLocks noChangeAspect="1"/>
        </xdr:cNvPicPr>
      </xdr:nvPicPr>
      <xdr:blipFill>
        <a:blip r:embed="rId46"/>
        <a:stretch>
          <a:fillRect/>
        </a:stretch>
      </xdr:blipFill>
      <xdr:spPr>
        <a:xfrm>
          <a:off x="9046845" y="87441405"/>
          <a:ext cx="828040" cy="226695"/>
        </a:xfrm>
        <a:prstGeom prst="rect">
          <a:avLst/>
        </a:prstGeom>
      </xdr:spPr>
    </xdr:pic>
    <xdr:clientData/>
  </xdr:twoCellAnchor>
  <xdr:twoCellAnchor editAs="oneCell">
    <xdr:from>
      <xdr:col>6</xdr:col>
      <xdr:colOff>626745</xdr:colOff>
      <xdr:row>227</xdr:row>
      <xdr:rowOff>148590</xdr:rowOff>
    </xdr:from>
    <xdr:to>
      <xdr:col>6</xdr:col>
      <xdr:colOff>1331507</xdr:colOff>
      <xdr:row>227</xdr:row>
      <xdr:rowOff>382905</xdr:rowOff>
    </xdr:to>
    <xdr:pic>
      <xdr:nvPicPr>
        <xdr:cNvPr id="75" name="Picture 74"/>
        <xdr:cNvPicPr>
          <a:picLocks noChangeAspect="1"/>
        </xdr:cNvPicPr>
      </xdr:nvPicPr>
      <xdr:blipFill>
        <a:blip r:embed="rId47"/>
        <a:stretch>
          <a:fillRect/>
        </a:stretch>
      </xdr:blipFill>
      <xdr:spPr>
        <a:xfrm>
          <a:off x="9132570" y="87955755"/>
          <a:ext cx="704215" cy="234315"/>
        </a:xfrm>
        <a:prstGeom prst="rect">
          <a:avLst/>
        </a:prstGeom>
      </xdr:spPr>
    </xdr:pic>
    <xdr:clientData/>
  </xdr:twoCellAnchor>
  <xdr:twoCellAnchor editAs="oneCell">
    <xdr:from>
      <xdr:col>6</xdr:col>
      <xdr:colOff>407670</xdr:colOff>
      <xdr:row>228</xdr:row>
      <xdr:rowOff>97155</xdr:rowOff>
    </xdr:from>
    <xdr:to>
      <xdr:col>6</xdr:col>
      <xdr:colOff>1712432</xdr:colOff>
      <xdr:row>228</xdr:row>
      <xdr:rowOff>448918</xdr:rowOff>
    </xdr:to>
    <xdr:pic>
      <xdr:nvPicPr>
        <xdr:cNvPr id="76" name="Picture 75"/>
        <xdr:cNvPicPr>
          <a:picLocks noChangeAspect="1"/>
        </xdr:cNvPicPr>
      </xdr:nvPicPr>
      <xdr:blipFill>
        <a:blip r:embed="rId48"/>
        <a:stretch>
          <a:fillRect/>
        </a:stretch>
      </xdr:blipFill>
      <xdr:spPr>
        <a:xfrm>
          <a:off x="8913495" y="88342470"/>
          <a:ext cx="1304290" cy="351155"/>
        </a:xfrm>
        <a:prstGeom prst="rect">
          <a:avLst/>
        </a:prstGeom>
      </xdr:spPr>
    </xdr:pic>
    <xdr:clientData/>
  </xdr:twoCellAnchor>
  <xdr:twoCellAnchor editAs="oneCell">
    <xdr:from>
      <xdr:col>6</xdr:col>
      <xdr:colOff>424815</xdr:colOff>
      <xdr:row>230</xdr:row>
      <xdr:rowOff>139065</xdr:rowOff>
    </xdr:from>
    <xdr:to>
      <xdr:col>6</xdr:col>
      <xdr:colOff>1615291</xdr:colOff>
      <xdr:row>230</xdr:row>
      <xdr:rowOff>363855</xdr:rowOff>
    </xdr:to>
    <xdr:pic>
      <xdr:nvPicPr>
        <xdr:cNvPr id="77" name="Picture 76"/>
        <xdr:cNvPicPr>
          <a:picLocks noChangeAspect="1"/>
        </xdr:cNvPicPr>
      </xdr:nvPicPr>
      <xdr:blipFill>
        <a:blip r:embed="rId49"/>
        <a:stretch>
          <a:fillRect/>
        </a:stretch>
      </xdr:blipFill>
      <xdr:spPr>
        <a:xfrm>
          <a:off x="8930640" y="89384505"/>
          <a:ext cx="1189990" cy="224790"/>
        </a:xfrm>
        <a:prstGeom prst="rect">
          <a:avLst/>
        </a:prstGeom>
      </xdr:spPr>
    </xdr:pic>
    <xdr:clientData/>
  </xdr:twoCellAnchor>
  <xdr:twoCellAnchor editAs="oneCell">
    <xdr:from>
      <xdr:col>6</xdr:col>
      <xdr:colOff>584835</xdr:colOff>
      <xdr:row>231</xdr:row>
      <xdr:rowOff>24765</xdr:rowOff>
    </xdr:from>
    <xdr:to>
      <xdr:col>6</xdr:col>
      <xdr:colOff>1394359</xdr:colOff>
      <xdr:row>231</xdr:row>
      <xdr:rowOff>245745</xdr:rowOff>
    </xdr:to>
    <xdr:pic>
      <xdr:nvPicPr>
        <xdr:cNvPr id="78" name="Picture 77"/>
        <xdr:cNvPicPr>
          <a:picLocks noChangeAspect="1"/>
        </xdr:cNvPicPr>
      </xdr:nvPicPr>
      <xdr:blipFill>
        <a:blip r:embed="rId50"/>
        <a:stretch>
          <a:fillRect/>
        </a:stretch>
      </xdr:blipFill>
      <xdr:spPr>
        <a:xfrm>
          <a:off x="9090660" y="89717880"/>
          <a:ext cx="808990" cy="220980"/>
        </a:xfrm>
        <a:prstGeom prst="rect">
          <a:avLst/>
        </a:prstGeom>
      </xdr:spPr>
    </xdr:pic>
    <xdr:clientData/>
  </xdr:twoCellAnchor>
  <xdr:twoCellAnchor editAs="oneCell">
    <xdr:from>
      <xdr:col>6</xdr:col>
      <xdr:colOff>520065</xdr:colOff>
      <xdr:row>232</xdr:row>
      <xdr:rowOff>257175</xdr:rowOff>
    </xdr:from>
    <xdr:to>
      <xdr:col>6</xdr:col>
      <xdr:colOff>1329589</xdr:colOff>
      <xdr:row>232</xdr:row>
      <xdr:rowOff>464820</xdr:rowOff>
    </xdr:to>
    <xdr:pic>
      <xdr:nvPicPr>
        <xdr:cNvPr id="79" name="Picture 78"/>
        <xdr:cNvPicPr>
          <a:picLocks noChangeAspect="1"/>
        </xdr:cNvPicPr>
      </xdr:nvPicPr>
      <xdr:blipFill>
        <a:blip r:embed="rId51"/>
        <a:stretch>
          <a:fillRect/>
        </a:stretch>
      </xdr:blipFill>
      <xdr:spPr>
        <a:xfrm>
          <a:off x="9025890" y="90224610"/>
          <a:ext cx="808990" cy="207645"/>
        </a:xfrm>
        <a:prstGeom prst="rect">
          <a:avLst/>
        </a:prstGeom>
      </xdr:spPr>
    </xdr:pic>
    <xdr:clientData/>
  </xdr:twoCellAnchor>
  <xdr:twoCellAnchor editAs="oneCell">
    <xdr:from>
      <xdr:col>6</xdr:col>
      <xdr:colOff>687705</xdr:colOff>
      <xdr:row>234</xdr:row>
      <xdr:rowOff>211455</xdr:rowOff>
    </xdr:from>
    <xdr:to>
      <xdr:col>6</xdr:col>
      <xdr:colOff>1440086</xdr:colOff>
      <xdr:row>236</xdr:row>
      <xdr:rowOff>152337</xdr:rowOff>
    </xdr:to>
    <xdr:pic>
      <xdr:nvPicPr>
        <xdr:cNvPr id="80" name="Picture 79"/>
        <xdr:cNvPicPr>
          <a:picLocks noChangeAspect="1"/>
        </xdr:cNvPicPr>
      </xdr:nvPicPr>
      <xdr:blipFill>
        <a:blip r:embed="rId52"/>
        <a:stretch>
          <a:fillRect/>
        </a:stretch>
      </xdr:blipFill>
      <xdr:spPr>
        <a:xfrm>
          <a:off x="9193530" y="91158060"/>
          <a:ext cx="751840" cy="488950"/>
        </a:xfrm>
        <a:prstGeom prst="rect">
          <a:avLst/>
        </a:prstGeom>
      </xdr:spPr>
    </xdr:pic>
    <xdr:clientData/>
  </xdr:twoCellAnchor>
  <xdr:twoCellAnchor editAs="oneCell">
    <xdr:from>
      <xdr:col>6</xdr:col>
      <xdr:colOff>508635</xdr:colOff>
      <xdr:row>243</xdr:row>
      <xdr:rowOff>30480</xdr:rowOff>
    </xdr:from>
    <xdr:to>
      <xdr:col>6</xdr:col>
      <xdr:colOff>1251492</xdr:colOff>
      <xdr:row>243</xdr:row>
      <xdr:rowOff>236220</xdr:rowOff>
    </xdr:to>
    <xdr:pic>
      <xdr:nvPicPr>
        <xdr:cNvPr id="81" name="Picture 80"/>
        <xdr:cNvPicPr>
          <a:picLocks noChangeAspect="1"/>
        </xdr:cNvPicPr>
      </xdr:nvPicPr>
      <xdr:blipFill>
        <a:blip r:embed="rId53"/>
        <a:stretch>
          <a:fillRect/>
        </a:stretch>
      </xdr:blipFill>
      <xdr:spPr>
        <a:xfrm>
          <a:off x="9014460" y="93445965"/>
          <a:ext cx="742315" cy="205740"/>
        </a:xfrm>
        <a:prstGeom prst="rect">
          <a:avLst/>
        </a:prstGeom>
      </xdr:spPr>
    </xdr:pic>
    <xdr:clientData/>
  </xdr:twoCellAnchor>
  <xdr:twoCellAnchor editAs="oneCell">
    <xdr:from>
      <xdr:col>6</xdr:col>
      <xdr:colOff>666750</xdr:colOff>
      <xdr:row>244</xdr:row>
      <xdr:rowOff>51435</xdr:rowOff>
    </xdr:from>
    <xdr:to>
      <xdr:col>6</xdr:col>
      <xdr:colOff>1361988</xdr:colOff>
      <xdr:row>245</xdr:row>
      <xdr:rowOff>177101</xdr:rowOff>
    </xdr:to>
    <xdr:pic>
      <xdr:nvPicPr>
        <xdr:cNvPr id="82" name="Picture 81"/>
        <xdr:cNvPicPr>
          <a:picLocks noChangeAspect="1"/>
        </xdr:cNvPicPr>
      </xdr:nvPicPr>
      <xdr:blipFill>
        <a:blip r:embed="rId54"/>
        <a:stretch>
          <a:fillRect/>
        </a:stretch>
      </xdr:blipFill>
      <xdr:spPr>
        <a:xfrm>
          <a:off x="9172575" y="93741240"/>
          <a:ext cx="694690" cy="496570"/>
        </a:xfrm>
        <a:prstGeom prst="rect">
          <a:avLst/>
        </a:prstGeom>
      </xdr:spPr>
    </xdr:pic>
    <xdr:clientData/>
  </xdr:twoCellAnchor>
  <xdr:twoCellAnchor editAs="oneCell">
    <xdr:from>
      <xdr:col>6</xdr:col>
      <xdr:colOff>577215</xdr:colOff>
      <xdr:row>247</xdr:row>
      <xdr:rowOff>106680</xdr:rowOff>
    </xdr:from>
    <xdr:to>
      <xdr:col>6</xdr:col>
      <xdr:colOff>1367691</xdr:colOff>
      <xdr:row>249</xdr:row>
      <xdr:rowOff>51372</xdr:rowOff>
    </xdr:to>
    <xdr:pic>
      <xdr:nvPicPr>
        <xdr:cNvPr id="83" name="Picture 82"/>
        <xdr:cNvPicPr>
          <a:picLocks noChangeAspect="1"/>
        </xdr:cNvPicPr>
      </xdr:nvPicPr>
      <xdr:blipFill>
        <a:blip r:embed="rId55"/>
        <a:stretch>
          <a:fillRect/>
        </a:stretch>
      </xdr:blipFill>
      <xdr:spPr>
        <a:xfrm>
          <a:off x="9083040" y="94947105"/>
          <a:ext cx="789940" cy="492760"/>
        </a:xfrm>
        <a:prstGeom prst="rect">
          <a:avLst/>
        </a:prstGeom>
      </xdr:spPr>
    </xdr:pic>
    <xdr:clientData/>
  </xdr:twoCellAnchor>
  <xdr:twoCellAnchor editAs="oneCell">
    <xdr:from>
      <xdr:col>6</xdr:col>
      <xdr:colOff>529590</xdr:colOff>
      <xdr:row>250</xdr:row>
      <xdr:rowOff>20955</xdr:rowOff>
    </xdr:from>
    <xdr:to>
      <xdr:col>6</xdr:col>
      <xdr:colOff>1348638</xdr:colOff>
      <xdr:row>251</xdr:row>
      <xdr:rowOff>238062</xdr:rowOff>
    </xdr:to>
    <xdr:pic>
      <xdr:nvPicPr>
        <xdr:cNvPr id="84" name="Picture 83"/>
        <xdr:cNvPicPr>
          <a:picLocks noChangeAspect="1"/>
        </xdr:cNvPicPr>
      </xdr:nvPicPr>
      <xdr:blipFill>
        <a:blip r:embed="rId56"/>
        <a:stretch>
          <a:fillRect/>
        </a:stretch>
      </xdr:blipFill>
      <xdr:spPr>
        <a:xfrm>
          <a:off x="9035415" y="95684340"/>
          <a:ext cx="818515" cy="490855"/>
        </a:xfrm>
        <a:prstGeom prst="rect">
          <a:avLst/>
        </a:prstGeom>
      </xdr:spPr>
    </xdr:pic>
    <xdr:clientData/>
  </xdr:twoCellAnchor>
  <xdr:twoCellAnchor editAs="oneCell">
    <xdr:from>
      <xdr:col>6</xdr:col>
      <xdr:colOff>1259205</xdr:colOff>
      <xdr:row>253</xdr:row>
      <xdr:rowOff>259080</xdr:rowOff>
    </xdr:from>
    <xdr:to>
      <xdr:col>6</xdr:col>
      <xdr:colOff>2268729</xdr:colOff>
      <xdr:row>255</xdr:row>
      <xdr:rowOff>209485</xdr:rowOff>
    </xdr:to>
    <xdr:pic>
      <xdr:nvPicPr>
        <xdr:cNvPr id="85" name="Picture 84"/>
        <xdr:cNvPicPr>
          <a:picLocks noChangeAspect="1"/>
        </xdr:cNvPicPr>
      </xdr:nvPicPr>
      <xdr:blipFill>
        <a:blip r:embed="rId57"/>
        <a:stretch>
          <a:fillRect/>
        </a:stretch>
      </xdr:blipFill>
      <xdr:spPr>
        <a:xfrm>
          <a:off x="9765030" y="96745425"/>
          <a:ext cx="1009015" cy="498475"/>
        </a:xfrm>
        <a:prstGeom prst="rect">
          <a:avLst/>
        </a:prstGeom>
      </xdr:spPr>
    </xdr:pic>
    <xdr:clientData/>
  </xdr:twoCellAnchor>
  <xdr:twoCellAnchor editAs="oneCell">
    <xdr:from>
      <xdr:col>6</xdr:col>
      <xdr:colOff>455295</xdr:colOff>
      <xdr:row>258</xdr:row>
      <xdr:rowOff>78105</xdr:rowOff>
    </xdr:from>
    <xdr:to>
      <xdr:col>6</xdr:col>
      <xdr:colOff>1712438</xdr:colOff>
      <xdr:row>258</xdr:row>
      <xdr:rowOff>283845</xdr:rowOff>
    </xdr:to>
    <xdr:pic>
      <xdr:nvPicPr>
        <xdr:cNvPr id="87" name="Picture 86"/>
        <xdr:cNvPicPr>
          <a:picLocks noChangeAspect="1"/>
        </xdr:cNvPicPr>
      </xdr:nvPicPr>
      <xdr:blipFill>
        <a:blip r:embed="rId58"/>
        <a:stretch>
          <a:fillRect/>
        </a:stretch>
      </xdr:blipFill>
      <xdr:spPr>
        <a:xfrm>
          <a:off x="8961120" y="97936050"/>
          <a:ext cx="1256665" cy="205740"/>
        </a:xfrm>
        <a:prstGeom prst="rect">
          <a:avLst/>
        </a:prstGeom>
      </xdr:spPr>
    </xdr:pic>
    <xdr:clientData/>
  </xdr:twoCellAnchor>
  <xdr:twoCellAnchor editAs="oneCell">
    <xdr:from>
      <xdr:col>6</xdr:col>
      <xdr:colOff>733425</xdr:colOff>
      <xdr:row>259</xdr:row>
      <xdr:rowOff>20955</xdr:rowOff>
    </xdr:from>
    <xdr:to>
      <xdr:col>6</xdr:col>
      <xdr:colOff>1428663</xdr:colOff>
      <xdr:row>259</xdr:row>
      <xdr:rowOff>232410</xdr:rowOff>
    </xdr:to>
    <xdr:pic>
      <xdr:nvPicPr>
        <xdr:cNvPr id="88" name="Picture 87"/>
        <xdr:cNvPicPr>
          <a:picLocks noChangeAspect="1"/>
        </xdr:cNvPicPr>
      </xdr:nvPicPr>
      <xdr:blipFill>
        <a:blip r:embed="rId59"/>
        <a:stretch>
          <a:fillRect/>
        </a:stretch>
      </xdr:blipFill>
      <xdr:spPr>
        <a:xfrm>
          <a:off x="9239250" y="98298000"/>
          <a:ext cx="694690" cy="211455"/>
        </a:xfrm>
        <a:prstGeom prst="rect">
          <a:avLst/>
        </a:prstGeom>
      </xdr:spPr>
    </xdr:pic>
    <xdr:clientData/>
  </xdr:twoCellAnchor>
  <xdr:twoCellAnchor editAs="oneCell">
    <xdr:from>
      <xdr:col>6</xdr:col>
      <xdr:colOff>710565</xdr:colOff>
      <xdr:row>260</xdr:row>
      <xdr:rowOff>24765</xdr:rowOff>
    </xdr:from>
    <xdr:to>
      <xdr:col>6</xdr:col>
      <xdr:colOff>1453422</xdr:colOff>
      <xdr:row>260</xdr:row>
      <xdr:rowOff>249555</xdr:rowOff>
    </xdr:to>
    <xdr:pic>
      <xdr:nvPicPr>
        <xdr:cNvPr id="89" name="Picture 88"/>
        <xdr:cNvPicPr>
          <a:picLocks noChangeAspect="1"/>
        </xdr:cNvPicPr>
      </xdr:nvPicPr>
      <xdr:blipFill>
        <a:blip r:embed="rId60"/>
        <a:stretch>
          <a:fillRect/>
        </a:stretch>
      </xdr:blipFill>
      <xdr:spPr>
        <a:xfrm>
          <a:off x="9216390" y="98576130"/>
          <a:ext cx="742315" cy="224790"/>
        </a:xfrm>
        <a:prstGeom prst="rect">
          <a:avLst/>
        </a:prstGeom>
      </xdr:spPr>
    </xdr:pic>
    <xdr:clientData/>
  </xdr:twoCellAnchor>
  <xdr:twoCellAnchor editAs="oneCell">
    <xdr:from>
      <xdr:col>6</xdr:col>
      <xdr:colOff>689610</xdr:colOff>
      <xdr:row>261</xdr:row>
      <xdr:rowOff>49530</xdr:rowOff>
    </xdr:from>
    <xdr:to>
      <xdr:col>6</xdr:col>
      <xdr:colOff>1441991</xdr:colOff>
      <xdr:row>261</xdr:row>
      <xdr:rowOff>245745</xdr:rowOff>
    </xdr:to>
    <xdr:pic>
      <xdr:nvPicPr>
        <xdr:cNvPr id="90" name="Picture 89"/>
        <xdr:cNvPicPr>
          <a:picLocks noChangeAspect="1"/>
        </xdr:cNvPicPr>
      </xdr:nvPicPr>
      <xdr:blipFill>
        <a:blip r:embed="rId61"/>
        <a:stretch>
          <a:fillRect/>
        </a:stretch>
      </xdr:blipFill>
      <xdr:spPr>
        <a:xfrm>
          <a:off x="9195435" y="98875215"/>
          <a:ext cx="751840" cy="196215"/>
        </a:xfrm>
        <a:prstGeom prst="rect">
          <a:avLst/>
        </a:prstGeom>
      </xdr:spPr>
    </xdr:pic>
    <xdr:clientData/>
  </xdr:twoCellAnchor>
  <xdr:twoCellAnchor editAs="oneCell">
    <xdr:from>
      <xdr:col>6</xdr:col>
      <xdr:colOff>422910</xdr:colOff>
      <xdr:row>262</xdr:row>
      <xdr:rowOff>135255</xdr:rowOff>
    </xdr:from>
    <xdr:to>
      <xdr:col>6</xdr:col>
      <xdr:colOff>1356243</xdr:colOff>
      <xdr:row>262</xdr:row>
      <xdr:rowOff>628650</xdr:rowOff>
    </xdr:to>
    <xdr:pic>
      <xdr:nvPicPr>
        <xdr:cNvPr id="91" name="Picture 90"/>
        <xdr:cNvPicPr>
          <a:picLocks noChangeAspect="1"/>
        </xdr:cNvPicPr>
      </xdr:nvPicPr>
      <xdr:blipFill>
        <a:blip r:embed="rId62"/>
        <a:stretch>
          <a:fillRect/>
        </a:stretch>
      </xdr:blipFill>
      <xdr:spPr>
        <a:xfrm>
          <a:off x="8928735" y="99235260"/>
          <a:ext cx="932815" cy="493395"/>
        </a:xfrm>
        <a:prstGeom prst="rect">
          <a:avLst/>
        </a:prstGeom>
      </xdr:spPr>
    </xdr:pic>
    <xdr:clientData/>
  </xdr:twoCellAnchor>
  <xdr:twoCellAnchor editAs="oneCell">
    <xdr:from>
      <xdr:col>6</xdr:col>
      <xdr:colOff>339090</xdr:colOff>
      <xdr:row>263</xdr:row>
      <xdr:rowOff>45720</xdr:rowOff>
    </xdr:from>
    <xdr:to>
      <xdr:col>6</xdr:col>
      <xdr:colOff>1567661</xdr:colOff>
      <xdr:row>263</xdr:row>
      <xdr:rowOff>428625</xdr:rowOff>
    </xdr:to>
    <xdr:pic>
      <xdr:nvPicPr>
        <xdr:cNvPr id="45" name="Picture 44"/>
        <xdr:cNvPicPr>
          <a:picLocks noChangeAspect="1"/>
        </xdr:cNvPicPr>
      </xdr:nvPicPr>
      <xdr:blipFill>
        <a:blip r:embed="rId63"/>
        <a:stretch>
          <a:fillRect/>
        </a:stretch>
      </xdr:blipFill>
      <xdr:spPr>
        <a:xfrm>
          <a:off x="8844915" y="99841050"/>
          <a:ext cx="1228090" cy="382905"/>
        </a:xfrm>
        <a:prstGeom prst="rect">
          <a:avLst/>
        </a:prstGeom>
      </xdr:spPr>
    </xdr:pic>
    <xdr:clientData/>
  </xdr:twoCellAnchor>
  <xdr:twoCellAnchor editAs="oneCell">
    <xdr:from>
      <xdr:col>6</xdr:col>
      <xdr:colOff>649605</xdr:colOff>
      <xdr:row>264</xdr:row>
      <xdr:rowOff>5715</xdr:rowOff>
    </xdr:from>
    <xdr:to>
      <xdr:col>6</xdr:col>
      <xdr:colOff>1392462</xdr:colOff>
      <xdr:row>264</xdr:row>
      <xdr:rowOff>236220</xdr:rowOff>
    </xdr:to>
    <xdr:pic>
      <xdr:nvPicPr>
        <xdr:cNvPr id="86" name="Picture 85"/>
        <xdr:cNvPicPr>
          <a:picLocks noChangeAspect="1"/>
        </xdr:cNvPicPr>
      </xdr:nvPicPr>
      <xdr:blipFill>
        <a:blip r:embed="rId64"/>
        <a:stretch>
          <a:fillRect/>
        </a:stretch>
      </xdr:blipFill>
      <xdr:spPr>
        <a:xfrm>
          <a:off x="9155430" y="100334445"/>
          <a:ext cx="742315" cy="230505"/>
        </a:xfrm>
        <a:prstGeom prst="rect">
          <a:avLst/>
        </a:prstGeom>
      </xdr:spPr>
    </xdr:pic>
    <xdr:clientData/>
  </xdr:twoCellAnchor>
  <xdr:twoCellAnchor editAs="oneCell">
    <xdr:from>
      <xdr:col>6</xdr:col>
      <xdr:colOff>609600</xdr:colOff>
      <xdr:row>265</xdr:row>
      <xdr:rowOff>350521</xdr:rowOff>
    </xdr:from>
    <xdr:to>
      <xdr:col>6</xdr:col>
      <xdr:colOff>1438171</xdr:colOff>
      <xdr:row>266</xdr:row>
      <xdr:rowOff>238125</xdr:rowOff>
    </xdr:to>
    <xdr:pic>
      <xdr:nvPicPr>
        <xdr:cNvPr id="92" name="Picture 91"/>
        <xdr:cNvPicPr>
          <a:picLocks noChangeAspect="1"/>
        </xdr:cNvPicPr>
      </xdr:nvPicPr>
      <xdr:blipFill>
        <a:blip r:embed="rId65"/>
        <a:stretch>
          <a:fillRect/>
        </a:stretch>
      </xdr:blipFill>
      <xdr:spPr>
        <a:xfrm>
          <a:off x="9115425" y="100953570"/>
          <a:ext cx="828040" cy="459105"/>
        </a:xfrm>
        <a:prstGeom prst="rect">
          <a:avLst/>
        </a:prstGeom>
      </xdr:spPr>
    </xdr:pic>
    <xdr:clientData/>
  </xdr:twoCellAnchor>
  <xdr:twoCellAnchor editAs="oneCell">
    <xdr:from>
      <xdr:col>6</xdr:col>
      <xdr:colOff>600075</xdr:colOff>
      <xdr:row>267</xdr:row>
      <xdr:rowOff>13335</xdr:rowOff>
    </xdr:from>
    <xdr:to>
      <xdr:col>6</xdr:col>
      <xdr:colOff>1390551</xdr:colOff>
      <xdr:row>267</xdr:row>
      <xdr:rowOff>514350</xdr:rowOff>
    </xdr:to>
    <xdr:pic>
      <xdr:nvPicPr>
        <xdr:cNvPr id="93" name="Picture 92"/>
        <xdr:cNvPicPr>
          <a:picLocks noChangeAspect="1"/>
        </xdr:cNvPicPr>
      </xdr:nvPicPr>
      <xdr:blipFill>
        <a:blip r:embed="rId66"/>
        <a:stretch>
          <a:fillRect/>
        </a:stretch>
      </xdr:blipFill>
      <xdr:spPr>
        <a:xfrm>
          <a:off x="9105900" y="101654610"/>
          <a:ext cx="789940" cy="501015"/>
        </a:xfrm>
        <a:prstGeom prst="rect">
          <a:avLst/>
        </a:prstGeom>
      </xdr:spPr>
    </xdr:pic>
    <xdr:clientData/>
  </xdr:twoCellAnchor>
  <xdr:twoCellAnchor editAs="oneCell">
    <xdr:from>
      <xdr:col>6</xdr:col>
      <xdr:colOff>611505</xdr:colOff>
      <xdr:row>268</xdr:row>
      <xdr:rowOff>123825</xdr:rowOff>
    </xdr:from>
    <xdr:to>
      <xdr:col>6</xdr:col>
      <xdr:colOff>1382934</xdr:colOff>
      <xdr:row>268</xdr:row>
      <xdr:rowOff>685800</xdr:rowOff>
    </xdr:to>
    <xdr:pic>
      <xdr:nvPicPr>
        <xdr:cNvPr id="94" name="Picture 93"/>
        <xdr:cNvPicPr>
          <a:picLocks noChangeAspect="1"/>
        </xdr:cNvPicPr>
      </xdr:nvPicPr>
      <xdr:blipFill>
        <a:blip r:embed="rId67"/>
        <a:stretch>
          <a:fillRect/>
        </a:stretch>
      </xdr:blipFill>
      <xdr:spPr>
        <a:xfrm>
          <a:off x="9117330" y="102393750"/>
          <a:ext cx="770890" cy="561975"/>
        </a:xfrm>
        <a:prstGeom prst="rect">
          <a:avLst/>
        </a:prstGeom>
      </xdr:spPr>
    </xdr:pic>
    <xdr:clientData/>
  </xdr:twoCellAnchor>
  <xdr:twoCellAnchor editAs="oneCell">
    <xdr:from>
      <xdr:col>6</xdr:col>
      <xdr:colOff>413385</xdr:colOff>
      <xdr:row>269</xdr:row>
      <xdr:rowOff>146685</xdr:rowOff>
    </xdr:from>
    <xdr:to>
      <xdr:col>6</xdr:col>
      <xdr:colOff>1641956</xdr:colOff>
      <xdr:row>275</xdr:row>
      <xdr:rowOff>123706</xdr:rowOff>
    </xdr:to>
    <xdr:pic>
      <xdr:nvPicPr>
        <xdr:cNvPr id="95" name="Picture 94"/>
        <xdr:cNvPicPr>
          <a:picLocks noChangeAspect="1"/>
        </xdr:cNvPicPr>
      </xdr:nvPicPr>
      <xdr:blipFill>
        <a:blip r:embed="rId68"/>
        <a:stretch>
          <a:fillRect/>
        </a:stretch>
      </xdr:blipFill>
      <xdr:spPr>
        <a:xfrm>
          <a:off x="8919210" y="103216710"/>
          <a:ext cx="1228090" cy="890905"/>
        </a:xfrm>
        <a:prstGeom prst="rect">
          <a:avLst/>
        </a:prstGeom>
      </xdr:spPr>
    </xdr:pic>
    <xdr:clientData/>
  </xdr:twoCellAnchor>
  <xdr:twoCellAnchor editAs="oneCell">
    <xdr:from>
      <xdr:col>6</xdr:col>
      <xdr:colOff>588645</xdr:colOff>
      <xdr:row>278</xdr:row>
      <xdr:rowOff>118111</xdr:rowOff>
    </xdr:from>
    <xdr:to>
      <xdr:col>6</xdr:col>
      <xdr:colOff>1388645</xdr:colOff>
      <xdr:row>278</xdr:row>
      <xdr:rowOff>764930</xdr:rowOff>
    </xdr:to>
    <xdr:pic>
      <xdr:nvPicPr>
        <xdr:cNvPr id="96" name="Picture 95"/>
        <xdr:cNvPicPr>
          <a:picLocks noChangeAspect="1"/>
        </xdr:cNvPicPr>
      </xdr:nvPicPr>
      <xdr:blipFill>
        <a:blip r:embed="rId69"/>
        <a:stretch>
          <a:fillRect/>
        </a:stretch>
      </xdr:blipFill>
      <xdr:spPr>
        <a:xfrm>
          <a:off x="9094470" y="104883585"/>
          <a:ext cx="799465" cy="646430"/>
        </a:xfrm>
        <a:prstGeom prst="rect">
          <a:avLst/>
        </a:prstGeom>
      </xdr:spPr>
    </xdr:pic>
    <xdr:clientData/>
  </xdr:twoCellAnchor>
  <xdr:twoCellAnchor editAs="oneCell">
    <xdr:from>
      <xdr:col>6</xdr:col>
      <xdr:colOff>809772</xdr:colOff>
      <xdr:row>279</xdr:row>
      <xdr:rowOff>85768</xdr:rowOff>
    </xdr:from>
    <xdr:to>
      <xdr:col>6</xdr:col>
      <xdr:colOff>1343025</xdr:colOff>
      <xdr:row>283</xdr:row>
      <xdr:rowOff>32428</xdr:rowOff>
    </xdr:to>
    <xdr:pic>
      <xdr:nvPicPr>
        <xdr:cNvPr id="97" name="Picture 96"/>
        <xdr:cNvPicPr>
          <a:picLocks noChangeAspect="1"/>
        </xdr:cNvPicPr>
      </xdr:nvPicPr>
      <xdr:blipFill>
        <a:blip r:embed="rId70"/>
        <a:stretch>
          <a:fillRect/>
        </a:stretch>
      </xdr:blipFill>
      <xdr:spPr>
        <a:xfrm>
          <a:off x="9315450" y="105794175"/>
          <a:ext cx="533400" cy="556260"/>
        </a:xfrm>
        <a:prstGeom prst="rect">
          <a:avLst/>
        </a:prstGeom>
      </xdr:spPr>
    </xdr:pic>
    <xdr:clientData/>
  </xdr:twoCellAnchor>
  <xdr:twoCellAnchor editAs="oneCell">
    <xdr:from>
      <xdr:col>6</xdr:col>
      <xdr:colOff>408403</xdr:colOff>
      <xdr:row>285</xdr:row>
      <xdr:rowOff>110490</xdr:rowOff>
    </xdr:from>
    <xdr:to>
      <xdr:col>6</xdr:col>
      <xdr:colOff>1894117</xdr:colOff>
      <xdr:row>287</xdr:row>
      <xdr:rowOff>190419</xdr:rowOff>
    </xdr:to>
    <xdr:pic>
      <xdr:nvPicPr>
        <xdr:cNvPr id="98" name="Picture 97"/>
        <xdr:cNvPicPr>
          <a:picLocks noChangeAspect="1"/>
        </xdr:cNvPicPr>
      </xdr:nvPicPr>
      <xdr:blipFill>
        <a:blip r:embed="rId71"/>
        <a:stretch>
          <a:fillRect/>
        </a:stretch>
      </xdr:blipFill>
      <xdr:spPr>
        <a:xfrm>
          <a:off x="8914130" y="107457240"/>
          <a:ext cx="1485265" cy="628015"/>
        </a:xfrm>
        <a:prstGeom prst="rect">
          <a:avLst/>
        </a:prstGeom>
      </xdr:spPr>
    </xdr:pic>
    <xdr:clientData/>
  </xdr:twoCellAnchor>
  <xdr:twoCellAnchor editAs="oneCell">
    <xdr:from>
      <xdr:col>6</xdr:col>
      <xdr:colOff>710565</xdr:colOff>
      <xdr:row>288</xdr:row>
      <xdr:rowOff>38101</xdr:rowOff>
    </xdr:from>
    <xdr:to>
      <xdr:col>6</xdr:col>
      <xdr:colOff>1396279</xdr:colOff>
      <xdr:row>288</xdr:row>
      <xdr:rowOff>243840</xdr:rowOff>
    </xdr:to>
    <xdr:pic>
      <xdr:nvPicPr>
        <xdr:cNvPr id="99" name="Picture 98"/>
        <xdr:cNvPicPr>
          <a:picLocks noChangeAspect="1"/>
        </xdr:cNvPicPr>
      </xdr:nvPicPr>
      <xdr:blipFill>
        <a:blip r:embed="rId72"/>
        <a:stretch>
          <a:fillRect/>
        </a:stretch>
      </xdr:blipFill>
      <xdr:spPr>
        <a:xfrm>
          <a:off x="9216390" y="108207810"/>
          <a:ext cx="685165" cy="205740"/>
        </a:xfrm>
        <a:prstGeom prst="rect">
          <a:avLst/>
        </a:prstGeom>
      </xdr:spPr>
    </xdr:pic>
    <xdr:clientData/>
  </xdr:twoCellAnchor>
  <xdr:twoCellAnchor editAs="oneCell">
    <xdr:from>
      <xdr:col>6</xdr:col>
      <xdr:colOff>779145</xdr:colOff>
      <xdr:row>289</xdr:row>
      <xdr:rowOff>1905</xdr:rowOff>
    </xdr:from>
    <xdr:to>
      <xdr:col>6</xdr:col>
      <xdr:colOff>1302955</xdr:colOff>
      <xdr:row>289</xdr:row>
      <xdr:rowOff>220953</xdr:rowOff>
    </xdr:to>
    <xdr:pic>
      <xdr:nvPicPr>
        <xdr:cNvPr id="100" name="Picture 99"/>
        <xdr:cNvPicPr>
          <a:picLocks noChangeAspect="1"/>
        </xdr:cNvPicPr>
      </xdr:nvPicPr>
      <xdr:blipFill>
        <a:blip r:embed="rId73"/>
        <a:stretch>
          <a:fillRect/>
        </a:stretch>
      </xdr:blipFill>
      <xdr:spPr>
        <a:xfrm>
          <a:off x="9284970" y="108445935"/>
          <a:ext cx="523240" cy="218440"/>
        </a:xfrm>
        <a:prstGeom prst="rect">
          <a:avLst/>
        </a:prstGeom>
      </xdr:spPr>
    </xdr:pic>
    <xdr:clientData/>
  </xdr:twoCellAnchor>
  <xdr:twoCellAnchor editAs="oneCell">
    <xdr:from>
      <xdr:col>6</xdr:col>
      <xdr:colOff>790575</xdr:colOff>
      <xdr:row>290</xdr:row>
      <xdr:rowOff>28574</xdr:rowOff>
    </xdr:from>
    <xdr:to>
      <xdr:col>6</xdr:col>
      <xdr:colOff>1276289</xdr:colOff>
      <xdr:row>290</xdr:row>
      <xdr:rowOff>226695</xdr:rowOff>
    </xdr:to>
    <xdr:pic>
      <xdr:nvPicPr>
        <xdr:cNvPr id="101" name="Picture 100"/>
        <xdr:cNvPicPr>
          <a:picLocks noChangeAspect="1"/>
        </xdr:cNvPicPr>
      </xdr:nvPicPr>
      <xdr:blipFill>
        <a:blip r:embed="rId74"/>
        <a:stretch>
          <a:fillRect/>
        </a:stretch>
      </xdr:blipFill>
      <xdr:spPr>
        <a:xfrm>
          <a:off x="9296400" y="108746290"/>
          <a:ext cx="485140" cy="198755"/>
        </a:xfrm>
        <a:prstGeom prst="rect">
          <a:avLst/>
        </a:prstGeom>
      </xdr:spPr>
    </xdr:pic>
    <xdr:clientData/>
  </xdr:twoCellAnchor>
  <xdr:twoCellAnchor editAs="oneCell">
    <xdr:from>
      <xdr:col>6</xdr:col>
      <xdr:colOff>674370</xdr:colOff>
      <xdr:row>291</xdr:row>
      <xdr:rowOff>5715</xdr:rowOff>
    </xdr:from>
    <xdr:to>
      <xdr:col>6</xdr:col>
      <xdr:colOff>1417227</xdr:colOff>
      <xdr:row>291</xdr:row>
      <xdr:rowOff>226695</xdr:rowOff>
    </xdr:to>
    <xdr:pic>
      <xdr:nvPicPr>
        <xdr:cNvPr id="102" name="Picture 101"/>
        <xdr:cNvPicPr>
          <a:picLocks noChangeAspect="1"/>
        </xdr:cNvPicPr>
      </xdr:nvPicPr>
      <xdr:blipFill>
        <a:blip r:embed="rId75"/>
        <a:stretch>
          <a:fillRect/>
        </a:stretch>
      </xdr:blipFill>
      <xdr:spPr>
        <a:xfrm>
          <a:off x="9180195" y="108998385"/>
          <a:ext cx="742315" cy="220980"/>
        </a:xfrm>
        <a:prstGeom prst="rect">
          <a:avLst/>
        </a:prstGeom>
      </xdr:spPr>
    </xdr:pic>
    <xdr:clientData/>
  </xdr:twoCellAnchor>
  <xdr:twoCellAnchor editAs="oneCell">
    <xdr:from>
      <xdr:col>6</xdr:col>
      <xdr:colOff>701040</xdr:colOff>
      <xdr:row>291</xdr:row>
      <xdr:rowOff>247650</xdr:rowOff>
    </xdr:from>
    <xdr:to>
      <xdr:col>6</xdr:col>
      <xdr:colOff>1377230</xdr:colOff>
      <xdr:row>292</xdr:row>
      <xdr:rowOff>180975</xdr:rowOff>
    </xdr:to>
    <xdr:pic>
      <xdr:nvPicPr>
        <xdr:cNvPr id="103" name="Picture 102"/>
        <xdr:cNvPicPr>
          <a:picLocks noChangeAspect="1"/>
        </xdr:cNvPicPr>
      </xdr:nvPicPr>
      <xdr:blipFill>
        <a:blip r:embed="rId76"/>
        <a:stretch>
          <a:fillRect/>
        </a:stretch>
      </xdr:blipFill>
      <xdr:spPr>
        <a:xfrm>
          <a:off x="9206865" y="109240320"/>
          <a:ext cx="675640" cy="207645"/>
        </a:xfrm>
        <a:prstGeom prst="rect">
          <a:avLst/>
        </a:prstGeom>
      </xdr:spPr>
    </xdr:pic>
    <xdr:clientData/>
  </xdr:twoCellAnchor>
  <xdr:twoCellAnchor editAs="oneCell">
    <xdr:from>
      <xdr:col>6</xdr:col>
      <xdr:colOff>605790</xdr:colOff>
      <xdr:row>292</xdr:row>
      <xdr:rowOff>255270</xdr:rowOff>
    </xdr:from>
    <xdr:to>
      <xdr:col>6</xdr:col>
      <xdr:colOff>1491504</xdr:colOff>
      <xdr:row>293</xdr:row>
      <xdr:rowOff>213360</xdr:rowOff>
    </xdr:to>
    <xdr:pic>
      <xdr:nvPicPr>
        <xdr:cNvPr id="104" name="Picture 103"/>
        <xdr:cNvPicPr>
          <a:picLocks noChangeAspect="1"/>
        </xdr:cNvPicPr>
      </xdr:nvPicPr>
      <xdr:blipFill>
        <a:blip r:embed="rId77"/>
        <a:stretch>
          <a:fillRect/>
        </a:stretch>
      </xdr:blipFill>
      <xdr:spPr>
        <a:xfrm>
          <a:off x="9111615" y="109522260"/>
          <a:ext cx="885190" cy="232410"/>
        </a:xfrm>
        <a:prstGeom prst="rect">
          <a:avLst/>
        </a:prstGeom>
      </xdr:spPr>
    </xdr:pic>
    <xdr:clientData/>
  </xdr:twoCellAnchor>
  <xdr:twoCellAnchor editAs="oneCell">
    <xdr:from>
      <xdr:col>6</xdr:col>
      <xdr:colOff>672465</xdr:colOff>
      <xdr:row>293</xdr:row>
      <xdr:rowOff>226694</xdr:rowOff>
    </xdr:from>
    <xdr:to>
      <xdr:col>6</xdr:col>
      <xdr:colOff>1415415</xdr:colOff>
      <xdr:row>294</xdr:row>
      <xdr:rowOff>194310</xdr:rowOff>
    </xdr:to>
    <xdr:pic>
      <xdr:nvPicPr>
        <xdr:cNvPr id="105" name="Picture 104"/>
        <xdr:cNvPicPr>
          <a:picLocks noChangeAspect="1"/>
        </xdr:cNvPicPr>
      </xdr:nvPicPr>
      <xdr:blipFill>
        <a:blip r:embed="rId78"/>
        <a:stretch>
          <a:fillRect/>
        </a:stretch>
      </xdr:blipFill>
      <xdr:spPr>
        <a:xfrm>
          <a:off x="9178290" y="109767370"/>
          <a:ext cx="742950" cy="242570"/>
        </a:xfrm>
        <a:prstGeom prst="rect">
          <a:avLst/>
        </a:prstGeom>
      </xdr:spPr>
    </xdr:pic>
    <xdr:clientData/>
  </xdr:twoCellAnchor>
  <xdr:twoCellAnchor editAs="oneCell">
    <xdr:from>
      <xdr:col>6</xdr:col>
      <xdr:colOff>672465</xdr:colOff>
      <xdr:row>294</xdr:row>
      <xdr:rowOff>259080</xdr:rowOff>
    </xdr:from>
    <xdr:to>
      <xdr:col>6</xdr:col>
      <xdr:colOff>1301036</xdr:colOff>
      <xdr:row>295</xdr:row>
      <xdr:rowOff>222885</xdr:rowOff>
    </xdr:to>
    <xdr:pic>
      <xdr:nvPicPr>
        <xdr:cNvPr id="106" name="Picture 105"/>
        <xdr:cNvPicPr>
          <a:picLocks noChangeAspect="1"/>
        </xdr:cNvPicPr>
      </xdr:nvPicPr>
      <xdr:blipFill>
        <a:blip r:embed="rId79"/>
        <a:stretch>
          <a:fillRect/>
        </a:stretch>
      </xdr:blipFill>
      <xdr:spPr>
        <a:xfrm>
          <a:off x="9178290" y="110074710"/>
          <a:ext cx="628015" cy="238125"/>
        </a:xfrm>
        <a:prstGeom prst="rect">
          <a:avLst/>
        </a:prstGeom>
      </xdr:spPr>
    </xdr:pic>
    <xdr:clientData/>
  </xdr:twoCellAnchor>
  <xdr:twoCellAnchor editAs="oneCell">
    <xdr:from>
      <xdr:col>6</xdr:col>
      <xdr:colOff>649605</xdr:colOff>
      <xdr:row>296</xdr:row>
      <xdr:rowOff>49530</xdr:rowOff>
    </xdr:from>
    <xdr:to>
      <xdr:col>6</xdr:col>
      <xdr:colOff>1392462</xdr:colOff>
      <xdr:row>296</xdr:row>
      <xdr:rowOff>262890</xdr:rowOff>
    </xdr:to>
    <xdr:pic>
      <xdr:nvPicPr>
        <xdr:cNvPr id="107" name="Picture 106"/>
        <xdr:cNvPicPr>
          <a:picLocks noChangeAspect="1"/>
        </xdr:cNvPicPr>
      </xdr:nvPicPr>
      <xdr:blipFill>
        <a:blip r:embed="rId80"/>
        <a:stretch>
          <a:fillRect/>
        </a:stretch>
      </xdr:blipFill>
      <xdr:spPr>
        <a:xfrm>
          <a:off x="9155430" y="110413800"/>
          <a:ext cx="742315" cy="213360"/>
        </a:xfrm>
        <a:prstGeom prst="rect">
          <a:avLst/>
        </a:prstGeom>
      </xdr:spPr>
    </xdr:pic>
    <xdr:clientData/>
  </xdr:twoCellAnchor>
  <xdr:twoCellAnchor editAs="oneCell">
    <xdr:from>
      <xdr:col>6</xdr:col>
      <xdr:colOff>653415</xdr:colOff>
      <xdr:row>297</xdr:row>
      <xdr:rowOff>15240</xdr:rowOff>
    </xdr:from>
    <xdr:to>
      <xdr:col>6</xdr:col>
      <xdr:colOff>1386748</xdr:colOff>
      <xdr:row>297</xdr:row>
      <xdr:rowOff>243839</xdr:rowOff>
    </xdr:to>
    <xdr:pic>
      <xdr:nvPicPr>
        <xdr:cNvPr id="108" name="Picture 107"/>
        <xdr:cNvPicPr>
          <a:picLocks noChangeAspect="1"/>
        </xdr:cNvPicPr>
      </xdr:nvPicPr>
      <xdr:blipFill>
        <a:blip r:embed="rId81"/>
        <a:stretch>
          <a:fillRect/>
        </a:stretch>
      </xdr:blipFill>
      <xdr:spPr>
        <a:xfrm>
          <a:off x="9159240" y="110653830"/>
          <a:ext cx="732790" cy="227965"/>
        </a:xfrm>
        <a:prstGeom prst="rect">
          <a:avLst/>
        </a:prstGeom>
      </xdr:spPr>
    </xdr:pic>
    <xdr:clientData/>
  </xdr:twoCellAnchor>
  <xdr:twoCellAnchor editAs="oneCell">
    <xdr:from>
      <xdr:col>6</xdr:col>
      <xdr:colOff>746760</xdr:colOff>
      <xdr:row>298</xdr:row>
      <xdr:rowOff>38100</xdr:rowOff>
    </xdr:from>
    <xdr:to>
      <xdr:col>6</xdr:col>
      <xdr:colOff>1384855</xdr:colOff>
      <xdr:row>298</xdr:row>
      <xdr:rowOff>260985</xdr:rowOff>
    </xdr:to>
    <xdr:pic>
      <xdr:nvPicPr>
        <xdr:cNvPr id="109" name="Picture 108"/>
        <xdr:cNvPicPr>
          <a:picLocks noChangeAspect="1"/>
        </xdr:cNvPicPr>
      </xdr:nvPicPr>
      <xdr:blipFill>
        <a:blip r:embed="rId82"/>
        <a:stretch>
          <a:fillRect/>
        </a:stretch>
      </xdr:blipFill>
      <xdr:spPr>
        <a:xfrm>
          <a:off x="9252585" y="110951010"/>
          <a:ext cx="637540" cy="222885"/>
        </a:xfrm>
        <a:prstGeom prst="rect">
          <a:avLst/>
        </a:prstGeom>
      </xdr:spPr>
    </xdr:pic>
    <xdr:clientData/>
  </xdr:twoCellAnchor>
  <xdr:twoCellAnchor editAs="oneCell">
    <xdr:from>
      <xdr:col>6</xdr:col>
      <xdr:colOff>661035</xdr:colOff>
      <xdr:row>299</xdr:row>
      <xdr:rowOff>104775</xdr:rowOff>
    </xdr:from>
    <xdr:to>
      <xdr:col>6</xdr:col>
      <xdr:colOff>1403892</xdr:colOff>
      <xdr:row>300</xdr:row>
      <xdr:rowOff>64770</xdr:rowOff>
    </xdr:to>
    <xdr:pic>
      <xdr:nvPicPr>
        <xdr:cNvPr id="110" name="Picture 109"/>
        <xdr:cNvPicPr>
          <a:picLocks noChangeAspect="1"/>
        </xdr:cNvPicPr>
      </xdr:nvPicPr>
      <xdr:blipFill>
        <a:blip r:embed="rId83"/>
        <a:stretch>
          <a:fillRect/>
        </a:stretch>
      </xdr:blipFill>
      <xdr:spPr>
        <a:xfrm>
          <a:off x="9166860" y="111292005"/>
          <a:ext cx="742315" cy="234315"/>
        </a:xfrm>
        <a:prstGeom prst="rect">
          <a:avLst/>
        </a:prstGeom>
      </xdr:spPr>
    </xdr:pic>
    <xdr:clientData/>
  </xdr:twoCellAnchor>
  <xdr:twoCellAnchor editAs="oneCell">
    <xdr:from>
      <xdr:col>6</xdr:col>
      <xdr:colOff>718185</xdr:colOff>
      <xdr:row>300</xdr:row>
      <xdr:rowOff>38100</xdr:rowOff>
    </xdr:from>
    <xdr:to>
      <xdr:col>6</xdr:col>
      <xdr:colOff>1394375</xdr:colOff>
      <xdr:row>301</xdr:row>
      <xdr:rowOff>1905</xdr:rowOff>
    </xdr:to>
    <xdr:pic>
      <xdr:nvPicPr>
        <xdr:cNvPr id="111" name="Picture 110"/>
        <xdr:cNvPicPr>
          <a:picLocks noChangeAspect="1"/>
        </xdr:cNvPicPr>
      </xdr:nvPicPr>
      <xdr:blipFill>
        <a:blip r:embed="rId84"/>
        <a:stretch>
          <a:fillRect/>
        </a:stretch>
      </xdr:blipFill>
      <xdr:spPr>
        <a:xfrm>
          <a:off x="9224010" y="111499650"/>
          <a:ext cx="675640" cy="238125"/>
        </a:xfrm>
        <a:prstGeom prst="rect">
          <a:avLst/>
        </a:prstGeom>
      </xdr:spPr>
    </xdr:pic>
    <xdr:clientData/>
  </xdr:twoCellAnchor>
  <xdr:twoCellAnchor editAs="oneCell">
    <xdr:from>
      <xdr:col>6</xdr:col>
      <xdr:colOff>624840</xdr:colOff>
      <xdr:row>301</xdr:row>
      <xdr:rowOff>30480</xdr:rowOff>
    </xdr:from>
    <xdr:to>
      <xdr:col>6</xdr:col>
      <xdr:colOff>1320078</xdr:colOff>
      <xdr:row>302</xdr:row>
      <xdr:rowOff>60903</xdr:rowOff>
    </xdr:to>
    <xdr:pic>
      <xdr:nvPicPr>
        <xdr:cNvPr id="113" name="Picture 112"/>
        <xdr:cNvPicPr>
          <a:picLocks noChangeAspect="1"/>
        </xdr:cNvPicPr>
      </xdr:nvPicPr>
      <xdr:blipFill>
        <a:blip r:embed="rId85"/>
        <a:stretch>
          <a:fillRect/>
        </a:stretch>
      </xdr:blipFill>
      <xdr:spPr>
        <a:xfrm>
          <a:off x="9130665" y="111766350"/>
          <a:ext cx="694690" cy="467995"/>
        </a:xfrm>
        <a:prstGeom prst="rect">
          <a:avLst/>
        </a:prstGeom>
      </xdr:spPr>
    </xdr:pic>
    <xdr:clientData/>
  </xdr:twoCellAnchor>
  <xdr:twoCellAnchor editAs="oneCell">
    <xdr:from>
      <xdr:col>6</xdr:col>
      <xdr:colOff>832485</xdr:colOff>
      <xdr:row>302</xdr:row>
      <xdr:rowOff>182879</xdr:rowOff>
    </xdr:from>
    <xdr:to>
      <xdr:col>6</xdr:col>
      <xdr:colOff>1308675</xdr:colOff>
      <xdr:row>302</xdr:row>
      <xdr:rowOff>388620</xdr:rowOff>
    </xdr:to>
    <xdr:pic>
      <xdr:nvPicPr>
        <xdr:cNvPr id="114" name="Picture 113"/>
        <xdr:cNvPicPr>
          <a:picLocks noChangeAspect="1"/>
        </xdr:cNvPicPr>
      </xdr:nvPicPr>
      <xdr:blipFill>
        <a:blip r:embed="rId86"/>
        <a:stretch>
          <a:fillRect/>
        </a:stretch>
      </xdr:blipFill>
      <xdr:spPr>
        <a:xfrm>
          <a:off x="9338310" y="112356265"/>
          <a:ext cx="475615" cy="206375"/>
        </a:xfrm>
        <a:prstGeom prst="rect">
          <a:avLst/>
        </a:prstGeom>
      </xdr:spPr>
    </xdr:pic>
    <xdr:clientData/>
  </xdr:twoCellAnchor>
  <xdr:twoCellAnchor editAs="oneCell">
    <xdr:from>
      <xdr:col>6</xdr:col>
      <xdr:colOff>657225</xdr:colOff>
      <xdr:row>303</xdr:row>
      <xdr:rowOff>226695</xdr:rowOff>
    </xdr:from>
    <xdr:to>
      <xdr:col>6</xdr:col>
      <xdr:colOff>1428654</xdr:colOff>
      <xdr:row>303</xdr:row>
      <xdr:rowOff>468630</xdr:rowOff>
    </xdr:to>
    <xdr:pic>
      <xdr:nvPicPr>
        <xdr:cNvPr id="115" name="Picture 114"/>
        <xdr:cNvPicPr>
          <a:picLocks noChangeAspect="1"/>
        </xdr:cNvPicPr>
      </xdr:nvPicPr>
      <xdr:blipFill>
        <a:blip r:embed="rId87"/>
        <a:stretch>
          <a:fillRect/>
        </a:stretch>
      </xdr:blipFill>
      <xdr:spPr>
        <a:xfrm>
          <a:off x="9163050" y="112886490"/>
          <a:ext cx="770890" cy="241935"/>
        </a:xfrm>
        <a:prstGeom prst="rect">
          <a:avLst/>
        </a:prstGeom>
      </xdr:spPr>
    </xdr:pic>
    <xdr:clientData/>
  </xdr:twoCellAnchor>
  <xdr:twoCellAnchor editAs="oneCell">
    <xdr:from>
      <xdr:col>6</xdr:col>
      <xdr:colOff>297180</xdr:colOff>
      <xdr:row>304</xdr:row>
      <xdr:rowOff>152400</xdr:rowOff>
    </xdr:from>
    <xdr:to>
      <xdr:col>6</xdr:col>
      <xdr:colOff>2087656</xdr:colOff>
      <xdr:row>304</xdr:row>
      <xdr:rowOff>369570</xdr:rowOff>
    </xdr:to>
    <xdr:pic>
      <xdr:nvPicPr>
        <xdr:cNvPr id="116" name="Picture 115"/>
        <xdr:cNvPicPr>
          <a:picLocks noChangeAspect="1"/>
        </xdr:cNvPicPr>
      </xdr:nvPicPr>
      <xdr:blipFill>
        <a:blip r:embed="rId88"/>
        <a:stretch>
          <a:fillRect/>
        </a:stretch>
      </xdr:blipFill>
      <xdr:spPr>
        <a:xfrm>
          <a:off x="8803005" y="113431320"/>
          <a:ext cx="1790065" cy="217170"/>
        </a:xfrm>
        <a:prstGeom prst="rect">
          <a:avLst/>
        </a:prstGeom>
      </xdr:spPr>
    </xdr:pic>
    <xdr:clientData/>
  </xdr:twoCellAnchor>
  <xdr:twoCellAnchor editAs="oneCell">
    <xdr:from>
      <xdr:col>6</xdr:col>
      <xdr:colOff>445770</xdr:colOff>
      <xdr:row>305</xdr:row>
      <xdr:rowOff>87777</xdr:rowOff>
    </xdr:from>
    <xdr:to>
      <xdr:col>6</xdr:col>
      <xdr:colOff>1807675</xdr:colOff>
      <xdr:row>305</xdr:row>
      <xdr:rowOff>422030</xdr:rowOff>
    </xdr:to>
    <xdr:pic>
      <xdr:nvPicPr>
        <xdr:cNvPr id="117" name="Picture 116"/>
        <xdr:cNvPicPr>
          <a:picLocks noChangeAspect="1"/>
        </xdr:cNvPicPr>
      </xdr:nvPicPr>
      <xdr:blipFill>
        <a:blip r:embed="rId89"/>
        <a:stretch>
          <a:fillRect/>
        </a:stretch>
      </xdr:blipFill>
      <xdr:spPr>
        <a:xfrm>
          <a:off x="8951595" y="113814225"/>
          <a:ext cx="1361440" cy="334010"/>
        </a:xfrm>
        <a:prstGeom prst="rect">
          <a:avLst/>
        </a:prstGeom>
      </xdr:spPr>
    </xdr:pic>
    <xdr:clientData/>
  </xdr:twoCellAnchor>
  <xdr:twoCellAnchor editAs="oneCell">
    <xdr:from>
      <xdr:col>6</xdr:col>
      <xdr:colOff>609600</xdr:colOff>
      <xdr:row>308</xdr:row>
      <xdr:rowOff>24765</xdr:rowOff>
    </xdr:from>
    <xdr:to>
      <xdr:col>6</xdr:col>
      <xdr:colOff>1733410</xdr:colOff>
      <xdr:row>310</xdr:row>
      <xdr:rowOff>238026</xdr:rowOff>
    </xdr:to>
    <xdr:pic>
      <xdr:nvPicPr>
        <xdr:cNvPr id="118" name="Picture 117"/>
        <xdr:cNvPicPr>
          <a:picLocks noChangeAspect="1"/>
        </xdr:cNvPicPr>
      </xdr:nvPicPr>
      <xdr:blipFill>
        <a:blip r:embed="rId90"/>
        <a:stretch>
          <a:fillRect/>
        </a:stretch>
      </xdr:blipFill>
      <xdr:spPr>
        <a:xfrm>
          <a:off x="9115425" y="114823875"/>
          <a:ext cx="1123315" cy="761365"/>
        </a:xfrm>
        <a:prstGeom prst="rect">
          <a:avLst/>
        </a:prstGeom>
      </xdr:spPr>
    </xdr:pic>
    <xdr:clientData/>
  </xdr:twoCellAnchor>
  <xdr:twoCellAnchor editAs="oneCell">
    <xdr:from>
      <xdr:col>6</xdr:col>
      <xdr:colOff>525780</xdr:colOff>
      <xdr:row>312</xdr:row>
      <xdr:rowOff>259080</xdr:rowOff>
    </xdr:from>
    <xdr:to>
      <xdr:col>6</xdr:col>
      <xdr:colOff>1621018</xdr:colOff>
      <xdr:row>315</xdr:row>
      <xdr:rowOff>144690</xdr:rowOff>
    </xdr:to>
    <xdr:pic>
      <xdr:nvPicPr>
        <xdr:cNvPr id="120" name="Picture 119"/>
        <xdr:cNvPicPr>
          <a:picLocks noChangeAspect="1"/>
        </xdr:cNvPicPr>
      </xdr:nvPicPr>
      <xdr:blipFill>
        <a:blip r:embed="rId91"/>
        <a:stretch>
          <a:fillRect/>
        </a:stretch>
      </xdr:blipFill>
      <xdr:spPr>
        <a:xfrm>
          <a:off x="9031605" y="116155470"/>
          <a:ext cx="1094740" cy="708025"/>
        </a:xfrm>
        <a:prstGeom prst="rect">
          <a:avLst/>
        </a:prstGeom>
      </xdr:spPr>
    </xdr:pic>
    <xdr:clientData/>
  </xdr:twoCellAnchor>
  <xdr:twoCellAnchor editAs="oneCell">
    <xdr:from>
      <xdr:col>6</xdr:col>
      <xdr:colOff>520065</xdr:colOff>
      <xdr:row>320</xdr:row>
      <xdr:rowOff>53340</xdr:rowOff>
    </xdr:from>
    <xdr:to>
      <xdr:col>6</xdr:col>
      <xdr:colOff>1329589</xdr:colOff>
      <xdr:row>324</xdr:row>
      <xdr:rowOff>55165</xdr:rowOff>
    </xdr:to>
    <xdr:pic>
      <xdr:nvPicPr>
        <xdr:cNvPr id="122" name="Picture 121"/>
        <xdr:cNvPicPr>
          <a:picLocks noChangeAspect="1"/>
        </xdr:cNvPicPr>
      </xdr:nvPicPr>
      <xdr:blipFill>
        <a:blip r:embed="rId92"/>
        <a:stretch>
          <a:fillRect/>
        </a:stretch>
      </xdr:blipFill>
      <xdr:spPr>
        <a:xfrm>
          <a:off x="9025890" y="118454805"/>
          <a:ext cx="808990" cy="610870"/>
        </a:xfrm>
        <a:prstGeom prst="rect">
          <a:avLst/>
        </a:prstGeom>
      </xdr:spPr>
    </xdr:pic>
    <xdr:clientData/>
  </xdr:twoCellAnchor>
  <xdr:twoCellAnchor editAs="oneCell">
    <xdr:from>
      <xdr:col>6</xdr:col>
      <xdr:colOff>358719</xdr:colOff>
      <xdr:row>222</xdr:row>
      <xdr:rowOff>239700</xdr:rowOff>
    </xdr:from>
    <xdr:to>
      <xdr:col>6</xdr:col>
      <xdr:colOff>1576260</xdr:colOff>
      <xdr:row>222</xdr:row>
      <xdr:rowOff>739287</xdr:rowOff>
    </xdr:to>
    <xdr:pic>
      <xdr:nvPicPr>
        <xdr:cNvPr id="130" name="Picture 2"/>
        <xdr:cNvPicPr>
          <a:picLocks noChangeAspect="1" noChangeArrowheads="1"/>
        </xdr:cNvPicPr>
      </xdr:nvPicPr>
      <xdr:blipFill>
        <a:blip r:embed="rId93" cstate="print"/>
        <a:srcRect/>
        <a:stretch>
          <a:fillRect/>
        </a:stretch>
      </xdr:blipFill>
      <xdr:spPr>
        <a:xfrm>
          <a:off x="8863965" y="85610065"/>
          <a:ext cx="1217930" cy="499745"/>
        </a:xfrm>
        <a:prstGeom prst="rect">
          <a:avLst/>
        </a:prstGeom>
        <a:noFill/>
      </xdr:spPr>
    </xdr:pic>
    <xdr:clientData/>
  </xdr:twoCellAnchor>
  <xdr:twoCellAnchor editAs="oneCell">
    <xdr:from>
      <xdr:col>6</xdr:col>
      <xdr:colOff>476745</xdr:colOff>
      <xdr:row>221</xdr:row>
      <xdr:rowOff>238058</xdr:rowOff>
    </xdr:from>
    <xdr:to>
      <xdr:col>6</xdr:col>
      <xdr:colOff>1719136</xdr:colOff>
      <xdr:row>221</xdr:row>
      <xdr:rowOff>688729</xdr:rowOff>
    </xdr:to>
    <xdr:pic>
      <xdr:nvPicPr>
        <xdr:cNvPr id="131" name="Picture 4"/>
        <xdr:cNvPicPr>
          <a:picLocks noChangeAspect="1" noChangeArrowheads="1"/>
        </xdr:cNvPicPr>
      </xdr:nvPicPr>
      <xdr:blipFill>
        <a:blip r:embed="rId94" cstate="print"/>
        <a:srcRect/>
        <a:stretch>
          <a:fillRect/>
        </a:stretch>
      </xdr:blipFill>
      <xdr:spPr>
        <a:xfrm>
          <a:off x="8982075" y="84731860"/>
          <a:ext cx="1242695" cy="450850"/>
        </a:xfrm>
        <a:prstGeom prst="rect">
          <a:avLst/>
        </a:prstGeom>
        <a:noFill/>
      </xdr:spPr>
    </xdr:pic>
    <xdr:clientData/>
  </xdr:twoCellAnchor>
  <xdr:twoCellAnchor editAs="oneCell">
    <xdr:from>
      <xdr:col>6</xdr:col>
      <xdr:colOff>383731</xdr:colOff>
      <xdr:row>220</xdr:row>
      <xdr:rowOff>183379</xdr:rowOff>
    </xdr:from>
    <xdr:to>
      <xdr:col>6</xdr:col>
      <xdr:colOff>1617840</xdr:colOff>
      <xdr:row>220</xdr:row>
      <xdr:rowOff>570035</xdr:rowOff>
    </xdr:to>
    <xdr:pic>
      <xdr:nvPicPr>
        <xdr:cNvPr id="132" name="Picture 6"/>
        <xdr:cNvPicPr>
          <a:picLocks noChangeAspect="1" noChangeArrowheads="1"/>
        </xdr:cNvPicPr>
      </xdr:nvPicPr>
      <xdr:blipFill>
        <a:blip r:embed="rId95" cstate="print"/>
        <a:srcRect/>
        <a:stretch>
          <a:fillRect/>
        </a:stretch>
      </xdr:blipFill>
      <xdr:spPr>
        <a:xfrm>
          <a:off x="8889365" y="83867625"/>
          <a:ext cx="1233805" cy="386715"/>
        </a:xfrm>
        <a:prstGeom prst="rect">
          <a:avLst/>
        </a:prstGeom>
        <a:noFill/>
      </xdr:spPr>
    </xdr:pic>
    <xdr:clientData/>
  </xdr:twoCellAnchor>
  <xdr:twoCellAnchor editAs="oneCell">
    <xdr:from>
      <xdr:col>6</xdr:col>
      <xdr:colOff>360045</xdr:colOff>
      <xdr:row>219</xdr:row>
      <xdr:rowOff>124109</xdr:rowOff>
    </xdr:from>
    <xdr:to>
      <xdr:col>6</xdr:col>
      <xdr:colOff>1701827</xdr:colOff>
      <xdr:row>219</xdr:row>
      <xdr:rowOff>552450</xdr:rowOff>
    </xdr:to>
    <xdr:pic>
      <xdr:nvPicPr>
        <xdr:cNvPr id="133" name="Picture 8"/>
        <xdr:cNvPicPr>
          <a:picLocks noChangeAspect="1" noChangeArrowheads="1"/>
        </xdr:cNvPicPr>
      </xdr:nvPicPr>
      <xdr:blipFill>
        <a:blip r:embed="rId96" cstate="print"/>
        <a:srcRect/>
        <a:stretch>
          <a:fillRect/>
        </a:stretch>
      </xdr:blipFill>
      <xdr:spPr>
        <a:xfrm>
          <a:off x="8865870" y="83103720"/>
          <a:ext cx="1341755" cy="428625"/>
        </a:xfrm>
        <a:prstGeom prst="rect">
          <a:avLst/>
        </a:prstGeom>
        <a:noFill/>
      </xdr:spPr>
    </xdr:pic>
    <xdr:clientData/>
  </xdr:twoCellAnchor>
  <xdr:twoCellAnchor editAs="oneCell">
    <xdr:from>
      <xdr:col>6</xdr:col>
      <xdr:colOff>319642</xdr:colOff>
      <xdr:row>218</xdr:row>
      <xdr:rowOff>121921</xdr:rowOff>
    </xdr:from>
    <xdr:to>
      <xdr:col>6</xdr:col>
      <xdr:colOff>1454424</xdr:colOff>
      <xdr:row>218</xdr:row>
      <xdr:rowOff>512884</xdr:rowOff>
    </xdr:to>
    <xdr:pic>
      <xdr:nvPicPr>
        <xdr:cNvPr id="134" name="Picture 10"/>
        <xdr:cNvPicPr>
          <a:picLocks noChangeAspect="1" noChangeArrowheads="1"/>
        </xdr:cNvPicPr>
      </xdr:nvPicPr>
      <xdr:blipFill>
        <a:blip r:embed="rId97" cstate="print"/>
        <a:srcRect/>
        <a:stretch>
          <a:fillRect/>
        </a:stretch>
      </xdr:blipFill>
      <xdr:spPr>
        <a:xfrm>
          <a:off x="8825230" y="82473165"/>
          <a:ext cx="1134745" cy="390525"/>
        </a:xfrm>
        <a:prstGeom prst="rect">
          <a:avLst/>
        </a:prstGeom>
        <a:noFill/>
      </xdr:spPr>
    </xdr:pic>
    <xdr:clientData/>
  </xdr:twoCellAnchor>
  <xdr:twoCellAnchor editAs="oneCell">
    <xdr:from>
      <xdr:col>6</xdr:col>
      <xdr:colOff>118111</xdr:colOff>
      <xdr:row>197</xdr:row>
      <xdr:rowOff>15241</xdr:rowOff>
    </xdr:from>
    <xdr:to>
      <xdr:col>6</xdr:col>
      <xdr:colOff>2144819</xdr:colOff>
      <xdr:row>197</xdr:row>
      <xdr:rowOff>485775</xdr:rowOff>
    </xdr:to>
    <xdr:pic>
      <xdr:nvPicPr>
        <xdr:cNvPr id="135" name="图片 9" descr="5.jpg"/>
        <xdr:cNvPicPr>
          <a:picLocks noChangeAspect="1" noChangeArrowheads="1"/>
        </xdr:cNvPicPr>
      </xdr:nvPicPr>
      <xdr:blipFill>
        <a:blip r:embed="rId98" cstate="print"/>
        <a:srcRect/>
        <a:stretch>
          <a:fillRect/>
        </a:stretch>
      </xdr:blipFill>
      <xdr:spPr>
        <a:xfrm>
          <a:off x="8623935" y="67869435"/>
          <a:ext cx="2026285" cy="470535"/>
        </a:xfrm>
        <a:prstGeom prst="rect">
          <a:avLst/>
        </a:prstGeom>
        <a:noFill/>
        <a:ln w="9525">
          <a:noFill/>
          <a:miter lim="800000"/>
          <a:headEnd/>
          <a:tailEnd/>
        </a:ln>
      </xdr:spPr>
    </xdr:pic>
    <xdr:clientData/>
  </xdr:twoCellAnchor>
  <xdr:twoCellAnchor editAs="oneCell">
    <xdr:from>
      <xdr:col>6</xdr:col>
      <xdr:colOff>378966</xdr:colOff>
      <xdr:row>216</xdr:row>
      <xdr:rowOff>1</xdr:rowOff>
    </xdr:from>
    <xdr:to>
      <xdr:col>6</xdr:col>
      <xdr:colOff>1350064</xdr:colOff>
      <xdr:row>216</xdr:row>
      <xdr:rowOff>629479</xdr:rowOff>
    </xdr:to>
    <xdr:pic>
      <xdr:nvPicPr>
        <xdr:cNvPr id="136" name="Picture 4"/>
        <xdr:cNvPicPr>
          <a:picLocks noChangeAspect="1" noChangeArrowheads="1"/>
        </xdr:cNvPicPr>
      </xdr:nvPicPr>
      <xdr:blipFill>
        <a:blip r:embed="rId99" cstate="print"/>
        <a:srcRect/>
        <a:stretch>
          <a:fillRect/>
        </a:stretch>
      </xdr:blipFill>
      <xdr:spPr>
        <a:xfrm>
          <a:off x="8884285" y="81008220"/>
          <a:ext cx="971550" cy="629285"/>
        </a:xfrm>
        <a:prstGeom prst="rect">
          <a:avLst/>
        </a:prstGeom>
        <a:noFill/>
      </xdr:spPr>
    </xdr:pic>
    <xdr:clientData/>
  </xdr:twoCellAnchor>
  <xdr:twoCellAnchor editAs="oneCell">
    <xdr:from>
      <xdr:col>6</xdr:col>
      <xdr:colOff>332659</xdr:colOff>
      <xdr:row>217</xdr:row>
      <xdr:rowOff>0</xdr:rowOff>
    </xdr:from>
    <xdr:to>
      <xdr:col>6</xdr:col>
      <xdr:colOff>1350066</xdr:colOff>
      <xdr:row>217</xdr:row>
      <xdr:rowOff>621199</xdr:rowOff>
    </xdr:to>
    <xdr:pic>
      <xdr:nvPicPr>
        <xdr:cNvPr id="137" name="Picture 2"/>
        <xdr:cNvPicPr>
          <a:picLocks noChangeAspect="1" noChangeArrowheads="1"/>
        </xdr:cNvPicPr>
      </xdr:nvPicPr>
      <xdr:blipFill>
        <a:blip r:embed="rId100" cstate="print"/>
        <a:srcRect/>
        <a:stretch>
          <a:fillRect/>
        </a:stretch>
      </xdr:blipFill>
      <xdr:spPr>
        <a:xfrm rot="16200000">
          <a:off x="9036050" y="81514950"/>
          <a:ext cx="621665" cy="1017270"/>
        </a:xfrm>
        <a:prstGeom prst="rect">
          <a:avLst/>
        </a:prstGeom>
        <a:noFill/>
      </xdr:spPr>
    </xdr:pic>
    <xdr:clientData/>
  </xdr:twoCellAnchor>
  <xdr:twoCellAnchor editAs="oneCell">
    <xdr:from>
      <xdr:col>6</xdr:col>
      <xdr:colOff>132522</xdr:colOff>
      <xdr:row>205</xdr:row>
      <xdr:rowOff>140804</xdr:rowOff>
    </xdr:from>
    <xdr:to>
      <xdr:col>6</xdr:col>
      <xdr:colOff>1756155</xdr:colOff>
      <xdr:row>205</xdr:row>
      <xdr:rowOff>646043</xdr:rowOff>
    </xdr:to>
    <xdr:pic>
      <xdr:nvPicPr>
        <xdr:cNvPr id="69" name="Picture 68"/>
        <xdr:cNvPicPr>
          <a:picLocks noChangeAspect="1"/>
        </xdr:cNvPicPr>
      </xdr:nvPicPr>
      <xdr:blipFill>
        <a:blip r:embed="rId101"/>
        <a:stretch>
          <a:fillRect/>
        </a:stretch>
      </xdr:blipFill>
      <xdr:spPr>
        <a:xfrm>
          <a:off x="8637905" y="72718930"/>
          <a:ext cx="1623695" cy="505460"/>
        </a:xfrm>
        <a:prstGeom prst="rect">
          <a:avLst/>
        </a:prstGeom>
      </xdr:spPr>
    </xdr:pic>
    <xdr:clientData/>
  </xdr:twoCellAnchor>
  <xdr:twoCellAnchor editAs="oneCell">
    <xdr:from>
      <xdr:col>6</xdr:col>
      <xdr:colOff>298174</xdr:colOff>
      <xdr:row>206</xdr:row>
      <xdr:rowOff>24847</xdr:rowOff>
    </xdr:from>
    <xdr:to>
      <xdr:col>6</xdr:col>
      <xdr:colOff>1730858</xdr:colOff>
      <xdr:row>206</xdr:row>
      <xdr:rowOff>652789</xdr:rowOff>
    </xdr:to>
    <xdr:pic>
      <xdr:nvPicPr>
        <xdr:cNvPr id="138" name="Picture 137"/>
        <xdr:cNvPicPr>
          <a:picLocks noChangeAspect="1"/>
        </xdr:cNvPicPr>
      </xdr:nvPicPr>
      <xdr:blipFill>
        <a:blip r:embed="rId102"/>
        <a:stretch>
          <a:fillRect/>
        </a:stretch>
      </xdr:blipFill>
      <xdr:spPr>
        <a:xfrm>
          <a:off x="8803640" y="73498710"/>
          <a:ext cx="1432560" cy="628015"/>
        </a:xfrm>
        <a:prstGeom prst="rect">
          <a:avLst/>
        </a:prstGeom>
      </xdr:spPr>
    </xdr:pic>
    <xdr:clientData/>
  </xdr:twoCellAnchor>
  <xdr:twoCellAnchor editAs="oneCell">
    <xdr:from>
      <xdr:col>6</xdr:col>
      <xdr:colOff>347869</xdr:colOff>
      <xdr:row>192</xdr:row>
      <xdr:rowOff>41413</xdr:rowOff>
    </xdr:from>
    <xdr:to>
      <xdr:col>6</xdr:col>
      <xdr:colOff>1625586</xdr:colOff>
      <xdr:row>192</xdr:row>
      <xdr:rowOff>538370</xdr:rowOff>
    </xdr:to>
    <xdr:pic>
      <xdr:nvPicPr>
        <xdr:cNvPr id="139" name="Picture 138"/>
        <xdr:cNvPicPr>
          <a:picLocks noChangeAspect="1"/>
        </xdr:cNvPicPr>
      </xdr:nvPicPr>
      <xdr:blipFill>
        <a:blip r:embed="rId103"/>
        <a:stretch>
          <a:fillRect/>
        </a:stretch>
      </xdr:blipFill>
      <xdr:spPr>
        <a:xfrm>
          <a:off x="8853170" y="64409320"/>
          <a:ext cx="1277620" cy="496570"/>
        </a:xfrm>
        <a:prstGeom prst="rect">
          <a:avLst/>
        </a:prstGeom>
      </xdr:spPr>
    </xdr:pic>
    <xdr:clientData/>
  </xdr:twoCellAnchor>
  <xdr:twoCellAnchor editAs="oneCell">
    <xdr:from>
      <xdr:col>6</xdr:col>
      <xdr:colOff>530501</xdr:colOff>
      <xdr:row>318</xdr:row>
      <xdr:rowOff>44400</xdr:rowOff>
    </xdr:from>
    <xdr:to>
      <xdr:col>6</xdr:col>
      <xdr:colOff>1060588</xdr:colOff>
      <xdr:row>319</xdr:row>
      <xdr:rowOff>225375</xdr:rowOff>
    </xdr:to>
    <xdr:pic>
      <xdr:nvPicPr>
        <xdr:cNvPr id="140" name="Picture 139"/>
        <xdr:cNvPicPr>
          <a:picLocks noChangeAspect="1"/>
        </xdr:cNvPicPr>
      </xdr:nvPicPr>
      <xdr:blipFill>
        <a:blip r:embed="rId104"/>
        <a:stretch>
          <a:fillRect/>
        </a:stretch>
      </xdr:blipFill>
      <xdr:spPr>
        <a:xfrm>
          <a:off x="9036050" y="117818535"/>
          <a:ext cx="530225" cy="533400"/>
        </a:xfrm>
        <a:prstGeom prst="rect">
          <a:avLst/>
        </a:prstGeom>
      </xdr:spPr>
    </xdr:pic>
    <xdr:clientData/>
  </xdr:twoCellAnchor>
  <xdr:twoCellAnchor editAs="oneCell">
    <xdr:from>
      <xdr:col>6</xdr:col>
      <xdr:colOff>634863</xdr:colOff>
      <xdr:row>316</xdr:row>
      <xdr:rowOff>133350</xdr:rowOff>
    </xdr:from>
    <xdr:to>
      <xdr:col>6</xdr:col>
      <xdr:colOff>1189797</xdr:colOff>
      <xdr:row>317</xdr:row>
      <xdr:rowOff>321777</xdr:rowOff>
    </xdr:to>
    <xdr:pic>
      <xdr:nvPicPr>
        <xdr:cNvPr id="141" name="Picture 140"/>
        <xdr:cNvPicPr>
          <a:picLocks noChangeAspect="1"/>
        </xdr:cNvPicPr>
      </xdr:nvPicPr>
      <xdr:blipFill>
        <a:blip r:embed="rId105"/>
        <a:stretch>
          <a:fillRect/>
        </a:stretch>
      </xdr:blipFill>
      <xdr:spPr>
        <a:xfrm>
          <a:off x="9140190" y="117127020"/>
          <a:ext cx="554990" cy="559435"/>
        </a:xfrm>
        <a:prstGeom prst="rect">
          <a:avLst/>
        </a:prstGeom>
      </xdr:spPr>
    </xdr:pic>
    <xdr:clientData/>
  </xdr:twoCellAnchor>
  <xdr:twoCellAnchor editAs="oneCell">
    <xdr:from>
      <xdr:col>6</xdr:col>
      <xdr:colOff>728527</xdr:colOff>
      <xdr:row>124</xdr:row>
      <xdr:rowOff>132522</xdr:rowOff>
    </xdr:from>
    <xdr:to>
      <xdr:col>6</xdr:col>
      <xdr:colOff>1439393</xdr:colOff>
      <xdr:row>124</xdr:row>
      <xdr:rowOff>480392</xdr:rowOff>
    </xdr:to>
    <xdr:pic>
      <xdr:nvPicPr>
        <xdr:cNvPr id="27" name="Picture 26"/>
        <xdr:cNvPicPr>
          <a:picLocks noChangeAspect="1"/>
        </xdr:cNvPicPr>
      </xdr:nvPicPr>
      <xdr:blipFill>
        <a:blip r:embed="rId106"/>
        <a:stretch>
          <a:fillRect/>
        </a:stretch>
      </xdr:blipFill>
      <xdr:spPr>
        <a:xfrm>
          <a:off x="9234170" y="36189920"/>
          <a:ext cx="710565" cy="347980"/>
        </a:xfrm>
        <a:prstGeom prst="rect">
          <a:avLst/>
        </a:prstGeom>
      </xdr:spPr>
    </xdr:pic>
    <xdr:clientData/>
  </xdr:twoCellAnchor>
  <xdr:twoCellAnchor editAs="oneCell">
    <xdr:from>
      <xdr:col>6</xdr:col>
      <xdr:colOff>457327</xdr:colOff>
      <xdr:row>277</xdr:row>
      <xdr:rowOff>3249</xdr:rowOff>
    </xdr:from>
    <xdr:to>
      <xdr:col>6</xdr:col>
      <xdr:colOff>1670536</xdr:colOff>
      <xdr:row>277</xdr:row>
      <xdr:rowOff>460489</xdr:rowOff>
    </xdr:to>
    <xdr:pic>
      <xdr:nvPicPr>
        <xdr:cNvPr id="121" name="Picture 120"/>
        <xdr:cNvPicPr>
          <a:picLocks noChangeAspect="1"/>
        </xdr:cNvPicPr>
      </xdr:nvPicPr>
      <xdr:blipFill>
        <a:blip r:embed="rId107"/>
        <a:stretch>
          <a:fillRect/>
        </a:stretch>
      </xdr:blipFill>
      <xdr:spPr>
        <a:xfrm>
          <a:off x="8963025" y="104292400"/>
          <a:ext cx="1212850" cy="457200"/>
        </a:xfrm>
        <a:prstGeom prst="rect">
          <a:avLst/>
        </a:prstGeom>
      </xdr:spPr>
    </xdr:pic>
    <xdr:clientData/>
  </xdr:twoCellAnchor>
  <xdr:twoCellAnchor editAs="oneCell">
    <xdr:from>
      <xdr:col>6</xdr:col>
      <xdr:colOff>344556</xdr:colOff>
      <xdr:row>254</xdr:row>
      <xdr:rowOff>85725</xdr:rowOff>
    </xdr:from>
    <xdr:to>
      <xdr:col>6</xdr:col>
      <xdr:colOff>1163604</xdr:colOff>
      <xdr:row>256</xdr:row>
      <xdr:rowOff>37789</xdr:rowOff>
    </xdr:to>
    <xdr:pic>
      <xdr:nvPicPr>
        <xdr:cNvPr id="143" name="Picture 142"/>
        <xdr:cNvPicPr>
          <a:picLocks noChangeAspect="1"/>
        </xdr:cNvPicPr>
      </xdr:nvPicPr>
      <xdr:blipFill>
        <a:blip r:embed="rId56"/>
        <a:stretch>
          <a:fillRect/>
        </a:stretch>
      </xdr:blipFill>
      <xdr:spPr>
        <a:xfrm>
          <a:off x="8849995" y="96846390"/>
          <a:ext cx="819150" cy="500380"/>
        </a:xfrm>
        <a:prstGeom prst="rect">
          <a:avLst/>
        </a:prstGeom>
      </xdr:spPr>
    </xdr:pic>
    <xdr:clientData/>
  </xdr:twoCellAnchor>
  <xdr:twoCellAnchor editAs="oneCell">
    <xdr:from>
      <xdr:col>6</xdr:col>
      <xdr:colOff>632377</xdr:colOff>
      <xdr:row>239</xdr:row>
      <xdr:rowOff>40171</xdr:rowOff>
    </xdr:from>
    <xdr:to>
      <xdr:col>6</xdr:col>
      <xdr:colOff>1394377</xdr:colOff>
      <xdr:row>242</xdr:row>
      <xdr:rowOff>32928</xdr:rowOff>
    </xdr:to>
    <xdr:pic>
      <xdr:nvPicPr>
        <xdr:cNvPr id="145" name="Picture 64" descr="AH-103-"/>
        <xdr:cNvPicPr>
          <a:picLocks noChangeAspect="1" noChangeArrowheads="1"/>
        </xdr:cNvPicPr>
      </xdr:nvPicPr>
      <xdr:blipFill>
        <a:blip r:embed="rId108" cstate="print"/>
        <a:srcRect/>
        <a:stretch>
          <a:fillRect/>
        </a:stretch>
      </xdr:blipFill>
      <xdr:spPr>
        <a:xfrm>
          <a:off x="9137650" y="92358210"/>
          <a:ext cx="762000" cy="815340"/>
        </a:xfrm>
        <a:prstGeom prst="rect">
          <a:avLst/>
        </a:prstGeom>
        <a:noFill/>
        <a:ln w="9525">
          <a:noFill/>
          <a:miter lim="800000"/>
          <a:headEnd/>
          <a:tailEnd/>
        </a:ln>
      </xdr:spPr>
    </xdr:pic>
    <xdr:clientData/>
  </xdr:twoCellAnchor>
  <xdr:twoCellAnchor editAs="oneCell">
    <xdr:from>
      <xdr:col>6</xdr:col>
      <xdr:colOff>586823</xdr:colOff>
      <xdr:row>229</xdr:row>
      <xdr:rowOff>73301</xdr:rowOff>
    </xdr:from>
    <xdr:to>
      <xdr:col>6</xdr:col>
      <xdr:colOff>1507031</xdr:colOff>
      <xdr:row>230</xdr:row>
      <xdr:rowOff>21512</xdr:rowOff>
    </xdr:to>
    <xdr:pic>
      <xdr:nvPicPr>
        <xdr:cNvPr id="28" name="Picture 27"/>
        <xdr:cNvPicPr>
          <a:picLocks noChangeAspect="1"/>
        </xdr:cNvPicPr>
      </xdr:nvPicPr>
      <xdr:blipFill>
        <a:blip r:embed="rId109"/>
        <a:stretch>
          <a:fillRect/>
        </a:stretch>
      </xdr:blipFill>
      <xdr:spPr>
        <a:xfrm>
          <a:off x="9092565" y="88880315"/>
          <a:ext cx="920115" cy="386080"/>
        </a:xfrm>
        <a:prstGeom prst="rect">
          <a:avLst/>
        </a:prstGeom>
      </xdr:spPr>
    </xdr:pic>
    <xdr:clientData/>
  </xdr:twoCellAnchor>
  <xdr:twoCellAnchor editAs="oneCell">
    <xdr:from>
      <xdr:col>6</xdr:col>
      <xdr:colOff>720671</xdr:colOff>
      <xdr:row>108</xdr:row>
      <xdr:rowOff>18222</xdr:rowOff>
    </xdr:from>
    <xdr:to>
      <xdr:col>6</xdr:col>
      <xdr:colOff>1478276</xdr:colOff>
      <xdr:row>109</xdr:row>
      <xdr:rowOff>126851</xdr:rowOff>
    </xdr:to>
    <xdr:pic>
      <xdr:nvPicPr>
        <xdr:cNvPr id="158" name="Picture 24" descr="3-way-Tube-Union~~S"/>
        <xdr:cNvPicPr>
          <a:picLocks noChangeAspect="1" noChangeArrowheads="1"/>
        </xdr:cNvPicPr>
      </xdr:nvPicPr>
      <xdr:blipFill>
        <a:blip r:embed="rId110" cstate="print"/>
        <a:srcRect/>
        <a:stretch>
          <a:fillRect/>
        </a:stretch>
      </xdr:blipFill>
      <xdr:spPr>
        <a:xfrm>
          <a:off x="9225915" y="31069280"/>
          <a:ext cx="757555" cy="489585"/>
        </a:xfrm>
        <a:prstGeom prst="rect">
          <a:avLst/>
        </a:prstGeom>
        <a:noFill/>
        <a:ln w="9525">
          <a:noFill/>
          <a:miter lim="800000"/>
          <a:headEnd/>
          <a:tailEnd/>
        </a:ln>
      </xdr:spPr>
    </xdr:pic>
    <xdr:clientData/>
  </xdr:twoCellAnchor>
  <xdr:twoCellAnchor editAs="oneCell">
    <xdr:from>
      <xdr:col>6</xdr:col>
      <xdr:colOff>258493</xdr:colOff>
      <xdr:row>110</xdr:row>
      <xdr:rowOff>150775</xdr:rowOff>
    </xdr:from>
    <xdr:to>
      <xdr:col>6</xdr:col>
      <xdr:colOff>1119744</xdr:colOff>
      <xdr:row>113</xdr:row>
      <xdr:rowOff>43376</xdr:rowOff>
    </xdr:to>
    <xdr:pic>
      <xdr:nvPicPr>
        <xdr:cNvPr id="159" name="Picture 26" descr="S--RV-04+06+0810"/>
        <xdr:cNvPicPr>
          <a:picLocks noChangeAspect="1" noChangeArrowheads="1"/>
        </xdr:cNvPicPr>
      </xdr:nvPicPr>
      <xdr:blipFill>
        <a:blip r:embed="rId111" cstate="print"/>
        <a:srcRect/>
        <a:stretch>
          <a:fillRect/>
        </a:stretch>
      </xdr:blipFill>
      <xdr:spPr>
        <a:xfrm flipH="1">
          <a:off x="8764270" y="31857315"/>
          <a:ext cx="861060" cy="715645"/>
        </a:xfrm>
        <a:prstGeom prst="rect">
          <a:avLst/>
        </a:prstGeom>
        <a:noFill/>
        <a:ln w="9525">
          <a:noFill/>
          <a:miter lim="800000"/>
          <a:headEnd/>
          <a:tailEnd/>
        </a:ln>
      </xdr:spPr>
    </xdr:pic>
    <xdr:clientData/>
  </xdr:twoCellAnchor>
  <xdr:twoCellAnchor editAs="oneCell">
    <xdr:from>
      <xdr:col>6</xdr:col>
      <xdr:colOff>719205</xdr:colOff>
      <xdr:row>100</xdr:row>
      <xdr:rowOff>37336</xdr:rowOff>
    </xdr:from>
    <xdr:to>
      <xdr:col>6</xdr:col>
      <xdr:colOff>1144253</xdr:colOff>
      <xdr:row>100</xdr:row>
      <xdr:rowOff>488675</xdr:rowOff>
    </xdr:to>
    <xdr:pic>
      <xdr:nvPicPr>
        <xdr:cNvPr id="160" name="Picture 2"/>
        <xdr:cNvPicPr>
          <a:picLocks noChangeAspect="1" noChangeArrowheads="1"/>
        </xdr:cNvPicPr>
      </xdr:nvPicPr>
      <xdr:blipFill>
        <a:blip r:embed="rId112" cstate="print"/>
        <a:srcRect/>
        <a:stretch>
          <a:fillRect/>
        </a:stretch>
      </xdr:blipFill>
      <xdr:spPr>
        <a:xfrm>
          <a:off x="9224645" y="27242135"/>
          <a:ext cx="424815" cy="451485"/>
        </a:xfrm>
        <a:prstGeom prst="rect">
          <a:avLst/>
        </a:prstGeom>
        <a:noFill/>
      </xdr:spPr>
    </xdr:pic>
    <xdr:clientData/>
  </xdr:twoCellAnchor>
  <xdr:twoCellAnchor editAs="oneCell">
    <xdr:from>
      <xdr:col>6</xdr:col>
      <xdr:colOff>762887</xdr:colOff>
      <xdr:row>101</xdr:row>
      <xdr:rowOff>194065</xdr:rowOff>
    </xdr:from>
    <xdr:to>
      <xdr:col>6</xdr:col>
      <xdr:colOff>1179879</xdr:colOff>
      <xdr:row>102</xdr:row>
      <xdr:rowOff>131247</xdr:rowOff>
    </xdr:to>
    <xdr:pic>
      <xdr:nvPicPr>
        <xdr:cNvPr id="161" name="Picture 4"/>
        <xdr:cNvPicPr>
          <a:picLocks noChangeAspect="1" noChangeArrowheads="1"/>
        </xdr:cNvPicPr>
      </xdr:nvPicPr>
      <xdr:blipFill>
        <a:blip r:embed="rId113" cstate="print"/>
        <a:srcRect/>
        <a:stretch>
          <a:fillRect/>
        </a:stretch>
      </xdr:blipFill>
      <xdr:spPr>
        <a:xfrm>
          <a:off x="9268460" y="27932380"/>
          <a:ext cx="417195" cy="470535"/>
        </a:xfrm>
        <a:prstGeom prst="rect">
          <a:avLst/>
        </a:prstGeom>
        <a:noFill/>
      </xdr:spPr>
    </xdr:pic>
    <xdr:clientData/>
  </xdr:twoCellAnchor>
  <xdr:twoCellAnchor editAs="oneCell">
    <xdr:from>
      <xdr:col>6</xdr:col>
      <xdr:colOff>567055</xdr:colOff>
      <xdr:row>105</xdr:row>
      <xdr:rowOff>120015</xdr:rowOff>
    </xdr:from>
    <xdr:to>
      <xdr:col>6</xdr:col>
      <xdr:colOff>1446530</xdr:colOff>
      <xdr:row>107</xdr:row>
      <xdr:rowOff>121920</xdr:rowOff>
    </xdr:to>
    <xdr:pic>
      <xdr:nvPicPr>
        <xdr:cNvPr id="162" name="圖片 3" descr="AH-627.jpg"/>
        <xdr:cNvPicPr>
          <a:picLocks noChangeAspect="1"/>
        </xdr:cNvPicPr>
      </xdr:nvPicPr>
      <xdr:blipFill>
        <a:blip r:embed="rId114"/>
        <a:stretch>
          <a:fillRect/>
        </a:stretch>
      </xdr:blipFill>
      <xdr:spPr>
        <a:xfrm>
          <a:off x="9072880" y="29733240"/>
          <a:ext cx="879475" cy="925830"/>
        </a:xfrm>
        <a:prstGeom prst="rect">
          <a:avLst/>
        </a:prstGeom>
      </xdr:spPr>
    </xdr:pic>
    <xdr:clientData/>
  </xdr:twoCellAnchor>
  <xdr:twoCellAnchor editAs="oneCell">
    <xdr:from>
      <xdr:col>6</xdr:col>
      <xdr:colOff>1261009</xdr:colOff>
      <xdr:row>110</xdr:row>
      <xdr:rowOff>109331</xdr:rowOff>
    </xdr:from>
    <xdr:to>
      <xdr:col>6</xdr:col>
      <xdr:colOff>1727875</xdr:colOff>
      <xdr:row>113</xdr:row>
      <xdr:rowOff>32140</xdr:rowOff>
    </xdr:to>
    <xdr:pic>
      <xdr:nvPicPr>
        <xdr:cNvPr id="163" name="圖片 28"/>
        <xdr:cNvPicPr>
          <a:picLocks noChangeAspect="1"/>
        </xdr:cNvPicPr>
      </xdr:nvPicPr>
      <xdr:blipFill>
        <a:blip r:embed="rId115" cstate="print">
          <a:extLst>
            <a:ext uri="{28A0092B-C50C-407E-A947-70E740481C1C}">
              <a14:useLocalDpi xmlns:a14="http://schemas.microsoft.com/office/drawing/2010/main" val="0"/>
            </a:ext>
          </a:extLst>
        </a:blip>
        <a:stretch>
          <a:fillRect/>
        </a:stretch>
      </xdr:blipFill>
      <xdr:spPr>
        <a:xfrm>
          <a:off x="9766300" y="31816040"/>
          <a:ext cx="467360" cy="745490"/>
        </a:xfrm>
        <a:prstGeom prst="rect">
          <a:avLst/>
        </a:prstGeom>
      </xdr:spPr>
    </xdr:pic>
    <xdr:clientData/>
  </xdr:twoCellAnchor>
  <xdr:twoCellAnchor editAs="oneCell">
    <xdr:from>
      <xdr:col>6</xdr:col>
      <xdr:colOff>661143</xdr:colOff>
      <xdr:row>103</xdr:row>
      <xdr:rowOff>33515</xdr:rowOff>
    </xdr:from>
    <xdr:to>
      <xdr:col>6</xdr:col>
      <xdr:colOff>1190305</xdr:colOff>
      <xdr:row>103</xdr:row>
      <xdr:rowOff>341245</xdr:rowOff>
    </xdr:to>
    <xdr:pic>
      <xdr:nvPicPr>
        <xdr:cNvPr id="164" name="Picture 163"/>
        <xdr:cNvPicPr>
          <a:picLocks noChangeAspect="1" noChangeArrowheads="1"/>
        </xdr:cNvPicPr>
      </xdr:nvPicPr>
      <xdr:blipFill>
        <a:blip r:embed="rId116" cstate="print">
          <a:extLst>
            <a:ext uri="{28A0092B-C50C-407E-A947-70E740481C1C}">
              <a14:useLocalDpi xmlns:a14="http://schemas.microsoft.com/office/drawing/2010/main" val="0"/>
            </a:ext>
          </a:extLst>
        </a:blip>
        <a:srcRect/>
        <a:stretch>
          <a:fillRect/>
        </a:stretch>
      </xdr:blipFill>
      <xdr:spPr>
        <a:xfrm>
          <a:off x="9166860" y="28848050"/>
          <a:ext cx="528955" cy="307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1179042</xdr:colOff>
      <xdr:row>99</xdr:row>
      <xdr:rowOff>49279</xdr:rowOff>
    </xdr:from>
    <xdr:to>
      <xdr:col>6</xdr:col>
      <xdr:colOff>1639140</xdr:colOff>
      <xdr:row>99</xdr:row>
      <xdr:rowOff>513522</xdr:rowOff>
    </xdr:to>
    <xdr:pic>
      <xdr:nvPicPr>
        <xdr:cNvPr id="165" name="Picture 164"/>
        <xdr:cNvPicPr>
          <a:picLocks noChangeAspect="1" noChangeArrowheads="1"/>
        </xdr:cNvPicPr>
      </xdr:nvPicPr>
      <xdr:blipFill>
        <a:blip r:embed="rId117" cstate="print">
          <a:extLst>
            <a:ext uri="{28A0092B-C50C-407E-A947-70E740481C1C}">
              <a14:useLocalDpi xmlns:a14="http://schemas.microsoft.com/office/drawing/2010/main" val="0"/>
            </a:ext>
          </a:extLst>
        </a:blip>
        <a:srcRect/>
        <a:stretch>
          <a:fillRect/>
        </a:stretch>
      </xdr:blipFill>
      <xdr:spPr>
        <a:xfrm>
          <a:off x="9684385" y="26701750"/>
          <a:ext cx="460375" cy="464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432536</xdr:colOff>
      <xdr:row>94</xdr:row>
      <xdr:rowOff>129877</xdr:rowOff>
    </xdr:from>
    <xdr:to>
      <xdr:col>6</xdr:col>
      <xdr:colOff>1966365</xdr:colOff>
      <xdr:row>98</xdr:row>
      <xdr:rowOff>24847</xdr:rowOff>
    </xdr:to>
    <xdr:pic>
      <xdr:nvPicPr>
        <xdr:cNvPr id="166" name="Picture 165"/>
        <xdr:cNvPicPr>
          <a:picLocks noChangeAspect="1" noChangeArrowheads="1"/>
        </xdr:cNvPicPr>
      </xdr:nvPicPr>
      <xdr:blipFill>
        <a:blip r:embed="rId118" cstate="print">
          <a:extLst>
            <a:ext uri="{28A0092B-C50C-407E-A947-70E740481C1C}">
              <a14:useLocalDpi xmlns:a14="http://schemas.microsoft.com/office/drawing/2010/main" val="0"/>
            </a:ext>
          </a:extLst>
        </a:blip>
        <a:srcRect/>
        <a:stretch>
          <a:fillRect/>
        </a:stretch>
      </xdr:blipFill>
      <xdr:spPr>
        <a:xfrm>
          <a:off x="8938260" y="26020395"/>
          <a:ext cx="153352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617992</xdr:colOff>
      <xdr:row>89</xdr:row>
      <xdr:rowOff>18220</xdr:rowOff>
    </xdr:from>
    <xdr:to>
      <xdr:col>6</xdr:col>
      <xdr:colOff>1516961</xdr:colOff>
      <xdr:row>91</xdr:row>
      <xdr:rowOff>108056</xdr:rowOff>
    </xdr:to>
    <xdr:pic>
      <xdr:nvPicPr>
        <xdr:cNvPr id="167" name="Picture 166"/>
        <xdr:cNvPicPr>
          <a:picLocks noChangeAspect="1" noChangeArrowheads="1"/>
        </xdr:cNvPicPr>
      </xdr:nvPicPr>
      <xdr:blipFill>
        <a:blip r:embed="rId119">
          <a:extLst>
            <a:ext uri="{28A0092B-C50C-407E-A947-70E740481C1C}">
              <a14:useLocalDpi xmlns:a14="http://schemas.microsoft.com/office/drawing/2010/main" val="0"/>
            </a:ext>
          </a:extLst>
        </a:blip>
        <a:srcRect/>
        <a:stretch>
          <a:fillRect/>
        </a:stretch>
      </xdr:blipFill>
      <xdr:spPr>
        <a:xfrm>
          <a:off x="9123680" y="24756110"/>
          <a:ext cx="898525" cy="7854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581776</xdr:colOff>
      <xdr:row>83</xdr:row>
      <xdr:rowOff>213469</xdr:rowOff>
    </xdr:from>
    <xdr:to>
      <xdr:col>6</xdr:col>
      <xdr:colOff>1459980</xdr:colOff>
      <xdr:row>85</xdr:row>
      <xdr:rowOff>65306</xdr:rowOff>
    </xdr:to>
    <xdr:pic>
      <xdr:nvPicPr>
        <xdr:cNvPr id="168" name="Picture 2"/>
        <xdr:cNvPicPr>
          <a:picLocks noChangeAspect="1" noChangeArrowheads="1"/>
        </xdr:cNvPicPr>
      </xdr:nvPicPr>
      <xdr:blipFill>
        <a:blip r:embed="rId120"/>
        <a:srcRect/>
        <a:stretch>
          <a:fillRect/>
        </a:stretch>
      </xdr:blipFill>
      <xdr:spPr>
        <a:xfrm>
          <a:off x="9087485" y="23315295"/>
          <a:ext cx="878205" cy="601980"/>
        </a:xfrm>
        <a:prstGeom prst="rect">
          <a:avLst/>
        </a:prstGeom>
        <a:noFill/>
      </xdr:spPr>
    </xdr:pic>
    <xdr:clientData/>
  </xdr:twoCellAnchor>
  <xdr:twoCellAnchor editAs="oneCell">
    <xdr:from>
      <xdr:col>6</xdr:col>
      <xdr:colOff>848761</xdr:colOff>
      <xdr:row>86</xdr:row>
      <xdr:rowOff>95953</xdr:rowOff>
    </xdr:from>
    <xdr:to>
      <xdr:col>6</xdr:col>
      <xdr:colOff>1318986</xdr:colOff>
      <xdr:row>87</xdr:row>
      <xdr:rowOff>403683</xdr:rowOff>
    </xdr:to>
    <xdr:pic>
      <xdr:nvPicPr>
        <xdr:cNvPr id="169" name="Picture 168"/>
        <xdr:cNvPicPr>
          <a:picLocks noChangeAspect="1"/>
        </xdr:cNvPicPr>
      </xdr:nvPicPr>
      <xdr:blipFill>
        <a:blip r:embed="rId121"/>
        <a:srcRect l="16566" t="16821" r="13983" b="18899"/>
        <a:stretch>
          <a:fillRect/>
        </a:stretch>
      </xdr:blipFill>
      <xdr:spPr>
        <a:xfrm>
          <a:off x="9354185" y="24100790"/>
          <a:ext cx="470535" cy="459740"/>
        </a:xfrm>
        <a:prstGeom prst="rect">
          <a:avLst/>
        </a:prstGeom>
      </xdr:spPr>
    </xdr:pic>
    <xdr:clientData/>
  </xdr:twoCellAnchor>
  <xdr:twoCellAnchor editAs="oneCell">
    <xdr:from>
      <xdr:col>6</xdr:col>
      <xdr:colOff>384104</xdr:colOff>
      <xdr:row>99</xdr:row>
      <xdr:rowOff>8030</xdr:rowOff>
    </xdr:from>
    <xdr:to>
      <xdr:col>6</xdr:col>
      <xdr:colOff>1048813</xdr:colOff>
      <xdr:row>99</xdr:row>
      <xdr:rowOff>498931</xdr:rowOff>
    </xdr:to>
    <xdr:pic>
      <xdr:nvPicPr>
        <xdr:cNvPr id="170" name="Picture 169" descr="Related image"/>
        <xdr:cNvPicPr>
          <a:picLocks noChangeAspect="1" noChangeArrowheads="1"/>
        </xdr:cNvPicPr>
      </xdr:nvPicPr>
      <xdr:blipFill>
        <a:blip r:embed="rId122" cstate="print">
          <a:extLst>
            <a:ext uri="{28A0092B-C50C-407E-A947-70E740481C1C}">
              <a14:useLocalDpi xmlns:a14="http://schemas.microsoft.com/office/drawing/2010/main" val="0"/>
            </a:ext>
          </a:extLst>
        </a:blip>
        <a:srcRect/>
        <a:stretch>
          <a:fillRect/>
        </a:stretch>
      </xdr:blipFill>
      <xdr:spPr>
        <a:xfrm>
          <a:off x="8889365" y="26660475"/>
          <a:ext cx="664845" cy="490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744784</xdr:colOff>
      <xdr:row>283</xdr:row>
      <xdr:rowOff>146251</xdr:rowOff>
    </xdr:from>
    <xdr:to>
      <xdr:col>6</xdr:col>
      <xdr:colOff>1508422</xdr:colOff>
      <xdr:row>284</xdr:row>
      <xdr:rowOff>855242</xdr:rowOff>
    </xdr:to>
    <xdr:pic>
      <xdr:nvPicPr>
        <xdr:cNvPr id="146" name="Picture 145"/>
        <xdr:cNvPicPr>
          <a:picLocks noChangeAspect="1"/>
        </xdr:cNvPicPr>
      </xdr:nvPicPr>
      <xdr:blipFill>
        <a:blip r:embed="rId123"/>
        <a:srcRect l="20749" t="8196" r="11711" b="4372"/>
        <a:stretch>
          <a:fillRect/>
        </a:stretch>
      </xdr:blipFill>
      <xdr:spPr>
        <a:xfrm>
          <a:off x="9250045" y="106464100"/>
          <a:ext cx="763905" cy="861060"/>
        </a:xfrm>
        <a:prstGeom prst="rect">
          <a:avLst/>
        </a:prstGeom>
      </xdr:spPr>
    </xdr:pic>
    <xdr:clientData/>
  </xdr:twoCellAnchor>
  <xdr:twoCellAnchor editAs="oneCell">
    <xdr:from>
      <xdr:col>6</xdr:col>
      <xdr:colOff>652095</xdr:colOff>
      <xdr:row>125</xdr:row>
      <xdr:rowOff>66675</xdr:rowOff>
    </xdr:from>
    <xdr:to>
      <xdr:col>6</xdr:col>
      <xdr:colOff>1494670</xdr:colOff>
      <xdr:row>125</xdr:row>
      <xdr:rowOff>690674</xdr:rowOff>
    </xdr:to>
    <xdr:pic>
      <xdr:nvPicPr>
        <xdr:cNvPr id="6" name="Picture 5"/>
        <xdr:cNvPicPr>
          <a:picLocks noChangeAspect="1"/>
        </xdr:cNvPicPr>
      </xdr:nvPicPr>
      <xdr:blipFill>
        <a:blip r:embed="rId124"/>
        <a:stretch>
          <a:fillRect/>
        </a:stretch>
      </xdr:blipFill>
      <xdr:spPr>
        <a:xfrm>
          <a:off x="9157335" y="36648390"/>
          <a:ext cx="842645" cy="623570"/>
        </a:xfrm>
        <a:prstGeom prst="rect">
          <a:avLst/>
        </a:prstGeom>
      </xdr:spPr>
    </xdr:pic>
    <xdr:clientData/>
  </xdr:twoCellAnchor>
  <xdr:twoCellAnchor editAs="oneCell">
    <xdr:from>
      <xdr:col>6</xdr:col>
      <xdr:colOff>419102</xdr:colOff>
      <xdr:row>128</xdr:row>
      <xdr:rowOff>152402</xdr:rowOff>
    </xdr:from>
    <xdr:to>
      <xdr:col>6</xdr:col>
      <xdr:colOff>1476376</xdr:colOff>
      <xdr:row>128</xdr:row>
      <xdr:rowOff>1209676</xdr:rowOff>
    </xdr:to>
    <xdr:pic>
      <xdr:nvPicPr>
        <xdr:cNvPr id="177" name="Picture 176"/>
        <xdr:cNvPicPr>
          <a:picLocks noChangeAspect="1"/>
        </xdr:cNvPicPr>
      </xdr:nvPicPr>
      <xdr:blipFill>
        <a:blip r:embed="rId125"/>
        <a:srcRect l="19639" t="15091" r="2715" b="7262"/>
        <a:stretch>
          <a:fillRect/>
        </a:stretch>
      </xdr:blipFill>
      <xdr:spPr>
        <a:xfrm>
          <a:off x="8924925" y="39534465"/>
          <a:ext cx="1057275" cy="1057275"/>
        </a:xfrm>
        <a:prstGeom prst="rect">
          <a:avLst/>
        </a:prstGeom>
      </xdr:spPr>
    </xdr:pic>
    <xdr:clientData/>
  </xdr:twoCellAnchor>
  <xdr:twoCellAnchor editAs="oneCell">
    <xdr:from>
      <xdr:col>6</xdr:col>
      <xdr:colOff>591569</xdr:colOff>
      <xdr:row>127</xdr:row>
      <xdr:rowOff>148977</xdr:rowOff>
    </xdr:from>
    <xdr:to>
      <xdr:col>6</xdr:col>
      <xdr:colOff>1427226</xdr:colOff>
      <xdr:row>127</xdr:row>
      <xdr:rowOff>876300</xdr:rowOff>
    </xdr:to>
    <xdr:pic>
      <xdr:nvPicPr>
        <xdr:cNvPr id="178" name="Picture 177"/>
        <xdr:cNvPicPr>
          <a:picLocks noChangeAspect="1"/>
        </xdr:cNvPicPr>
      </xdr:nvPicPr>
      <xdr:blipFill>
        <a:blip r:embed="rId126"/>
        <a:srcRect l="3575" t="-1" b="5521"/>
        <a:stretch>
          <a:fillRect/>
        </a:stretch>
      </xdr:blipFill>
      <xdr:spPr>
        <a:xfrm>
          <a:off x="9097010" y="38521005"/>
          <a:ext cx="835660" cy="727710"/>
        </a:xfrm>
        <a:prstGeom prst="rect">
          <a:avLst/>
        </a:prstGeom>
      </xdr:spPr>
    </xdr:pic>
    <xdr:clientData/>
  </xdr:twoCellAnchor>
  <xdr:twoCellAnchor editAs="oneCell">
    <xdr:from>
      <xdr:col>6</xdr:col>
      <xdr:colOff>627936</xdr:colOff>
      <xdr:row>126</xdr:row>
      <xdr:rowOff>85726</xdr:rowOff>
    </xdr:from>
    <xdr:to>
      <xdr:col>6</xdr:col>
      <xdr:colOff>1485186</xdr:colOff>
      <xdr:row>126</xdr:row>
      <xdr:rowOff>942976</xdr:rowOff>
    </xdr:to>
    <xdr:pic>
      <xdr:nvPicPr>
        <xdr:cNvPr id="179" name="Picture 178"/>
        <xdr:cNvPicPr>
          <a:picLocks noChangeAspect="1"/>
        </xdr:cNvPicPr>
      </xdr:nvPicPr>
      <xdr:blipFill>
        <a:blip r:embed="rId127"/>
        <a:stretch>
          <a:fillRect/>
        </a:stretch>
      </xdr:blipFill>
      <xdr:spPr>
        <a:xfrm>
          <a:off x="9133205" y="37410390"/>
          <a:ext cx="857250" cy="857250"/>
        </a:xfrm>
        <a:prstGeom prst="rect">
          <a:avLst/>
        </a:prstGeom>
      </xdr:spPr>
    </xdr:pic>
    <xdr:clientData/>
  </xdr:twoCellAnchor>
  <xdr:twoCellAnchor editAs="oneCell">
    <xdr:from>
      <xdr:col>6</xdr:col>
      <xdr:colOff>561975</xdr:colOff>
      <xdr:row>129</xdr:row>
      <xdr:rowOff>57150</xdr:rowOff>
    </xdr:from>
    <xdr:to>
      <xdr:col>6</xdr:col>
      <xdr:colOff>1450405</xdr:colOff>
      <xdr:row>129</xdr:row>
      <xdr:rowOff>723473</xdr:rowOff>
    </xdr:to>
    <xdr:pic>
      <xdr:nvPicPr>
        <xdr:cNvPr id="180" name="Picture 179"/>
        <xdr:cNvPicPr>
          <a:picLocks noChangeAspect="1"/>
        </xdr:cNvPicPr>
      </xdr:nvPicPr>
      <xdr:blipFill>
        <a:blip r:embed="rId128"/>
        <a:stretch>
          <a:fillRect/>
        </a:stretch>
      </xdr:blipFill>
      <xdr:spPr>
        <a:xfrm>
          <a:off x="9067800" y="40696515"/>
          <a:ext cx="888365" cy="666115"/>
        </a:xfrm>
        <a:prstGeom prst="rect">
          <a:avLst/>
        </a:prstGeom>
      </xdr:spPr>
    </xdr:pic>
    <xdr:clientData/>
  </xdr:twoCellAnchor>
  <xdr:twoCellAnchor editAs="oneCell">
    <xdr:from>
      <xdr:col>6</xdr:col>
      <xdr:colOff>523875</xdr:colOff>
      <xdr:row>130</xdr:row>
      <xdr:rowOff>85725</xdr:rowOff>
    </xdr:from>
    <xdr:to>
      <xdr:col>6</xdr:col>
      <xdr:colOff>1133475</xdr:colOff>
      <xdr:row>130</xdr:row>
      <xdr:rowOff>636504</xdr:rowOff>
    </xdr:to>
    <xdr:pic>
      <xdr:nvPicPr>
        <xdr:cNvPr id="152" name="Picture 4"/>
        <xdr:cNvPicPr>
          <a:picLocks noChangeAspect="1" noChangeArrowheads="1"/>
        </xdr:cNvPicPr>
      </xdr:nvPicPr>
      <xdr:blipFill>
        <a:blip r:embed="rId129"/>
        <a:srcRect/>
        <a:stretch>
          <a:fillRect/>
        </a:stretch>
      </xdr:blipFill>
      <xdr:spPr>
        <a:xfrm>
          <a:off x="9029700" y="41468040"/>
          <a:ext cx="609600" cy="550545"/>
        </a:xfrm>
        <a:prstGeom prst="rect">
          <a:avLst/>
        </a:prstGeom>
        <a:noFill/>
      </xdr:spPr>
    </xdr:pic>
    <xdr:clientData/>
  </xdr:twoCellAnchor>
  <xdr:twoCellAnchor editAs="oneCell">
    <xdr:from>
      <xdr:col>6</xdr:col>
      <xdr:colOff>504826</xdr:colOff>
      <xdr:row>131</xdr:row>
      <xdr:rowOff>150729</xdr:rowOff>
    </xdr:from>
    <xdr:to>
      <xdr:col>6</xdr:col>
      <xdr:colOff>1171576</xdr:colOff>
      <xdr:row>131</xdr:row>
      <xdr:rowOff>684129</xdr:rowOff>
    </xdr:to>
    <xdr:pic>
      <xdr:nvPicPr>
        <xdr:cNvPr id="153" name="Picture 7"/>
        <xdr:cNvPicPr>
          <a:picLocks noChangeAspect="1" noChangeArrowheads="1"/>
        </xdr:cNvPicPr>
      </xdr:nvPicPr>
      <xdr:blipFill>
        <a:blip r:embed="rId130"/>
        <a:srcRect/>
        <a:stretch>
          <a:fillRect/>
        </a:stretch>
      </xdr:blipFill>
      <xdr:spPr>
        <a:xfrm>
          <a:off x="9010650" y="42275760"/>
          <a:ext cx="666750" cy="533400"/>
        </a:xfrm>
        <a:prstGeom prst="rect">
          <a:avLst/>
        </a:prstGeom>
        <a:noFill/>
      </xdr:spPr>
    </xdr:pic>
    <xdr:clientData/>
  </xdr:twoCellAnchor>
  <xdr:twoCellAnchor editAs="oneCell">
    <xdr:from>
      <xdr:col>6</xdr:col>
      <xdr:colOff>733425</xdr:colOff>
      <xdr:row>194</xdr:row>
      <xdr:rowOff>123825</xdr:rowOff>
    </xdr:from>
    <xdr:to>
      <xdr:col>6</xdr:col>
      <xdr:colOff>1361367</xdr:colOff>
      <xdr:row>194</xdr:row>
      <xdr:rowOff>1026111</xdr:rowOff>
    </xdr:to>
    <xdr:pic>
      <xdr:nvPicPr>
        <xdr:cNvPr id="16" name="Picture 15"/>
        <xdr:cNvPicPr>
          <a:picLocks noChangeAspect="1"/>
        </xdr:cNvPicPr>
      </xdr:nvPicPr>
      <xdr:blipFill>
        <a:blip r:embed="rId131"/>
        <a:stretch>
          <a:fillRect/>
        </a:stretch>
      </xdr:blipFill>
      <xdr:spPr>
        <a:xfrm>
          <a:off x="9239250" y="65672970"/>
          <a:ext cx="627380" cy="901700"/>
        </a:xfrm>
        <a:prstGeom prst="rect">
          <a:avLst/>
        </a:prstGeom>
      </xdr:spPr>
    </xdr:pic>
    <xdr:clientData/>
  </xdr:twoCellAnchor>
  <xdr:twoCellAnchor editAs="oneCell">
    <xdr:from>
      <xdr:col>6</xdr:col>
      <xdr:colOff>457200</xdr:colOff>
      <xdr:row>208</xdr:row>
      <xdr:rowOff>62543</xdr:rowOff>
    </xdr:from>
    <xdr:to>
      <xdr:col>6</xdr:col>
      <xdr:colOff>1704975</xdr:colOff>
      <xdr:row>208</xdr:row>
      <xdr:rowOff>742950</xdr:rowOff>
    </xdr:to>
    <xdr:pic>
      <xdr:nvPicPr>
        <xdr:cNvPr id="156" name="Picture 155"/>
        <xdr:cNvPicPr>
          <a:picLocks noChangeAspect="1"/>
        </xdr:cNvPicPr>
      </xdr:nvPicPr>
      <xdr:blipFill>
        <a:blip r:embed="rId132"/>
        <a:srcRect t="11879" b="6805"/>
        <a:stretch>
          <a:fillRect/>
        </a:stretch>
      </xdr:blipFill>
      <xdr:spPr>
        <a:xfrm>
          <a:off x="8963025" y="75060175"/>
          <a:ext cx="1247775" cy="680720"/>
        </a:xfrm>
        <a:prstGeom prst="rect">
          <a:avLst/>
        </a:prstGeom>
      </xdr:spPr>
    </xdr:pic>
    <xdr:clientData/>
  </xdr:twoCellAnchor>
  <xdr:twoCellAnchor editAs="oneCell">
    <xdr:from>
      <xdr:col>6</xdr:col>
      <xdr:colOff>504825</xdr:colOff>
      <xdr:row>207</xdr:row>
      <xdr:rowOff>57150</xdr:rowOff>
    </xdr:from>
    <xdr:to>
      <xdr:col>6</xdr:col>
      <xdr:colOff>1553428</xdr:colOff>
      <xdr:row>207</xdr:row>
      <xdr:rowOff>563162</xdr:rowOff>
    </xdr:to>
    <xdr:pic>
      <xdr:nvPicPr>
        <xdr:cNvPr id="157" name="Picture 156"/>
        <xdr:cNvPicPr>
          <a:picLocks noChangeAspect="1"/>
        </xdr:cNvPicPr>
      </xdr:nvPicPr>
      <xdr:blipFill>
        <a:blip r:embed="rId133"/>
        <a:stretch>
          <a:fillRect/>
        </a:stretch>
      </xdr:blipFill>
      <xdr:spPr>
        <a:xfrm>
          <a:off x="9010650" y="74293095"/>
          <a:ext cx="1048385" cy="505460"/>
        </a:xfrm>
        <a:prstGeom prst="rect">
          <a:avLst/>
        </a:prstGeom>
      </xdr:spPr>
    </xdr:pic>
    <xdr:clientData/>
  </xdr:twoCellAnchor>
  <xdr:twoCellAnchor editAs="oneCell">
    <xdr:from>
      <xdr:col>6</xdr:col>
      <xdr:colOff>552450</xdr:colOff>
      <xdr:row>211</xdr:row>
      <xdr:rowOff>9525</xdr:rowOff>
    </xdr:from>
    <xdr:to>
      <xdr:col>6</xdr:col>
      <xdr:colOff>1495425</xdr:colOff>
      <xdr:row>211</xdr:row>
      <xdr:rowOff>1098899</xdr:rowOff>
    </xdr:to>
    <xdr:pic>
      <xdr:nvPicPr>
        <xdr:cNvPr id="171" name="Picture 170"/>
        <xdr:cNvPicPr>
          <a:picLocks noChangeAspect="1"/>
        </xdr:cNvPicPr>
      </xdr:nvPicPr>
      <xdr:blipFill>
        <a:blip r:embed="rId134"/>
        <a:stretch>
          <a:fillRect/>
        </a:stretch>
      </xdr:blipFill>
      <xdr:spPr>
        <a:xfrm>
          <a:off x="9058275" y="77350620"/>
          <a:ext cx="942975" cy="1089025"/>
        </a:xfrm>
        <a:prstGeom prst="rect">
          <a:avLst/>
        </a:prstGeom>
      </xdr:spPr>
    </xdr:pic>
    <xdr:clientData/>
  </xdr:twoCellAnchor>
  <xdr:twoCellAnchor editAs="oneCell">
    <xdr:from>
      <xdr:col>6</xdr:col>
      <xdr:colOff>600075</xdr:colOff>
      <xdr:row>201</xdr:row>
      <xdr:rowOff>57150</xdr:rowOff>
    </xdr:from>
    <xdr:to>
      <xdr:col>6</xdr:col>
      <xdr:colOff>1676265</xdr:colOff>
      <xdr:row>201</xdr:row>
      <xdr:rowOff>518160</xdr:rowOff>
    </xdr:to>
    <xdr:pic>
      <xdr:nvPicPr>
        <xdr:cNvPr id="29" name="Picture 28"/>
        <xdr:cNvPicPr>
          <a:picLocks noChangeAspect="1"/>
        </xdr:cNvPicPr>
      </xdr:nvPicPr>
      <xdr:blipFill>
        <a:blip r:embed="rId35"/>
        <a:stretch>
          <a:fillRect/>
        </a:stretch>
      </xdr:blipFill>
      <xdr:spPr>
        <a:xfrm>
          <a:off x="9105900" y="70273545"/>
          <a:ext cx="1075690" cy="461010"/>
        </a:xfrm>
        <a:prstGeom prst="rect">
          <a:avLst/>
        </a:prstGeom>
      </xdr:spPr>
    </xdr:pic>
    <xdr:clientData/>
  </xdr:twoCellAnchor>
  <xdr:oneCellAnchor>
    <xdr:from>
      <xdr:col>6</xdr:col>
      <xdr:colOff>714375</xdr:colOff>
      <xdr:row>81</xdr:row>
      <xdr:rowOff>19050</xdr:rowOff>
    </xdr:from>
    <xdr:ext cx="762000" cy="381000"/>
    <xdr:pic>
      <xdr:nvPicPr>
        <xdr:cNvPr id="18" name="image13.png"/>
        <xdr:cNvPicPr preferRelativeResize="0"/>
      </xdr:nvPicPr>
      <xdr:blipFill>
        <a:blip r:embed="rId135" cstate="print"/>
        <a:stretch>
          <a:fillRect/>
        </a:stretch>
      </xdr:blipFill>
      <xdr:spPr>
        <a:xfrm>
          <a:off x="9220200" y="22294215"/>
          <a:ext cx="762000" cy="381000"/>
        </a:xfrm>
        <a:prstGeom prst="rect">
          <a:avLst/>
        </a:prstGeom>
        <a:noFill/>
      </xdr:spPr>
    </xdr:pic>
    <xdr:clientData fLocksWithSheet="0"/>
  </xdr:oneCellAnchor>
  <xdr:twoCellAnchor editAs="oneCell">
    <xdr:from>
      <xdr:col>6</xdr:col>
      <xdr:colOff>314325</xdr:colOff>
      <xdr:row>193</xdr:row>
      <xdr:rowOff>0</xdr:rowOff>
    </xdr:from>
    <xdr:to>
      <xdr:col>6</xdr:col>
      <xdr:colOff>1591945</xdr:colOff>
      <xdr:row>193</xdr:row>
      <xdr:rowOff>496570</xdr:rowOff>
    </xdr:to>
    <xdr:pic>
      <xdr:nvPicPr>
        <xdr:cNvPr id="10" name="Picture 9"/>
        <xdr:cNvPicPr>
          <a:picLocks noChangeAspect="1"/>
        </xdr:cNvPicPr>
      </xdr:nvPicPr>
      <xdr:blipFill>
        <a:blip r:embed="rId103"/>
        <a:stretch>
          <a:fillRect/>
        </a:stretch>
      </xdr:blipFill>
      <xdr:spPr>
        <a:xfrm>
          <a:off x="8820150" y="64958595"/>
          <a:ext cx="1277620" cy="496570"/>
        </a:xfrm>
        <a:prstGeom prst="rect">
          <a:avLst/>
        </a:prstGeom>
      </xdr:spPr>
    </xdr:pic>
    <xdr:clientData/>
  </xdr:twoCellAnchor>
  <xdr:twoCellAnchor editAs="oneCell">
    <xdr:from>
      <xdr:col>6</xdr:col>
      <xdr:colOff>828675</xdr:colOff>
      <xdr:row>189</xdr:row>
      <xdr:rowOff>38100</xdr:rowOff>
    </xdr:from>
    <xdr:to>
      <xdr:col>6</xdr:col>
      <xdr:colOff>1669415</xdr:colOff>
      <xdr:row>189</xdr:row>
      <xdr:rowOff>504825</xdr:rowOff>
    </xdr:to>
    <xdr:pic>
      <xdr:nvPicPr>
        <xdr:cNvPr id="55" name="Picture 54"/>
        <xdr:cNvPicPr>
          <a:picLocks noChangeAspect="1" noChangeArrowheads="1"/>
        </xdr:cNvPicPr>
      </xdr:nvPicPr>
      <xdr:blipFill>
        <a:blip r:embed="rId136" cstate="print">
          <a:extLst>
            <a:ext uri="{28A0092B-C50C-407E-A947-70E740481C1C}">
              <a14:useLocalDpi xmlns:a14="http://schemas.microsoft.com/office/drawing/2010/main" val="0"/>
            </a:ext>
          </a:extLst>
        </a:blip>
        <a:srcRect/>
        <a:stretch>
          <a:fillRect/>
        </a:stretch>
      </xdr:blipFill>
      <xdr:spPr>
        <a:xfrm>
          <a:off x="9334500" y="62634495"/>
          <a:ext cx="84074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669290</xdr:colOff>
      <xdr:row>200</xdr:row>
      <xdr:rowOff>59690</xdr:rowOff>
    </xdr:from>
    <xdr:to>
      <xdr:col>6</xdr:col>
      <xdr:colOff>1744980</xdr:colOff>
      <xdr:row>200</xdr:row>
      <xdr:rowOff>520700</xdr:rowOff>
    </xdr:to>
    <xdr:pic>
      <xdr:nvPicPr>
        <xdr:cNvPr id="4" name="Picture 3"/>
        <xdr:cNvPicPr>
          <a:picLocks noChangeAspect="1"/>
        </xdr:cNvPicPr>
      </xdr:nvPicPr>
      <xdr:blipFill>
        <a:blip r:embed="rId35"/>
        <a:stretch>
          <a:fillRect/>
        </a:stretch>
      </xdr:blipFill>
      <xdr:spPr>
        <a:xfrm>
          <a:off x="9175115" y="69685535"/>
          <a:ext cx="1075690" cy="461010"/>
        </a:xfrm>
        <a:prstGeom prst="rect">
          <a:avLst/>
        </a:prstGeom>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165099</xdr:colOff>
      <xdr:row>30</xdr:row>
      <xdr:rowOff>158473</xdr:rowOff>
    </xdr:from>
    <xdr:to>
      <xdr:col>7</xdr:col>
      <xdr:colOff>879474</xdr:colOff>
      <xdr:row>33</xdr:row>
      <xdr:rowOff>109562</xdr:rowOff>
    </xdr:to>
    <xdr:pic>
      <xdr:nvPicPr>
        <xdr:cNvPr id="2" name="Picture 1"/>
        <xdr:cNvPicPr>
          <a:picLocks noChangeAspect="1" noChangeArrowheads="1"/>
        </xdr:cNvPicPr>
      </xdr:nvPicPr>
      <xdr:blipFill>
        <a:blip r:embed="rId1" cstate="print">
          <a:lum bright="-12000"/>
        </a:blip>
        <a:srcRect/>
        <a:stretch>
          <a:fillRect/>
        </a:stretch>
      </xdr:blipFill>
      <xdr:spPr>
        <a:xfrm>
          <a:off x="7298690" y="6530340"/>
          <a:ext cx="714375" cy="551180"/>
        </a:xfrm>
        <a:prstGeom prst="rect">
          <a:avLst/>
        </a:prstGeom>
        <a:noFill/>
        <a:ln w="1">
          <a:noFill/>
          <a:miter lim="800000"/>
          <a:headEnd/>
          <a:tailEnd/>
        </a:ln>
      </xdr:spPr>
    </xdr:pic>
    <xdr:clientData/>
  </xdr:twoCellAnchor>
  <xdr:twoCellAnchor editAs="oneCell">
    <xdr:from>
      <xdr:col>7</xdr:col>
      <xdr:colOff>279032</xdr:colOff>
      <xdr:row>63</xdr:row>
      <xdr:rowOff>131197</xdr:rowOff>
    </xdr:from>
    <xdr:to>
      <xdr:col>7</xdr:col>
      <xdr:colOff>840850</xdr:colOff>
      <xdr:row>66</xdr:row>
      <xdr:rowOff>189226</xdr:rowOff>
    </xdr:to>
    <xdr:pic>
      <xdr:nvPicPr>
        <xdr:cNvPr id="3" name="Picture 2"/>
        <xdr:cNvPicPr>
          <a:picLocks noChangeAspect="1" noChangeArrowheads="1"/>
        </xdr:cNvPicPr>
      </xdr:nvPicPr>
      <xdr:blipFill>
        <a:blip r:embed="rId2" cstate="print">
          <a:lum bright="-12000"/>
        </a:blip>
        <a:srcRect/>
        <a:stretch>
          <a:fillRect/>
        </a:stretch>
      </xdr:blipFill>
      <xdr:spPr>
        <a:xfrm>
          <a:off x="7412990" y="13056235"/>
          <a:ext cx="561975" cy="629285"/>
        </a:xfrm>
        <a:prstGeom prst="rect">
          <a:avLst/>
        </a:prstGeom>
        <a:noFill/>
        <a:ln w="1">
          <a:noFill/>
          <a:miter lim="800000"/>
          <a:headEnd/>
          <a:tailEnd/>
        </a:ln>
      </xdr:spPr>
    </xdr:pic>
    <xdr:clientData/>
  </xdr:twoCellAnchor>
  <xdr:twoCellAnchor editAs="oneCell">
    <xdr:from>
      <xdr:col>7</xdr:col>
      <xdr:colOff>321568</xdr:colOff>
      <xdr:row>75</xdr:row>
      <xdr:rowOff>3312</xdr:rowOff>
    </xdr:from>
    <xdr:to>
      <xdr:col>7</xdr:col>
      <xdr:colOff>805648</xdr:colOff>
      <xdr:row>79</xdr:row>
      <xdr:rowOff>67891</xdr:rowOff>
    </xdr:to>
    <xdr:pic>
      <xdr:nvPicPr>
        <xdr:cNvPr id="4" name="Picture 3"/>
        <xdr:cNvPicPr>
          <a:picLocks noChangeAspect="1" noChangeArrowheads="1"/>
        </xdr:cNvPicPr>
      </xdr:nvPicPr>
      <xdr:blipFill>
        <a:blip r:embed="rId3" cstate="print">
          <a:lum bright="-12000"/>
        </a:blip>
        <a:srcRect/>
        <a:stretch>
          <a:fillRect/>
        </a:stretch>
      </xdr:blipFill>
      <xdr:spPr>
        <a:xfrm>
          <a:off x="7455535" y="15214600"/>
          <a:ext cx="483870" cy="826135"/>
        </a:xfrm>
        <a:prstGeom prst="rect">
          <a:avLst/>
        </a:prstGeom>
        <a:noFill/>
        <a:ln w="1">
          <a:noFill/>
          <a:miter lim="800000"/>
          <a:headEnd/>
          <a:tailEnd/>
        </a:ln>
      </xdr:spPr>
    </xdr:pic>
    <xdr:clientData/>
  </xdr:twoCellAnchor>
  <xdr:twoCellAnchor editAs="oneCell">
    <xdr:from>
      <xdr:col>7</xdr:col>
      <xdr:colOff>343148</xdr:colOff>
      <xdr:row>87</xdr:row>
      <xdr:rowOff>158033</xdr:rowOff>
    </xdr:from>
    <xdr:to>
      <xdr:col>7</xdr:col>
      <xdr:colOff>751481</xdr:colOff>
      <xdr:row>92</xdr:row>
      <xdr:rowOff>58259</xdr:rowOff>
    </xdr:to>
    <xdr:pic>
      <xdr:nvPicPr>
        <xdr:cNvPr id="5" name="Picture 4"/>
        <xdr:cNvPicPr>
          <a:picLocks noChangeAspect="1" noChangeArrowheads="1"/>
        </xdr:cNvPicPr>
      </xdr:nvPicPr>
      <xdr:blipFill>
        <a:blip r:embed="rId4" cstate="print">
          <a:lum bright="-12000"/>
        </a:blip>
        <a:srcRect/>
        <a:stretch>
          <a:fillRect/>
        </a:stretch>
      </xdr:blipFill>
      <xdr:spPr>
        <a:xfrm>
          <a:off x="7477125" y="17654905"/>
          <a:ext cx="408305" cy="852805"/>
        </a:xfrm>
        <a:prstGeom prst="rect">
          <a:avLst/>
        </a:prstGeom>
        <a:noFill/>
        <a:ln w="1">
          <a:noFill/>
          <a:miter lim="800000"/>
          <a:headEnd/>
          <a:tailEnd/>
        </a:ln>
      </xdr:spPr>
    </xdr:pic>
    <xdr:clientData/>
  </xdr:twoCellAnchor>
  <xdr:twoCellAnchor editAs="oneCell">
    <xdr:from>
      <xdr:col>7</xdr:col>
      <xdr:colOff>180395</xdr:colOff>
      <xdr:row>116</xdr:row>
      <xdr:rowOff>54665</xdr:rowOff>
    </xdr:from>
    <xdr:to>
      <xdr:col>7</xdr:col>
      <xdr:colOff>887730</xdr:colOff>
      <xdr:row>119</xdr:row>
      <xdr:rowOff>86443</xdr:rowOff>
    </xdr:to>
    <xdr:pic>
      <xdr:nvPicPr>
        <xdr:cNvPr id="6" name="Picture 5"/>
        <xdr:cNvPicPr>
          <a:picLocks noChangeAspect="1" noChangeArrowheads="1"/>
        </xdr:cNvPicPr>
      </xdr:nvPicPr>
      <xdr:blipFill>
        <a:blip r:embed="rId5" cstate="print">
          <a:lum bright="-12000"/>
        </a:blip>
        <a:srcRect/>
        <a:stretch>
          <a:fillRect/>
        </a:stretch>
      </xdr:blipFill>
      <xdr:spPr>
        <a:xfrm>
          <a:off x="7314565" y="23076535"/>
          <a:ext cx="707390" cy="603250"/>
        </a:xfrm>
        <a:prstGeom prst="rect">
          <a:avLst/>
        </a:prstGeom>
        <a:noFill/>
        <a:ln w="1">
          <a:noFill/>
          <a:miter lim="800000"/>
          <a:headEnd/>
          <a:tailEnd/>
        </a:ln>
      </xdr:spPr>
    </xdr:pic>
    <xdr:clientData/>
  </xdr:twoCellAnchor>
  <xdr:twoCellAnchor editAs="oneCell">
    <xdr:from>
      <xdr:col>7</xdr:col>
      <xdr:colOff>284872</xdr:colOff>
      <xdr:row>95</xdr:row>
      <xdr:rowOff>255436</xdr:rowOff>
    </xdr:from>
    <xdr:to>
      <xdr:col>7</xdr:col>
      <xdr:colOff>847725</xdr:colOff>
      <xdr:row>100</xdr:row>
      <xdr:rowOff>19005</xdr:rowOff>
    </xdr:to>
    <xdr:pic>
      <xdr:nvPicPr>
        <xdr:cNvPr id="7" name="Picture 6"/>
        <xdr:cNvPicPr>
          <a:picLocks noChangeAspect="1" noChangeArrowheads="1"/>
        </xdr:cNvPicPr>
      </xdr:nvPicPr>
      <xdr:blipFill>
        <a:blip r:embed="rId6" cstate="print">
          <a:lum bright="-12000"/>
        </a:blip>
        <a:srcRect/>
        <a:stretch>
          <a:fillRect/>
        </a:stretch>
      </xdr:blipFill>
      <xdr:spPr>
        <a:xfrm>
          <a:off x="7418705" y="19211925"/>
          <a:ext cx="563245" cy="780415"/>
        </a:xfrm>
        <a:prstGeom prst="rect">
          <a:avLst/>
        </a:prstGeom>
        <a:noFill/>
        <a:ln w="1">
          <a:noFill/>
          <a:miter lim="800000"/>
          <a:headEnd/>
          <a:tailEnd/>
        </a:ln>
      </xdr:spPr>
    </xdr:pic>
    <xdr:clientData/>
  </xdr:twoCellAnchor>
  <xdr:twoCellAnchor editAs="oneCell">
    <xdr:from>
      <xdr:col>7</xdr:col>
      <xdr:colOff>309520</xdr:colOff>
      <xdr:row>104</xdr:row>
      <xdr:rowOff>68911</xdr:rowOff>
    </xdr:from>
    <xdr:to>
      <xdr:col>7</xdr:col>
      <xdr:colOff>771081</xdr:colOff>
      <xdr:row>107</xdr:row>
      <xdr:rowOff>79316</xdr:rowOff>
    </xdr:to>
    <xdr:pic>
      <xdr:nvPicPr>
        <xdr:cNvPr id="8" name="Picture 7"/>
        <xdr:cNvPicPr>
          <a:picLocks noChangeAspect="1" noChangeArrowheads="1"/>
        </xdr:cNvPicPr>
      </xdr:nvPicPr>
      <xdr:blipFill>
        <a:blip r:embed="rId7" cstate="print">
          <a:lum bright="-12000"/>
        </a:blip>
        <a:srcRect/>
        <a:stretch>
          <a:fillRect/>
        </a:stretch>
      </xdr:blipFill>
      <xdr:spPr>
        <a:xfrm>
          <a:off x="7443470" y="20804505"/>
          <a:ext cx="461645" cy="581660"/>
        </a:xfrm>
        <a:prstGeom prst="rect">
          <a:avLst/>
        </a:prstGeom>
        <a:noFill/>
        <a:ln w="1">
          <a:noFill/>
          <a:miter lim="800000"/>
          <a:headEnd/>
          <a:tailEnd/>
        </a:ln>
      </xdr:spPr>
    </xdr:pic>
    <xdr:clientData/>
  </xdr:twoCellAnchor>
  <xdr:twoCellAnchor editAs="oneCell">
    <xdr:from>
      <xdr:col>7</xdr:col>
      <xdr:colOff>259080</xdr:colOff>
      <xdr:row>155</xdr:row>
      <xdr:rowOff>235558</xdr:rowOff>
    </xdr:from>
    <xdr:to>
      <xdr:col>7</xdr:col>
      <xdr:colOff>819563</xdr:colOff>
      <xdr:row>161</xdr:row>
      <xdr:rowOff>51435</xdr:rowOff>
    </xdr:to>
    <xdr:pic>
      <xdr:nvPicPr>
        <xdr:cNvPr id="9" name="Picture 8"/>
        <xdr:cNvPicPr>
          <a:picLocks noChangeAspect="1" noChangeArrowheads="1"/>
        </xdr:cNvPicPr>
      </xdr:nvPicPr>
      <xdr:blipFill>
        <a:blip r:embed="rId8" cstate="print">
          <a:lum bright="-12000"/>
        </a:blip>
        <a:srcRect/>
        <a:stretch>
          <a:fillRect/>
        </a:stretch>
      </xdr:blipFill>
      <xdr:spPr>
        <a:xfrm>
          <a:off x="7393305" y="30641925"/>
          <a:ext cx="560070" cy="1003935"/>
        </a:xfrm>
        <a:prstGeom prst="rect">
          <a:avLst/>
        </a:prstGeom>
        <a:noFill/>
        <a:ln w="1">
          <a:noFill/>
          <a:miter lim="800000"/>
          <a:headEnd/>
          <a:tailEnd/>
        </a:ln>
      </xdr:spPr>
    </xdr:pic>
    <xdr:clientData/>
  </xdr:twoCellAnchor>
  <xdr:twoCellAnchor editAs="oneCell">
    <xdr:from>
      <xdr:col>7</xdr:col>
      <xdr:colOff>450244</xdr:colOff>
      <xdr:row>166</xdr:row>
      <xdr:rowOff>265459</xdr:rowOff>
    </xdr:from>
    <xdr:to>
      <xdr:col>7</xdr:col>
      <xdr:colOff>671388</xdr:colOff>
      <xdr:row>170</xdr:row>
      <xdr:rowOff>150960</xdr:rowOff>
    </xdr:to>
    <xdr:pic>
      <xdr:nvPicPr>
        <xdr:cNvPr id="10" name="Picture 9"/>
        <xdr:cNvPicPr>
          <a:picLocks noChangeAspect="1" noChangeArrowheads="1"/>
        </xdr:cNvPicPr>
      </xdr:nvPicPr>
      <xdr:blipFill>
        <a:blip r:embed="rId9" cstate="print">
          <a:lum bright="-12000"/>
        </a:blip>
        <a:srcRect/>
        <a:stretch>
          <a:fillRect/>
        </a:stretch>
      </xdr:blipFill>
      <xdr:spPr>
        <a:xfrm>
          <a:off x="7584440" y="32737425"/>
          <a:ext cx="220980" cy="721995"/>
        </a:xfrm>
        <a:prstGeom prst="rect">
          <a:avLst/>
        </a:prstGeom>
        <a:noFill/>
        <a:ln w="1">
          <a:noFill/>
          <a:miter lim="800000"/>
          <a:headEnd/>
          <a:tailEnd/>
        </a:ln>
      </xdr:spPr>
    </xdr:pic>
    <xdr:clientData/>
  </xdr:twoCellAnchor>
  <xdr:twoCellAnchor editAs="oneCell">
    <xdr:from>
      <xdr:col>7</xdr:col>
      <xdr:colOff>117611</xdr:colOff>
      <xdr:row>6</xdr:row>
      <xdr:rowOff>86471</xdr:rowOff>
    </xdr:from>
    <xdr:to>
      <xdr:col>7</xdr:col>
      <xdr:colOff>942974</xdr:colOff>
      <xdr:row>9</xdr:row>
      <xdr:rowOff>40145</xdr:rowOff>
    </xdr:to>
    <xdr:pic>
      <xdr:nvPicPr>
        <xdr:cNvPr id="11" name="Picture 10"/>
        <xdr:cNvPicPr>
          <a:picLocks noChangeAspect="1" noChangeArrowheads="1"/>
        </xdr:cNvPicPr>
      </xdr:nvPicPr>
      <xdr:blipFill>
        <a:blip r:embed="rId10" cstate="print">
          <a:lum bright="-6000"/>
        </a:blip>
        <a:srcRect/>
        <a:stretch>
          <a:fillRect/>
        </a:stretch>
      </xdr:blipFill>
      <xdr:spPr>
        <a:xfrm>
          <a:off x="7251700" y="1657985"/>
          <a:ext cx="824865" cy="553720"/>
        </a:xfrm>
        <a:prstGeom prst="rect">
          <a:avLst/>
        </a:prstGeom>
        <a:noFill/>
        <a:ln w="1">
          <a:noFill/>
          <a:miter lim="800000"/>
          <a:headEnd/>
          <a:tailEnd/>
        </a:ln>
      </xdr:spPr>
    </xdr:pic>
    <xdr:clientData/>
  </xdr:twoCellAnchor>
  <xdr:twoCellAnchor editAs="oneCell">
    <xdr:from>
      <xdr:col>7</xdr:col>
      <xdr:colOff>250190</xdr:colOff>
      <xdr:row>175</xdr:row>
      <xdr:rowOff>317500</xdr:rowOff>
    </xdr:from>
    <xdr:to>
      <xdr:col>7</xdr:col>
      <xdr:colOff>840740</xdr:colOff>
      <xdr:row>177</xdr:row>
      <xdr:rowOff>254438</xdr:rowOff>
    </xdr:to>
    <xdr:pic>
      <xdr:nvPicPr>
        <xdr:cNvPr id="12" name="Picture 11" descr="http://www.cn-vestar.com/editubb/UploadFile/2012723000751.jpg"/>
        <xdr:cNvPicPr>
          <a:picLocks noChangeAspect="1" noChangeArrowheads="1"/>
        </xdr:cNvPicPr>
      </xdr:nvPicPr>
      <xdr:blipFill>
        <a:blip r:embed="rId11" cstate="print"/>
        <a:srcRect l="4091" t="9091"/>
        <a:stretch>
          <a:fillRect/>
        </a:stretch>
      </xdr:blipFill>
      <xdr:spPr>
        <a:xfrm>
          <a:off x="7384415" y="34807525"/>
          <a:ext cx="590550" cy="755650"/>
        </a:xfrm>
        <a:prstGeom prst="rect">
          <a:avLst/>
        </a:prstGeom>
        <a:noFill/>
      </xdr:spPr>
    </xdr:pic>
    <xdr:clientData/>
  </xdr:twoCellAnchor>
  <xdr:twoCellAnchor editAs="oneCell">
    <xdr:from>
      <xdr:col>7</xdr:col>
      <xdr:colOff>255933</xdr:colOff>
      <xdr:row>137</xdr:row>
      <xdr:rowOff>234397</xdr:rowOff>
    </xdr:from>
    <xdr:to>
      <xdr:col>7</xdr:col>
      <xdr:colOff>904874</xdr:colOff>
      <xdr:row>141</xdr:row>
      <xdr:rowOff>28051</xdr:rowOff>
    </xdr:to>
    <xdr:pic>
      <xdr:nvPicPr>
        <xdr:cNvPr id="13" name="Picture 12"/>
        <xdr:cNvPicPr>
          <a:picLocks noChangeAspect="1" noChangeArrowheads="1"/>
        </xdr:cNvPicPr>
      </xdr:nvPicPr>
      <xdr:blipFill>
        <a:blip r:embed="rId5" cstate="print">
          <a:lum bright="-12000"/>
        </a:blip>
        <a:srcRect/>
        <a:stretch>
          <a:fillRect/>
        </a:stretch>
      </xdr:blipFill>
      <xdr:spPr>
        <a:xfrm>
          <a:off x="7390130" y="27212925"/>
          <a:ext cx="648335" cy="599440"/>
        </a:xfrm>
        <a:prstGeom prst="rect">
          <a:avLst/>
        </a:prstGeom>
        <a:noFill/>
        <a:ln w="1">
          <a:noFill/>
          <a:miter lim="800000"/>
          <a:headEnd/>
          <a:tailEnd/>
        </a:ln>
      </xdr:spPr>
    </xdr:pic>
    <xdr:clientData/>
  </xdr:twoCellAnchor>
  <xdr:twoCellAnchor editAs="oneCell">
    <xdr:from>
      <xdr:col>7</xdr:col>
      <xdr:colOff>126680</xdr:colOff>
      <xdr:row>192</xdr:row>
      <xdr:rowOff>189318</xdr:rowOff>
    </xdr:from>
    <xdr:to>
      <xdr:col>7</xdr:col>
      <xdr:colOff>939165</xdr:colOff>
      <xdr:row>196</xdr:row>
      <xdr:rowOff>62004</xdr:rowOff>
    </xdr:to>
    <xdr:pic>
      <xdr:nvPicPr>
        <xdr:cNvPr id="14" name="Picture 93"/>
        <xdr:cNvPicPr>
          <a:picLocks noChangeAspect="1" noChangeArrowheads="1"/>
        </xdr:cNvPicPr>
      </xdr:nvPicPr>
      <xdr:blipFill>
        <a:blip r:embed="rId12" cstate="print"/>
        <a:srcRect/>
        <a:stretch>
          <a:fillRect/>
        </a:stretch>
      </xdr:blipFill>
      <xdr:spPr>
        <a:xfrm>
          <a:off x="7260590" y="38679755"/>
          <a:ext cx="812800" cy="634365"/>
        </a:xfrm>
        <a:prstGeom prst="rect">
          <a:avLst/>
        </a:prstGeom>
        <a:noFill/>
        <a:ln w="1">
          <a:noFill/>
          <a:miter lim="800000"/>
          <a:headEnd/>
          <a:tailEnd/>
        </a:ln>
      </xdr:spPr>
    </xdr:pic>
    <xdr:clientData/>
  </xdr:twoCellAnchor>
  <xdr:twoCellAnchor editAs="oneCell">
    <xdr:from>
      <xdr:col>7</xdr:col>
      <xdr:colOff>436245</xdr:colOff>
      <xdr:row>170</xdr:row>
      <xdr:rowOff>200025</xdr:rowOff>
    </xdr:from>
    <xdr:to>
      <xdr:col>7</xdr:col>
      <xdr:colOff>601897</xdr:colOff>
      <xdr:row>174</xdr:row>
      <xdr:rowOff>153266</xdr:rowOff>
    </xdr:to>
    <xdr:pic>
      <xdr:nvPicPr>
        <xdr:cNvPr id="15" name="Picture 14"/>
        <xdr:cNvPicPr>
          <a:picLocks noChangeAspect="1" noChangeArrowheads="1"/>
        </xdr:cNvPicPr>
      </xdr:nvPicPr>
      <xdr:blipFill>
        <a:blip r:embed="rId9" cstate="print">
          <a:lum bright="-12000"/>
        </a:blip>
        <a:srcRect/>
        <a:stretch>
          <a:fillRect/>
        </a:stretch>
      </xdr:blipFill>
      <xdr:spPr>
        <a:xfrm>
          <a:off x="7570470" y="33499425"/>
          <a:ext cx="165100" cy="724535"/>
        </a:xfrm>
        <a:prstGeom prst="rect">
          <a:avLst/>
        </a:prstGeom>
        <a:noFill/>
        <a:ln w="1">
          <a:noFill/>
          <a:miter lim="800000"/>
          <a:headEnd/>
          <a:tailEnd/>
        </a:ln>
      </xdr:spPr>
    </xdr:pic>
    <xdr:clientData/>
  </xdr:twoCellAnchor>
  <xdr:twoCellAnchor editAs="oneCell">
    <xdr:from>
      <xdr:col>7</xdr:col>
      <xdr:colOff>170620</xdr:colOff>
      <xdr:row>205</xdr:row>
      <xdr:rowOff>103699</xdr:rowOff>
    </xdr:from>
    <xdr:to>
      <xdr:col>7</xdr:col>
      <xdr:colOff>952499</xdr:colOff>
      <xdr:row>208</xdr:row>
      <xdr:rowOff>78329</xdr:rowOff>
    </xdr:to>
    <xdr:pic>
      <xdr:nvPicPr>
        <xdr:cNvPr id="16" name="Picture 15"/>
        <xdr:cNvPicPr>
          <a:picLocks noChangeAspect="1" noChangeArrowheads="1"/>
        </xdr:cNvPicPr>
      </xdr:nvPicPr>
      <xdr:blipFill>
        <a:blip r:embed="rId10" cstate="print">
          <a:lum bright="-6000"/>
        </a:blip>
        <a:srcRect/>
        <a:stretch>
          <a:fillRect/>
        </a:stretch>
      </xdr:blipFill>
      <xdr:spPr>
        <a:xfrm>
          <a:off x="7304405" y="41070530"/>
          <a:ext cx="781685" cy="546100"/>
        </a:xfrm>
        <a:prstGeom prst="rect">
          <a:avLst/>
        </a:prstGeom>
        <a:noFill/>
        <a:ln w="1">
          <a:noFill/>
          <a:miter lim="800000"/>
          <a:headEnd/>
          <a:tailEnd/>
        </a:ln>
      </xdr:spPr>
    </xdr:pic>
    <xdr:clientData/>
  </xdr:twoCellAnchor>
  <xdr:twoCellAnchor editAs="oneCell">
    <xdr:from>
      <xdr:col>7</xdr:col>
      <xdr:colOff>314407</xdr:colOff>
      <xdr:row>215</xdr:row>
      <xdr:rowOff>190500</xdr:rowOff>
    </xdr:from>
    <xdr:to>
      <xdr:col>7</xdr:col>
      <xdr:colOff>807708</xdr:colOff>
      <xdr:row>220</xdr:row>
      <xdr:rowOff>18611</xdr:rowOff>
    </xdr:to>
    <xdr:pic>
      <xdr:nvPicPr>
        <xdr:cNvPr id="17" name="Picture 16"/>
        <xdr:cNvPicPr>
          <a:picLocks noChangeAspect="1" noChangeArrowheads="1"/>
        </xdr:cNvPicPr>
      </xdr:nvPicPr>
      <xdr:blipFill>
        <a:blip r:embed="rId2" cstate="print">
          <a:lum bright="-12000"/>
        </a:blip>
        <a:srcRect/>
        <a:stretch>
          <a:fillRect/>
        </a:stretch>
      </xdr:blipFill>
      <xdr:spPr>
        <a:xfrm>
          <a:off x="7448550" y="43062525"/>
          <a:ext cx="492760" cy="780415"/>
        </a:xfrm>
        <a:prstGeom prst="rect">
          <a:avLst/>
        </a:prstGeom>
        <a:noFill/>
        <a:ln w="1">
          <a:noFill/>
          <a:miter lim="800000"/>
          <a:headEnd/>
          <a:tailEnd/>
        </a:ln>
      </xdr:spPr>
    </xdr:pic>
    <xdr:clientData/>
  </xdr:twoCellAnchor>
  <xdr:twoCellAnchor editAs="oneCell">
    <xdr:from>
      <xdr:col>7</xdr:col>
      <xdr:colOff>289229</xdr:colOff>
      <xdr:row>267</xdr:row>
      <xdr:rowOff>108337</xdr:rowOff>
    </xdr:from>
    <xdr:to>
      <xdr:col>7</xdr:col>
      <xdr:colOff>812353</xdr:colOff>
      <xdr:row>270</xdr:row>
      <xdr:rowOff>128267</xdr:rowOff>
    </xdr:to>
    <xdr:pic>
      <xdr:nvPicPr>
        <xdr:cNvPr id="18" name="Picture 17"/>
        <xdr:cNvPicPr>
          <a:picLocks noChangeAspect="1" noChangeArrowheads="1"/>
        </xdr:cNvPicPr>
      </xdr:nvPicPr>
      <xdr:blipFill>
        <a:blip r:embed="rId5" cstate="print">
          <a:lum bright="-12000"/>
        </a:blip>
        <a:srcRect/>
        <a:stretch>
          <a:fillRect/>
        </a:stretch>
      </xdr:blipFill>
      <xdr:spPr>
        <a:xfrm>
          <a:off x="7423150" y="52885975"/>
          <a:ext cx="523240" cy="591185"/>
        </a:xfrm>
        <a:prstGeom prst="rect">
          <a:avLst/>
        </a:prstGeom>
        <a:noFill/>
        <a:ln w="1">
          <a:noFill/>
          <a:miter lim="800000"/>
          <a:headEnd/>
          <a:tailEnd/>
        </a:ln>
      </xdr:spPr>
    </xdr:pic>
    <xdr:clientData/>
  </xdr:twoCellAnchor>
  <xdr:twoCellAnchor editAs="oneCell">
    <xdr:from>
      <xdr:col>7</xdr:col>
      <xdr:colOff>214023</xdr:colOff>
      <xdr:row>226</xdr:row>
      <xdr:rowOff>2923</xdr:rowOff>
    </xdr:from>
    <xdr:to>
      <xdr:col>7</xdr:col>
      <xdr:colOff>862965</xdr:colOff>
      <xdr:row>229</xdr:row>
      <xdr:rowOff>186663</xdr:rowOff>
    </xdr:to>
    <xdr:pic>
      <xdr:nvPicPr>
        <xdr:cNvPr id="19" name="Picture 18"/>
        <xdr:cNvPicPr>
          <a:picLocks noChangeAspect="1" noChangeArrowheads="1"/>
        </xdr:cNvPicPr>
      </xdr:nvPicPr>
      <xdr:blipFill>
        <a:blip r:embed="rId4" cstate="print">
          <a:lum bright="-12000"/>
        </a:blip>
        <a:srcRect/>
        <a:stretch>
          <a:fillRect/>
        </a:stretch>
      </xdr:blipFill>
      <xdr:spPr>
        <a:xfrm>
          <a:off x="7348220" y="44970065"/>
          <a:ext cx="648970" cy="755015"/>
        </a:xfrm>
        <a:prstGeom prst="rect">
          <a:avLst/>
        </a:prstGeom>
        <a:noFill/>
        <a:ln w="1">
          <a:noFill/>
          <a:miter lim="800000"/>
          <a:headEnd/>
          <a:tailEnd/>
        </a:ln>
      </xdr:spPr>
    </xdr:pic>
    <xdr:clientData/>
  </xdr:twoCellAnchor>
  <xdr:twoCellAnchor editAs="oneCell">
    <xdr:from>
      <xdr:col>7</xdr:col>
      <xdr:colOff>164824</xdr:colOff>
      <xdr:row>246</xdr:row>
      <xdr:rowOff>57150</xdr:rowOff>
    </xdr:from>
    <xdr:to>
      <xdr:col>7</xdr:col>
      <xdr:colOff>895350</xdr:colOff>
      <xdr:row>249</xdr:row>
      <xdr:rowOff>44204</xdr:rowOff>
    </xdr:to>
    <xdr:pic>
      <xdr:nvPicPr>
        <xdr:cNvPr id="20" name="Picture 19"/>
        <xdr:cNvPicPr>
          <a:picLocks noChangeAspect="1" noChangeArrowheads="1"/>
        </xdr:cNvPicPr>
      </xdr:nvPicPr>
      <xdr:blipFill>
        <a:blip r:embed="rId1" cstate="print">
          <a:lum bright="-12000"/>
        </a:blip>
        <a:srcRect/>
        <a:stretch>
          <a:fillRect/>
        </a:stretch>
      </xdr:blipFill>
      <xdr:spPr>
        <a:xfrm>
          <a:off x="7298690" y="48834675"/>
          <a:ext cx="730885" cy="558165"/>
        </a:xfrm>
        <a:prstGeom prst="rect">
          <a:avLst/>
        </a:prstGeom>
        <a:noFill/>
        <a:ln w="1">
          <a:noFill/>
          <a:miter lim="800000"/>
          <a:headEnd/>
          <a:tailEnd/>
        </a:ln>
      </xdr:spPr>
    </xdr:pic>
    <xdr:clientData/>
  </xdr:twoCellAnchor>
  <xdr:twoCellAnchor editAs="oneCell">
    <xdr:from>
      <xdr:col>7</xdr:col>
      <xdr:colOff>295275</xdr:colOff>
      <xdr:row>278</xdr:row>
      <xdr:rowOff>76200</xdr:rowOff>
    </xdr:from>
    <xdr:to>
      <xdr:col>7</xdr:col>
      <xdr:colOff>818399</xdr:colOff>
      <xdr:row>281</xdr:row>
      <xdr:rowOff>96130</xdr:rowOff>
    </xdr:to>
    <xdr:pic>
      <xdr:nvPicPr>
        <xdr:cNvPr id="21" name="Picture 20"/>
        <xdr:cNvPicPr>
          <a:picLocks noChangeAspect="1" noChangeArrowheads="1"/>
        </xdr:cNvPicPr>
      </xdr:nvPicPr>
      <xdr:blipFill>
        <a:blip r:embed="rId5" cstate="print">
          <a:lum bright="-12000"/>
        </a:blip>
        <a:srcRect/>
        <a:stretch>
          <a:fillRect/>
        </a:stretch>
      </xdr:blipFill>
      <xdr:spPr>
        <a:xfrm>
          <a:off x="7429500" y="54949725"/>
          <a:ext cx="522605" cy="591185"/>
        </a:xfrm>
        <a:prstGeom prst="rect">
          <a:avLst/>
        </a:prstGeom>
        <a:noFill/>
        <a:ln w="1">
          <a:noFill/>
          <a:miter lim="800000"/>
          <a:headEnd/>
          <a:tailEnd/>
        </a:ln>
      </xdr:spPr>
    </xdr:pic>
    <xdr:clientData/>
  </xdr:twoCellAnchor>
  <xdr:twoCellAnchor editAs="oneCell">
    <xdr:from>
      <xdr:col>7</xdr:col>
      <xdr:colOff>171450</xdr:colOff>
      <xdr:row>179</xdr:row>
      <xdr:rowOff>85725</xdr:rowOff>
    </xdr:from>
    <xdr:to>
      <xdr:col>7</xdr:col>
      <xdr:colOff>830685</xdr:colOff>
      <xdr:row>185</xdr:row>
      <xdr:rowOff>57883</xdr:rowOff>
    </xdr:to>
    <xdr:pic>
      <xdr:nvPicPr>
        <xdr:cNvPr id="23" name="Picture 22" descr="Red Copper Fittings"/>
        <xdr:cNvPicPr>
          <a:picLocks noChangeAspect="1" noChangeArrowheads="1"/>
        </xdr:cNvPicPr>
      </xdr:nvPicPr>
      <xdr:blipFill>
        <a:blip r:embed="rId13">
          <a:extLst>
            <a:ext uri="{28A0092B-C50C-407E-A947-70E740481C1C}">
              <a14:useLocalDpi xmlns:a14="http://schemas.microsoft.com/office/drawing/2010/main" val="0"/>
            </a:ext>
          </a:extLst>
        </a:blip>
        <a:srcRect l="16365" t="4776" r="14422" b="2081"/>
        <a:stretch>
          <a:fillRect/>
        </a:stretch>
      </xdr:blipFill>
      <xdr:spPr>
        <a:xfrm>
          <a:off x="7305675" y="36404550"/>
          <a:ext cx="659130" cy="886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187</xdr:row>
      <xdr:rowOff>93113</xdr:rowOff>
    </xdr:from>
    <xdr:to>
      <xdr:col>15</xdr:col>
      <xdr:colOff>228600</xdr:colOff>
      <xdr:row>202</xdr:row>
      <xdr:rowOff>92319</xdr:rowOff>
    </xdr:to>
    <xdr:pic>
      <xdr:nvPicPr>
        <xdr:cNvPr id="25" name="Picture 24"/>
        <xdr:cNvPicPr>
          <a:picLocks noChangeAspect="1"/>
        </xdr:cNvPicPr>
      </xdr:nvPicPr>
      <xdr:blipFill>
        <a:blip r:embed="rId14"/>
        <a:stretch>
          <a:fillRect/>
        </a:stretch>
      </xdr:blipFill>
      <xdr:spPr>
        <a:xfrm>
          <a:off x="8201025" y="37630735"/>
          <a:ext cx="4495800" cy="2856865"/>
        </a:xfrm>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xdr:from>
      <xdr:col>5</xdr:col>
      <xdr:colOff>266700</xdr:colOff>
      <xdr:row>176</xdr:row>
      <xdr:rowOff>0</xdr:rowOff>
    </xdr:from>
    <xdr:to>
      <xdr:col>5</xdr:col>
      <xdr:colOff>586740</xdr:colOff>
      <xdr:row>179</xdr:row>
      <xdr:rowOff>59690</xdr:rowOff>
    </xdr:to>
    <xdr:pic>
      <xdr:nvPicPr>
        <xdr:cNvPr id="8" name="Picture 7" descr="支架"/>
        <xdr:cNvPicPr>
          <a:picLocks noChangeAspect="1" noChangeArrowheads="1"/>
        </xdr:cNvPicPr>
      </xdr:nvPicPr>
      <xdr:blipFill>
        <a:blip r:embed="rId1" cstate="print">
          <a:extLst>
            <a:ext uri="{28A0092B-C50C-407E-A947-70E740481C1C}">
              <a14:useLocalDpi xmlns:a14="http://schemas.microsoft.com/office/drawing/2010/main" val="0"/>
            </a:ext>
          </a:extLst>
        </a:blip>
        <a:srcRect b="21402"/>
        <a:stretch>
          <a:fillRect/>
        </a:stretch>
      </xdr:blipFill>
      <xdr:spPr>
        <a:xfrm>
          <a:off x="8896350" y="61029850"/>
          <a:ext cx="320040" cy="516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59055</xdr:colOff>
      <xdr:row>174</xdr:row>
      <xdr:rowOff>12065</xdr:rowOff>
    </xdr:from>
    <xdr:ext cx="904098" cy="463826"/>
    <xdr:pic>
      <xdr:nvPicPr>
        <xdr:cNvPr id="9" name="Picture 8" descr="Buy ICFS Nylon Hammer Fixing Plugs with Screw, NHF0880L, Size: 8x80 mm  (Pack of 100) Online At Best Price On Moglix"/>
        <xdr:cNvPicPr>
          <a:picLocks noChangeAspect="1" noChangeArrowheads="1"/>
        </xdr:cNvPicPr>
      </xdr:nvPicPr>
      <xdr:blipFill>
        <a:blip r:embed="rId2">
          <a:extLst>
            <a:ext uri="{28A0092B-C50C-407E-A947-70E740481C1C}">
              <a14:useLocalDpi xmlns:a14="http://schemas.microsoft.com/office/drawing/2010/main" val="0"/>
            </a:ext>
          </a:extLst>
        </a:blip>
        <a:srcRect l="12365" t="28424" r="13447" b="32783"/>
        <a:stretch>
          <a:fillRect/>
        </a:stretch>
      </xdr:blipFill>
      <xdr:spPr>
        <a:xfrm>
          <a:off x="8688705" y="60356115"/>
          <a:ext cx="903605" cy="463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274320</xdr:colOff>
      <xdr:row>171</xdr:row>
      <xdr:rowOff>29210</xdr:rowOff>
    </xdr:from>
    <xdr:ext cx="262396" cy="570194"/>
    <xdr:pic>
      <xdr:nvPicPr>
        <xdr:cNvPr id="11" name="Picture 10"/>
        <xdr:cNvPicPr>
          <a:picLocks noChangeAspect="1" noChangeArrowheads="1"/>
        </xdr:cNvPicPr>
      </xdr:nvPicPr>
      <xdr:blipFill>
        <a:blip r:embed="rId3" cstate="print">
          <a:extLst>
            <a:ext uri="{28A0092B-C50C-407E-A947-70E740481C1C}">
              <a14:useLocalDpi xmlns:a14="http://schemas.microsoft.com/office/drawing/2010/main" val="0"/>
            </a:ext>
          </a:extLst>
        </a:blip>
        <a:srcRect/>
        <a:stretch>
          <a:fillRect/>
        </a:stretch>
      </xdr:blipFill>
      <xdr:spPr>
        <a:xfrm>
          <a:off x="8903970" y="58671460"/>
          <a:ext cx="262255" cy="5695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296545</xdr:colOff>
      <xdr:row>147</xdr:row>
      <xdr:rowOff>123825</xdr:rowOff>
    </xdr:from>
    <xdr:ext cx="367665" cy="520065"/>
    <xdr:pic>
      <xdr:nvPicPr>
        <xdr:cNvPr id="12" name="Picture 11" descr="BOSNY 15kg White Wax | Shopee Malaysia"/>
        <xdr:cNvPicPr>
          <a:picLocks noChangeAspect="1" noChangeArrowheads="1"/>
        </xdr:cNvPicPr>
      </xdr:nvPicPr>
      <xdr:blipFill>
        <a:blip r:embed="rId4" cstate="print">
          <a:extLst>
            <a:ext uri="{28A0092B-C50C-407E-A947-70E740481C1C}">
              <a14:useLocalDpi xmlns:a14="http://schemas.microsoft.com/office/drawing/2010/main" val="0"/>
            </a:ext>
          </a:extLst>
        </a:blip>
        <a:srcRect l="23474" t="13327" r="22834" b="9914"/>
        <a:stretch>
          <a:fillRect/>
        </a:stretch>
      </xdr:blipFill>
      <xdr:spPr>
        <a:xfrm>
          <a:off x="8926195" y="45653325"/>
          <a:ext cx="367665" cy="5200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232410</xdr:colOff>
      <xdr:row>171</xdr:row>
      <xdr:rowOff>574675</xdr:rowOff>
    </xdr:from>
    <xdr:ext cx="348863" cy="584686"/>
    <xdr:pic>
      <xdr:nvPicPr>
        <xdr:cNvPr id="13" name="Picture 12" descr="Adhesive &amp; Sealant Manufacturer Malaysia | Adhesive Glue Supplier Malaysia"/>
        <xdr:cNvPicPr>
          <a:picLocks noChangeAspect="1" noChangeArrowheads="1"/>
        </xdr:cNvPicPr>
      </xdr:nvPicPr>
      <xdr:blipFill>
        <a:blip r:embed="rId5" cstate="print">
          <a:extLst>
            <a:ext uri="{28A0092B-C50C-407E-A947-70E740481C1C}">
              <a14:useLocalDpi xmlns:a14="http://schemas.microsoft.com/office/drawing/2010/main" val="0"/>
            </a:ext>
          </a:extLst>
        </a:blip>
        <a:srcRect l="28915" r="25449"/>
        <a:stretch>
          <a:fillRect/>
        </a:stretch>
      </xdr:blipFill>
      <xdr:spPr>
        <a:xfrm>
          <a:off x="8862060" y="59216925"/>
          <a:ext cx="348615"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260350</xdr:colOff>
      <xdr:row>166</xdr:row>
      <xdr:rowOff>0</xdr:rowOff>
    </xdr:from>
    <xdr:to>
      <xdr:col>5</xdr:col>
      <xdr:colOff>591336</xdr:colOff>
      <xdr:row>166</xdr:row>
      <xdr:rowOff>496839</xdr:rowOff>
    </xdr:to>
    <xdr:pic>
      <xdr:nvPicPr>
        <xdr:cNvPr id="89" name="Picture 88" descr="Keo silicone X'TRASEAL MC-202 - Keo silicone kho lạnh – Keo Chống Thấm"/>
        <xdr:cNvPicPr>
          <a:picLocks noChangeAspect="1" noChangeArrowheads="1"/>
        </xdr:cNvPicPr>
      </xdr:nvPicPr>
      <xdr:blipFill>
        <a:blip r:embed="rId6" cstate="print">
          <a:extLst>
            <a:ext uri="{28A0092B-C50C-407E-A947-70E740481C1C}">
              <a14:useLocalDpi xmlns:a14="http://schemas.microsoft.com/office/drawing/2010/main" val="0"/>
            </a:ext>
          </a:extLst>
        </a:blip>
        <a:srcRect l="18067" t="724" r="15448" b="-724"/>
        <a:stretch>
          <a:fillRect/>
        </a:stretch>
      </xdr:blipFill>
      <xdr:spPr>
        <a:xfrm>
          <a:off x="8890000" y="55975250"/>
          <a:ext cx="330835" cy="496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252730</xdr:colOff>
      <xdr:row>166</xdr:row>
      <xdr:rowOff>522605</xdr:rowOff>
    </xdr:from>
    <xdr:to>
      <xdr:col>5</xdr:col>
      <xdr:colOff>611432</xdr:colOff>
      <xdr:row>167</xdr:row>
      <xdr:rowOff>418779</xdr:rowOff>
    </xdr:to>
    <xdr:pic>
      <xdr:nvPicPr>
        <xdr:cNvPr id="90" name="Picture 89" descr="Sealants &amp; Adhesives Manufacturer | Mohm Chemical Sdn Bhd"/>
        <xdr:cNvPicPr>
          <a:picLocks noChangeAspect="1" noChangeArrowheads="1"/>
        </xdr:cNvPicPr>
      </xdr:nvPicPr>
      <xdr:blipFill>
        <a:blip r:embed="rId7" cstate="print">
          <a:extLst>
            <a:ext uri="{28A0092B-C50C-407E-A947-70E740481C1C}">
              <a14:useLocalDpi xmlns:a14="http://schemas.microsoft.com/office/drawing/2010/main" val="0"/>
            </a:ext>
          </a:extLst>
        </a:blip>
        <a:srcRect/>
        <a:stretch>
          <a:fillRect/>
        </a:stretch>
      </xdr:blipFill>
      <xdr:spPr>
        <a:xfrm>
          <a:off x="8882380" y="56497855"/>
          <a:ext cx="358140" cy="429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202565</xdr:colOff>
      <xdr:row>167</xdr:row>
      <xdr:rowOff>508635</xdr:rowOff>
    </xdr:from>
    <xdr:to>
      <xdr:col>5</xdr:col>
      <xdr:colOff>572097</xdr:colOff>
      <xdr:row>168</xdr:row>
      <xdr:rowOff>417778</xdr:rowOff>
    </xdr:to>
    <xdr:pic>
      <xdr:nvPicPr>
        <xdr:cNvPr id="91" name="Picture 90" descr="SN-503 Multi-Purpose Neutral Silicone Sealant by x'traseal"/>
        <xdr:cNvPicPr>
          <a:picLocks noChangeAspect="1" noChangeArrowheads="1"/>
        </xdr:cNvPicPr>
      </xdr:nvPicPr>
      <xdr:blipFill>
        <a:blip r:embed="rId8" cstate="print">
          <a:extLst>
            <a:ext uri="{28A0092B-C50C-407E-A947-70E740481C1C}">
              <a14:useLocalDpi xmlns:a14="http://schemas.microsoft.com/office/drawing/2010/main" val="0"/>
            </a:ext>
          </a:extLst>
        </a:blip>
        <a:srcRect/>
        <a:stretch>
          <a:fillRect/>
        </a:stretch>
      </xdr:blipFill>
      <xdr:spPr>
        <a:xfrm>
          <a:off x="8832215" y="57017285"/>
          <a:ext cx="368935"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168275</xdr:colOff>
      <xdr:row>169</xdr:row>
      <xdr:rowOff>503555</xdr:rowOff>
    </xdr:from>
    <xdr:to>
      <xdr:col>5</xdr:col>
      <xdr:colOff>673832</xdr:colOff>
      <xdr:row>170</xdr:row>
      <xdr:rowOff>425156</xdr:rowOff>
    </xdr:to>
    <xdr:pic>
      <xdr:nvPicPr>
        <xdr:cNvPr id="92" name="Picture 91" descr="X'traseal CA288 Contact adhesive - LaCase.mu"/>
        <xdr:cNvPicPr>
          <a:picLocks noChangeAspect="1" noChangeArrowheads="1"/>
        </xdr:cNvPicPr>
      </xdr:nvPicPr>
      <xdr:blipFill>
        <a:blip r:embed="rId9" cstate="print">
          <a:extLst>
            <a:ext uri="{28A0092B-C50C-407E-A947-70E740481C1C}">
              <a14:useLocalDpi xmlns:a14="http://schemas.microsoft.com/office/drawing/2010/main" val="0"/>
            </a:ext>
          </a:extLst>
        </a:blip>
        <a:srcRect/>
        <a:stretch>
          <a:fillRect/>
        </a:stretch>
      </xdr:blipFill>
      <xdr:spPr>
        <a:xfrm>
          <a:off x="8797925" y="58079005"/>
          <a:ext cx="505460" cy="454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201930</xdr:colOff>
      <xdr:row>164</xdr:row>
      <xdr:rowOff>229235</xdr:rowOff>
    </xdr:from>
    <xdr:to>
      <xdr:col>5</xdr:col>
      <xdr:colOff>740300</xdr:colOff>
      <xdr:row>165</xdr:row>
      <xdr:rowOff>196196</xdr:rowOff>
    </xdr:to>
    <xdr:pic>
      <xdr:nvPicPr>
        <xdr:cNvPr id="94" name="Picture 93" descr="20PCS/Pack] ALUMINIUM BLIND RIVET Paku Rivet Pop Rivet Blind Rivet 铆钉 DIY  Home Improvement | Shopee Malaysia"/>
        <xdr:cNvPicPr>
          <a:picLocks noChangeAspect="1" noChangeArrowheads="1"/>
        </xdr:cNvPicPr>
      </xdr:nvPicPr>
      <xdr:blipFill>
        <a:blip r:embed="rId10" cstate="print">
          <a:extLst>
            <a:ext uri="{28A0092B-C50C-407E-A947-70E740481C1C}">
              <a14:useLocalDpi xmlns:a14="http://schemas.microsoft.com/office/drawing/2010/main" val="0"/>
            </a:ext>
          </a:extLst>
        </a:blip>
        <a:srcRect l="6654" t="8459" r="3042" b="9122"/>
        <a:stretch>
          <a:fillRect/>
        </a:stretch>
      </xdr:blipFill>
      <xdr:spPr>
        <a:xfrm>
          <a:off x="8831580" y="55137685"/>
          <a:ext cx="537845" cy="499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38</xdr:row>
      <xdr:rowOff>1270</xdr:rowOff>
    </xdr:from>
    <xdr:to>
      <xdr:col>11</xdr:col>
      <xdr:colOff>309880</xdr:colOff>
      <xdr:row>46</xdr:row>
      <xdr:rowOff>133985</xdr:rowOff>
    </xdr:to>
    <xdr:pic>
      <xdr:nvPicPr>
        <xdr:cNvPr id="37" name="Picture 36" descr="Different Grades of Concrete and their Uses/Applications – we civil  engineers"/>
        <xdr:cNvPicPr>
          <a:picLocks noChangeAspect="1"/>
        </xdr:cNvPicPr>
      </xdr:nvPicPr>
      <xdr:blipFill>
        <a:blip r:embed="rId11" r:link="rId12"/>
        <a:stretch>
          <a:fillRect/>
        </a:stretch>
      </xdr:blipFill>
      <xdr:spPr>
        <a:xfrm>
          <a:off x="12403455" y="6154420"/>
          <a:ext cx="2395855" cy="1675765"/>
        </a:xfrm>
        <a:prstGeom prst="rect">
          <a:avLst/>
        </a:prstGeom>
        <a:noFill/>
        <a:ln>
          <a:noFill/>
        </a:ln>
      </xdr:spPr>
    </xdr:pic>
    <xdr:clientData/>
  </xdr:twoCellAnchor>
  <xdr:twoCellAnchor editAs="oneCell">
    <xdr:from>
      <xdr:col>6</xdr:col>
      <xdr:colOff>65405</xdr:colOff>
      <xdr:row>128</xdr:row>
      <xdr:rowOff>549910</xdr:rowOff>
    </xdr:from>
    <xdr:to>
      <xdr:col>7</xdr:col>
      <xdr:colOff>964565</xdr:colOff>
      <xdr:row>130</xdr:row>
      <xdr:rowOff>50800</xdr:rowOff>
    </xdr:to>
    <xdr:pic>
      <xdr:nvPicPr>
        <xdr:cNvPr id="3" name="Picture 2"/>
        <xdr:cNvPicPr>
          <a:picLocks noChangeAspect="1" noChangeArrowheads="1"/>
        </xdr:cNvPicPr>
      </xdr:nvPicPr>
      <xdr:blipFill>
        <a:blip r:embed="rId13" cstate="print">
          <a:extLst>
            <a:ext uri="{28A0092B-C50C-407E-A947-70E740481C1C}">
              <a14:useLocalDpi xmlns:a14="http://schemas.microsoft.com/office/drawing/2010/main" val="0"/>
            </a:ext>
          </a:extLst>
        </a:blip>
        <a:srcRect/>
        <a:stretch>
          <a:fillRect/>
        </a:stretch>
      </xdr:blipFill>
      <xdr:spPr>
        <a:xfrm>
          <a:off x="10119360" y="34154110"/>
          <a:ext cx="2000885" cy="859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134620</xdr:colOff>
      <xdr:row>129</xdr:row>
      <xdr:rowOff>0</xdr:rowOff>
    </xdr:from>
    <xdr:to>
      <xdr:col>5</xdr:col>
      <xdr:colOff>1131570</xdr:colOff>
      <xdr:row>129</xdr:row>
      <xdr:rowOff>749300</xdr:rowOff>
    </xdr:to>
    <xdr:pic>
      <xdr:nvPicPr>
        <xdr:cNvPr id="4" name="Picture 3"/>
        <xdr:cNvPicPr>
          <a:picLocks noChangeAspect="1" noChangeArrowheads="1"/>
        </xdr:cNvPicPr>
      </xdr:nvPicPr>
      <xdr:blipFill>
        <a:blip r:embed="rId14"/>
        <a:srcRect/>
        <a:stretch>
          <a:fillRect/>
        </a:stretch>
      </xdr:blipFill>
      <xdr:spPr>
        <a:xfrm>
          <a:off x="8764270" y="34163000"/>
          <a:ext cx="99695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72390</xdr:colOff>
      <xdr:row>138</xdr:row>
      <xdr:rowOff>220980</xdr:rowOff>
    </xdr:from>
    <xdr:to>
      <xdr:col>5</xdr:col>
      <xdr:colOff>942340</xdr:colOff>
      <xdr:row>139</xdr:row>
      <xdr:rowOff>212090</xdr:rowOff>
    </xdr:to>
    <xdr:pic>
      <xdr:nvPicPr>
        <xdr:cNvPr id="5" name="图片 43"/>
        <xdr:cNvPicPr>
          <a:picLocks noChangeAspect="1" noChangeArrowheads="1"/>
        </xdr:cNvPicPr>
      </xdr:nvPicPr>
      <xdr:blipFill>
        <a:blip r:embed="rId15">
          <a:extLst>
            <a:ext uri="{28A0092B-C50C-407E-A947-70E740481C1C}">
              <a14:useLocalDpi xmlns:a14="http://schemas.microsoft.com/office/drawing/2010/main" val="0"/>
            </a:ext>
          </a:extLst>
        </a:blip>
        <a:srcRect/>
        <a:stretch>
          <a:fillRect/>
        </a:stretch>
      </xdr:blipFill>
      <xdr:spPr>
        <a:xfrm>
          <a:off x="8702040" y="41584880"/>
          <a:ext cx="869950" cy="549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40005</xdr:colOff>
      <xdr:row>140</xdr:row>
      <xdr:rowOff>104140</xdr:rowOff>
    </xdr:from>
    <xdr:to>
      <xdr:col>5</xdr:col>
      <xdr:colOff>942975</xdr:colOff>
      <xdr:row>140</xdr:row>
      <xdr:rowOff>385445</xdr:rowOff>
    </xdr:to>
    <xdr:pic>
      <xdr:nvPicPr>
        <xdr:cNvPr id="14" name="图片 44"/>
        <xdr:cNvPicPr>
          <a:picLocks noChangeAspect="1" noChangeArrowheads="1"/>
        </xdr:cNvPicPr>
      </xdr:nvPicPr>
      <xdr:blipFill>
        <a:blip r:embed="rId16">
          <a:extLst>
            <a:ext uri="{28A0092B-C50C-407E-A947-70E740481C1C}">
              <a14:useLocalDpi xmlns:a14="http://schemas.microsoft.com/office/drawing/2010/main" val="0"/>
            </a:ext>
          </a:extLst>
        </a:blip>
        <a:srcRect/>
        <a:stretch>
          <a:fillRect/>
        </a:stretch>
      </xdr:blipFill>
      <xdr:spPr>
        <a:xfrm>
          <a:off x="8669655" y="42611040"/>
          <a:ext cx="902970" cy="281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96520</xdr:colOff>
      <xdr:row>147</xdr:row>
      <xdr:rowOff>80010</xdr:rowOff>
    </xdr:from>
    <xdr:to>
      <xdr:col>5</xdr:col>
      <xdr:colOff>717550</xdr:colOff>
      <xdr:row>147</xdr:row>
      <xdr:rowOff>602615</xdr:rowOff>
    </xdr:to>
    <xdr:pic>
      <xdr:nvPicPr>
        <xdr:cNvPr id="18" name="图片 45"/>
        <xdr:cNvPicPr>
          <a:picLocks noChangeAspect="1" noChangeArrowheads="1"/>
        </xdr:cNvPicPr>
      </xdr:nvPicPr>
      <xdr:blipFill>
        <a:blip r:embed="rId17">
          <a:extLst>
            <a:ext uri="{28A0092B-C50C-407E-A947-70E740481C1C}">
              <a14:useLocalDpi xmlns:a14="http://schemas.microsoft.com/office/drawing/2010/main" val="0"/>
            </a:ext>
          </a:extLst>
        </a:blip>
        <a:srcRect/>
        <a:stretch>
          <a:fillRect/>
        </a:stretch>
      </xdr:blipFill>
      <xdr:spPr>
        <a:xfrm>
          <a:off x="8726170" y="45609510"/>
          <a:ext cx="621030" cy="5226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153035</xdr:colOff>
      <xdr:row>141</xdr:row>
      <xdr:rowOff>36195</xdr:rowOff>
    </xdr:from>
    <xdr:to>
      <xdr:col>5</xdr:col>
      <xdr:colOff>685800</xdr:colOff>
      <xdr:row>145</xdr:row>
      <xdr:rowOff>0</xdr:rowOff>
    </xdr:to>
    <xdr:pic>
      <xdr:nvPicPr>
        <xdr:cNvPr id="19" name="图片 48" descr="门边框"/>
        <xdr:cNvPicPr>
          <a:picLocks noChangeAspect="1"/>
        </xdr:cNvPicPr>
      </xdr:nvPicPr>
      <xdr:blipFill>
        <a:blip r:embed="rId18"/>
        <a:srcRect t="18158" r="51550" b="15037"/>
        <a:stretch>
          <a:fillRect/>
        </a:stretch>
      </xdr:blipFill>
      <xdr:spPr>
        <a:xfrm>
          <a:off x="8782685" y="43089195"/>
          <a:ext cx="532765" cy="573405"/>
        </a:xfrm>
        <a:prstGeom prst="rect">
          <a:avLst/>
        </a:prstGeom>
        <a:noFill/>
        <a:ln w="9525">
          <a:noFill/>
        </a:ln>
      </xdr:spPr>
    </xdr:pic>
    <xdr:clientData/>
  </xdr:twoCellAnchor>
  <xdr:twoCellAnchor editAs="oneCell">
    <xdr:from>
      <xdr:col>5</xdr:col>
      <xdr:colOff>86360</xdr:colOff>
      <xdr:row>152</xdr:row>
      <xdr:rowOff>100330</xdr:rowOff>
    </xdr:from>
    <xdr:to>
      <xdr:col>5</xdr:col>
      <xdr:colOff>950595</xdr:colOff>
      <xdr:row>153</xdr:row>
      <xdr:rowOff>24130</xdr:rowOff>
    </xdr:to>
    <xdr:pic>
      <xdr:nvPicPr>
        <xdr:cNvPr id="20" name="图片 51" descr="重型上轨道"/>
        <xdr:cNvPicPr>
          <a:picLocks noChangeAspect="1"/>
        </xdr:cNvPicPr>
      </xdr:nvPicPr>
      <xdr:blipFill>
        <a:blip r:embed="rId19"/>
        <a:srcRect t="18303" r="13236" b="15203"/>
        <a:stretch>
          <a:fillRect/>
        </a:stretch>
      </xdr:blipFill>
      <xdr:spPr>
        <a:xfrm>
          <a:off x="8716010" y="48566705"/>
          <a:ext cx="864235" cy="466725"/>
        </a:xfrm>
        <a:prstGeom prst="rect">
          <a:avLst/>
        </a:prstGeom>
        <a:noFill/>
        <a:ln w="9525">
          <a:noFill/>
        </a:ln>
      </xdr:spPr>
    </xdr:pic>
    <xdr:clientData/>
  </xdr:twoCellAnchor>
  <xdr:twoCellAnchor editAs="oneCell">
    <xdr:from>
      <xdr:col>5</xdr:col>
      <xdr:colOff>222250</xdr:colOff>
      <xdr:row>130</xdr:row>
      <xdr:rowOff>76200</xdr:rowOff>
    </xdr:from>
    <xdr:to>
      <xdr:col>5</xdr:col>
      <xdr:colOff>939165</xdr:colOff>
      <xdr:row>130</xdr:row>
      <xdr:rowOff>713105</xdr:rowOff>
    </xdr:to>
    <xdr:pic>
      <xdr:nvPicPr>
        <xdr:cNvPr id="27" name="Picture 26"/>
        <xdr:cNvPicPr>
          <a:picLocks noChangeAspect="1"/>
        </xdr:cNvPicPr>
      </xdr:nvPicPr>
      <xdr:blipFill>
        <a:blip r:embed="rId20" r:link="rId12"/>
        <a:srcRect t="7777" b="6054"/>
        <a:stretch>
          <a:fillRect/>
        </a:stretch>
      </xdr:blipFill>
      <xdr:spPr>
        <a:xfrm>
          <a:off x="8851900" y="35039300"/>
          <a:ext cx="716915" cy="636905"/>
        </a:xfrm>
        <a:prstGeom prst="rect">
          <a:avLst/>
        </a:prstGeom>
        <a:noFill/>
        <a:ln>
          <a:noFill/>
        </a:ln>
      </xdr:spPr>
    </xdr:pic>
    <xdr:clientData/>
  </xdr:twoCellAnchor>
  <xdr:twoCellAnchor editAs="oneCell">
    <xdr:from>
      <xdr:col>5</xdr:col>
      <xdr:colOff>189865</xdr:colOff>
      <xdr:row>131</xdr:row>
      <xdr:rowOff>102235</xdr:rowOff>
    </xdr:from>
    <xdr:to>
      <xdr:col>5</xdr:col>
      <xdr:colOff>934085</xdr:colOff>
      <xdr:row>131</xdr:row>
      <xdr:rowOff>716280</xdr:rowOff>
    </xdr:to>
    <xdr:pic>
      <xdr:nvPicPr>
        <xdr:cNvPr id="50" name="Picture 49"/>
        <xdr:cNvPicPr>
          <a:picLocks noChangeAspect="1" noChangeArrowheads="1"/>
        </xdr:cNvPicPr>
      </xdr:nvPicPr>
      <xdr:blipFill>
        <a:blip r:embed="rId21" cstate="print">
          <a:extLst>
            <a:ext uri="{28A0092B-C50C-407E-A947-70E740481C1C}">
              <a14:useLocalDpi xmlns:a14="http://schemas.microsoft.com/office/drawing/2010/main" val="0"/>
            </a:ext>
          </a:extLst>
        </a:blip>
        <a:srcRect/>
        <a:stretch>
          <a:fillRect/>
        </a:stretch>
      </xdr:blipFill>
      <xdr:spPr>
        <a:xfrm>
          <a:off x="8819515" y="35865435"/>
          <a:ext cx="744220" cy="614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144145</xdr:colOff>
      <xdr:row>132</xdr:row>
      <xdr:rowOff>93345</xdr:rowOff>
    </xdr:from>
    <xdr:to>
      <xdr:col>5</xdr:col>
      <xdr:colOff>1056005</xdr:colOff>
      <xdr:row>132</xdr:row>
      <xdr:rowOff>658495</xdr:rowOff>
    </xdr:to>
    <xdr:pic>
      <xdr:nvPicPr>
        <xdr:cNvPr id="51" name="Picture 50"/>
        <xdr:cNvPicPr>
          <a:picLocks noChangeAspect="1" noChangeArrowheads="1"/>
        </xdr:cNvPicPr>
      </xdr:nvPicPr>
      <xdr:blipFill>
        <a:blip r:embed="rId22" cstate="print">
          <a:extLst>
            <a:ext uri="{28A0092B-C50C-407E-A947-70E740481C1C}">
              <a14:useLocalDpi xmlns:a14="http://schemas.microsoft.com/office/drawing/2010/main" val="0"/>
            </a:ext>
          </a:extLst>
        </a:blip>
        <a:srcRect/>
        <a:stretch>
          <a:fillRect/>
        </a:stretch>
      </xdr:blipFill>
      <xdr:spPr>
        <a:xfrm>
          <a:off x="8773795" y="36656645"/>
          <a:ext cx="911860" cy="565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236220</xdr:colOff>
      <xdr:row>133</xdr:row>
      <xdr:rowOff>102870</xdr:rowOff>
    </xdr:from>
    <xdr:to>
      <xdr:col>5</xdr:col>
      <xdr:colOff>817245</xdr:colOff>
      <xdr:row>133</xdr:row>
      <xdr:rowOff>660400</xdr:rowOff>
    </xdr:to>
    <xdr:pic>
      <xdr:nvPicPr>
        <xdr:cNvPr id="52" name="Picture 51"/>
        <xdr:cNvPicPr>
          <a:picLocks noChangeAspect="1" noChangeArrowheads="1"/>
        </xdr:cNvPicPr>
      </xdr:nvPicPr>
      <xdr:blipFill>
        <a:blip r:embed="rId23" cstate="print">
          <a:extLst>
            <a:ext uri="{28A0092B-C50C-407E-A947-70E740481C1C}">
              <a14:useLocalDpi xmlns:a14="http://schemas.microsoft.com/office/drawing/2010/main" val="0"/>
            </a:ext>
          </a:extLst>
        </a:blip>
        <a:srcRect/>
        <a:stretch>
          <a:fillRect/>
        </a:stretch>
      </xdr:blipFill>
      <xdr:spPr>
        <a:xfrm>
          <a:off x="8865870" y="37466270"/>
          <a:ext cx="581025" cy="557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244475</xdr:colOff>
      <xdr:row>134</xdr:row>
      <xdr:rowOff>125095</xdr:rowOff>
    </xdr:from>
    <xdr:to>
      <xdr:col>5</xdr:col>
      <xdr:colOff>956945</xdr:colOff>
      <xdr:row>134</xdr:row>
      <xdr:rowOff>692785</xdr:rowOff>
    </xdr:to>
    <xdr:pic>
      <xdr:nvPicPr>
        <xdr:cNvPr id="85" name="Picture 84"/>
        <xdr:cNvPicPr>
          <a:picLocks noChangeAspect="1" noChangeArrowheads="1"/>
        </xdr:cNvPicPr>
      </xdr:nvPicPr>
      <xdr:blipFill>
        <a:blip r:embed="rId24" cstate="print">
          <a:extLst>
            <a:ext uri="{28A0092B-C50C-407E-A947-70E740481C1C}">
              <a14:useLocalDpi xmlns:a14="http://schemas.microsoft.com/office/drawing/2010/main" val="0"/>
            </a:ext>
          </a:extLst>
        </a:blip>
        <a:srcRect/>
        <a:stretch>
          <a:fillRect/>
        </a:stretch>
      </xdr:blipFill>
      <xdr:spPr>
        <a:xfrm>
          <a:off x="8874125" y="38288595"/>
          <a:ext cx="712470" cy="56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257810</xdr:colOff>
      <xdr:row>135</xdr:row>
      <xdr:rowOff>130175</xdr:rowOff>
    </xdr:from>
    <xdr:to>
      <xdr:col>5</xdr:col>
      <xdr:colOff>927735</xdr:colOff>
      <xdr:row>135</xdr:row>
      <xdr:rowOff>688340</xdr:rowOff>
    </xdr:to>
    <xdr:pic>
      <xdr:nvPicPr>
        <xdr:cNvPr id="86" name="Picture 85"/>
        <xdr:cNvPicPr>
          <a:picLocks noChangeAspect="1" noChangeArrowheads="1"/>
        </xdr:cNvPicPr>
      </xdr:nvPicPr>
      <xdr:blipFill>
        <a:blip r:embed="rId25" cstate="print">
          <a:extLst>
            <a:ext uri="{28A0092B-C50C-407E-A947-70E740481C1C}">
              <a14:useLocalDpi xmlns:a14="http://schemas.microsoft.com/office/drawing/2010/main" val="0"/>
            </a:ext>
          </a:extLst>
        </a:blip>
        <a:srcRect/>
        <a:stretch>
          <a:fillRect/>
        </a:stretch>
      </xdr:blipFill>
      <xdr:spPr>
        <a:xfrm>
          <a:off x="8887460" y="39093775"/>
          <a:ext cx="669925" cy="558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111760</xdr:colOff>
      <xdr:row>136</xdr:row>
      <xdr:rowOff>149225</xdr:rowOff>
    </xdr:from>
    <xdr:to>
      <xdr:col>5</xdr:col>
      <xdr:colOff>1324610</xdr:colOff>
      <xdr:row>136</xdr:row>
      <xdr:rowOff>687705</xdr:rowOff>
    </xdr:to>
    <xdr:pic>
      <xdr:nvPicPr>
        <xdr:cNvPr id="93" name="Picture 92"/>
        <xdr:cNvPicPr>
          <a:picLocks noChangeAspect="1" noChangeArrowheads="1"/>
        </xdr:cNvPicPr>
      </xdr:nvPicPr>
      <xdr:blipFill>
        <a:blip r:embed="rId26" cstate="print">
          <a:extLst>
            <a:ext uri="{28A0092B-C50C-407E-A947-70E740481C1C}">
              <a14:useLocalDpi xmlns:a14="http://schemas.microsoft.com/office/drawing/2010/main" val="0"/>
            </a:ext>
          </a:extLst>
        </a:blip>
        <a:srcRect/>
        <a:stretch>
          <a:fillRect/>
        </a:stretch>
      </xdr:blipFill>
      <xdr:spPr>
        <a:xfrm>
          <a:off x="8741410" y="39912925"/>
          <a:ext cx="1212850" cy="538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196850</xdr:colOff>
      <xdr:row>137</xdr:row>
      <xdr:rowOff>81915</xdr:rowOff>
    </xdr:from>
    <xdr:to>
      <xdr:col>5</xdr:col>
      <xdr:colOff>1354455</xdr:colOff>
      <xdr:row>137</xdr:row>
      <xdr:rowOff>619760</xdr:rowOff>
    </xdr:to>
    <xdr:pic>
      <xdr:nvPicPr>
        <xdr:cNvPr id="96" name="Picture 95"/>
        <xdr:cNvPicPr>
          <a:picLocks noChangeAspect="1" noChangeArrowheads="1"/>
        </xdr:cNvPicPr>
      </xdr:nvPicPr>
      <xdr:blipFill>
        <a:blip r:embed="rId27" cstate="print">
          <a:extLst>
            <a:ext uri="{28A0092B-C50C-407E-A947-70E740481C1C}">
              <a14:useLocalDpi xmlns:a14="http://schemas.microsoft.com/office/drawing/2010/main" val="0"/>
            </a:ext>
          </a:extLst>
        </a:blip>
        <a:srcRect/>
        <a:stretch>
          <a:fillRect/>
        </a:stretch>
      </xdr:blipFill>
      <xdr:spPr>
        <a:xfrm>
          <a:off x="8826500" y="40645715"/>
          <a:ext cx="1157605" cy="537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1354455</xdr:colOff>
      <xdr:row>150</xdr:row>
      <xdr:rowOff>50800</xdr:rowOff>
    </xdr:from>
    <xdr:to>
      <xdr:col>5</xdr:col>
      <xdr:colOff>984885</xdr:colOff>
      <xdr:row>151</xdr:row>
      <xdr:rowOff>446405</xdr:rowOff>
    </xdr:to>
    <xdr:pic>
      <xdr:nvPicPr>
        <xdr:cNvPr id="97" name="图片 38" descr="密封条移门"/>
        <xdr:cNvPicPr>
          <a:picLocks noChangeAspect="1"/>
        </xdr:cNvPicPr>
      </xdr:nvPicPr>
      <xdr:blipFill>
        <a:blip r:embed="rId28"/>
        <a:stretch>
          <a:fillRect/>
        </a:stretch>
      </xdr:blipFill>
      <xdr:spPr>
        <a:xfrm>
          <a:off x="8559165" y="47431325"/>
          <a:ext cx="1055370" cy="938530"/>
        </a:xfrm>
        <a:prstGeom prst="rect">
          <a:avLst/>
        </a:prstGeom>
        <a:noFill/>
        <a:ln w="9525">
          <a:noFill/>
        </a:ln>
      </xdr:spPr>
    </xdr:pic>
    <xdr:clientData/>
  </xdr:twoCellAnchor>
  <xdr:twoCellAnchor editAs="oneCell">
    <xdr:from>
      <xdr:col>7</xdr:col>
      <xdr:colOff>41910</xdr:colOff>
      <xdr:row>89</xdr:row>
      <xdr:rowOff>38100</xdr:rowOff>
    </xdr:from>
    <xdr:to>
      <xdr:col>7</xdr:col>
      <xdr:colOff>1192530</xdr:colOff>
      <xdr:row>89</xdr:row>
      <xdr:rowOff>760730</xdr:rowOff>
    </xdr:to>
    <xdr:pic>
      <xdr:nvPicPr>
        <xdr:cNvPr id="98" name="图片 7"/>
        <xdr:cNvPicPr>
          <a:picLocks noChangeAspect="1"/>
        </xdr:cNvPicPr>
      </xdr:nvPicPr>
      <xdr:blipFill>
        <a:blip r:embed="rId29"/>
        <a:srcRect r="25857" b="25905"/>
        <a:stretch>
          <a:fillRect/>
        </a:stretch>
      </xdr:blipFill>
      <xdr:spPr>
        <a:xfrm>
          <a:off x="11197590" y="15135225"/>
          <a:ext cx="1150620" cy="722630"/>
        </a:xfrm>
        <a:prstGeom prst="rect">
          <a:avLst/>
        </a:prstGeom>
      </xdr:spPr>
    </xdr:pic>
    <xdr:clientData/>
  </xdr:twoCellAnchor>
  <xdr:twoCellAnchor>
    <xdr:from>
      <xdr:col>3</xdr:col>
      <xdr:colOff>138612</xdr:colOff>
      <xdr:row>256</xdr:row>
      <xdr:rowOff>139191</xdr:rowOff>
    </xdr:from>
    <xdr:to>
      <xdr:col>3</xdr:col>
      <xdr:colOff>695492</xdr:colOff>
      <xdr:row>256</xdr:row>
      <xdr:rowOff>747749</xdr:rowOff>
    </xdr:to>
    <xdr:pic>
      <xdr:nvPicPr>
        <xdr:cNvPr id="6" name="Picture 9" descr=" "/>
        <xdr:cNvPicPr/>
      </xdr:nvPicPr>
      <xdr:blipFill>
        <a:blip r:embed="rId30"/>
        <a:srcRect/>
        <a:stretch>
          <a:fillRect/>
        </a:stretch>
      </xdr:blipFill>
      <xdr:spPr>
        <a:xfrm>
          <a:off x="5239385" y="78929865"/>
          <a:ext cx="556895" cy="381635"/>
        </a:xfrm>
        <a:prstGeom prst="rect">
          <a:avLst/>
        </a:prstGeom>
        <a:noFill/>
        <a:ln>
          <a:noFill/>
        </a:ln>
        <a:effectLst/>
      </xdr:spPr>
    </xdr:pic>
    <xdr:clientData/>
  </xdr:twoCellAnchor>
  <xdr:twoCellAnchor>
    <xdr:from>
      <xdr:col>3</xdr:col>
      <xdr:colOff>153035</xdr:colOff>
      <xdr:row>257</xdr:row>
      <xdr:rowOff>81280</xdr:rowOff>
    </xdr:from>
    <xdr:to>
      <xdr:col>3</xdr:col>
      <xdr:colOff>746125</xdr:colOff>
      <xdr:row>257</xdr:row>
      <xdr:rowOff>731520</xdr:rowOff>
    </xdr:to>
    <xdr:pic>
      <xdr:nvPicPr>
        <xdr:cNvPr id="99" name="Picture 19" descr=" "/>
        <xdr:cNvPicPr/>
      </xdr:nvPicPr>
      <xdr:blipFill>
        <a:blip r:embed="rId31"/>
        <a:srcRect/>
        <a:stretch>
          <a:fillRect/>
        </a:stretch>
      </xdr:blipFill>
      <xdr:spPr>
        <a:xfrm>
          <a:off x="5253990" y="79392780"/>
          <a:ext cx="593090" cy="439420"/>
        </a:xfrm>
        <a:prstGeom prst="rect">
          <a:avLst/>
        </a:prstGeom>
        <a:noFill/>
        <a:ln>
          <a:noFill/>
        </a:ln>
        <a:effectLst/>
      </xdr:spPr>
    </xdr:pic>
    <xdr:clientData/>
  </xdr:twoCellAnchor>
  <xdr:twoCellAnchor>
    <xdr:from>
      <xdr:col>3</xdr:col>
      <xdr:colOff>126453</xdr:colOff>
      <xdr:row>259</xdr:row>
      <xdr:rowOff>23105</xdr:rowOff>
    </xdr:from>
    <xdr:to>
      <xdr:col>3</xdr:col>
      <xdr:colOff>969069</xdr:colOff>
      <xdr:row>259</xdr:row>
      <xdr:rowOff>582773</xdr:rowOff>
    </xdr:to>
    <xdr:pic>
      <xdr:nvPicPr>
        <xdr:cNvPr id="100" name="Picture 27" descr=" "/>
        <xdr:cNvPicPr/>
      </xdr:nvPicPr>
      <xdr:blipFill>
        <a:blip r:embed="rId32"/>
        <a:srcRect/>
        <a:stretch>
          <a:fillRect/>
        </a:stretch>
      </xdr:blipFill>
      <xdr:spPr>
        <a:xfrm>
          <a:off x="5227320" y="80375760"/>
          <a:ext cx="842645" cy="497840"/>
        </a:xfrm>
        <a:prstGeom prst="rect">
          <a:avLst/>
        </a:prstGeom>
        <a:noFill/>
        <a:ln>
          <a:noFill/>
        </a:ln>
        <a:effectLst/>
      </xdr:spPr>
    </xdr:pic>
    <xdr:clientData/>
  </xdr:twoCellAnchor>
  <xdr:twoCellAnchor>
    <xdr:from>
      <xdr:col>3</xdr:col>
      <xdr:colOff>139828</xdr:colOff>
      <xdr:row>260</xdr:row>
      <xdr:rowOff>75902</xdr:rowOff>
    </xdr:from>
    <xdr:to>
      <xdr:col>3</xdr:col>
      <xdr:colOff>887604</xdr:colOff>
      <xdr:row>260</xdr:row>
      <xdr:rowOff>632519</xdr:rowOff>
    </xdr:to>
    <xdr:pic>
      <xdr:nvPicPr>
        <xdr:cNvPr id="101" name="Picture 28" descr=" "/>
        <xdr:cNvPicPr/>
      </xdr:nvPicPr>
      <xdr:blipFill>
        <a:blip r:embed="rId33"/>
        <a:srcRect/>
        <a:stretch>
          <a:fillRect/>
        </a:stretch>
      </xdr:blipFill>
      <xdr:spPr>
        <a:xfrm>
          <a:off x="5240655" y="80949165"/>
          <a:ext cx="747395" cy="445135"/>
        </a:xfrm>
        <a:prstGeom prst="rect">
          <a:avLst/>
        </a:prstGeom>
        <a:noFill/>
        <a:ln>
          <a:noFill/>
        </a:ln>
        <a:effectLst/>
      </xdr:spPr>
    </xdr:pic>
    <xdr:clientData/>
  </xdr:twoCellAnchor>
  <xdr:twoCellAnchor>
    <xdr:from>
      <xdr:col>3</xdr:col>
      <xdr:colOff>137795</xdr:colOff>
      <xdr:row>261</xdr:row>
      <xdr:rowOff>163195</xdr:rowOff>
    </xdr:from>
    <xdr:to>
      <xdr:col>3</xdr:col>
      <xdr:colOff>861302</xdr:colOff>
      <xdr:row>261</xdr:row>
      <xdr:rowOff>631260</xdr:rowOff>
    </xdr:to>
    <xdr:pic>
      <xdr:nvPicPr>
        <xdr:cNvPr id="104" name="Picture 5124" descr=" "/>
        <xdr:cNvPicPr/>
      </xdr:nvPicPr>
      <xdr:blipFill>
        <a:blip r:embed="rId34"/>
        <a:srcRect/>
        <a:stretch>
          <a:fillRect/>
        </a:stretch>
      </xdr:blipFill>
      <xdr:spPr>
        <a:xfrm>
          <a:off x="5238750" y="81557495"/>
          <a:ext cx="723265" cy="357505"/>
        </a:xfrm>
        <a:prstGeom prst="rect">
          <a:avLst/>
        </a:prstGeom>
        <a:noFill/>
        <a:ln>
          <a:noFill/>
        </a:ln>
        <a:effectLst/>
      </xdr:spPr>
    </xdr:pic>
    <xdr:clientData/>
  </xdr:twoCellAnchor>
  <xdr:twoCellAnchor>
    <xdr:from>
      <xdr:col>3</xdr:col>
      <xdr:colOff>198755</xdr:colOff>
      <xdr:row>262</xdr:row>
      <xdr:rowOff>39370</xdr:rowOff>
    </xdr:from>
    <xdr:to>
      <xdr:col>3</xdr:col>
      <xdr:colOff>951230</xdr:colOff>
      <xdr:row>262</xdr:row>
      <xdr:rowOff>482600</xdr:rowOff>
    </xdr:to>
    <xdr:pic>
      <xdr:nvPicPr>
        <xdr:cNvPr id="105" name="Picture 5127" descr=" "/>
        <xdr:cNvPicPr/>
      </xdr:nvPicPr>
      <xdr:blipFill>
        <a:blip r:embed="rId35"/>
        <a:srcRect/>
        <a:stretch>
          <a:fillRect/>
        </a:stretch>
      </xdr:blipFill>
      <xdr:spPr>
        <a:xfrm>
          <a:off x="5299710" y="81954370"/>
          <a:ext cx="752475" cy="443230"/>
        </a:xfrm>
        <a:prstGeom prst="rect">
          <a:avLst/>
        </a:prstGeom>
        <a:noFill/>
        <a:ln>
          <a:noFill/>
        </a:ln>
        <a:effectLst/>
      </xdr:spPr>
    </xdr:pic>
    <xdr:clientData/>
  </xdr:twoCellAnchor>
  <xdr:twoCellAnchor>
    <xdr:from>
      <xdr:col>3</xdr:col>
      <xdr:colOff>140970</xdr:colOff>
      <xdr:row>263</xdr:row>
      <xdr:rowOff>59690</xdr:rowOff>
    </xdr:from>
    <xdr:to>
      <xdr:col>3</xdr:col>
      <xdr:colOff>899160</xdr:colOff>
      <xdr:row>263</xdr:row>
      <xdr:rowOff>565150</xdr:rowOff>
    </xdr:to>
    <xdr:pic>
      <xdr:nvPicPr>
        <xdr:cNvPr id="106" name="Picture 5128" descr=" "/>
        <xdr:cNvPicPr/>
      </xdr:nvPicPr>
      <xdr:blipFill>
        <a:blip r:embed="rId36"/>
        <a:srcRect/>
        <a:stretch>
          <a:fillRect/>
        </a:stretch>
      </xdr:blipFill>
      <xdr:spPr>
        <a:xfrm>
          <a:off x="5241925" y="82495390"/>
          <a:ext cx="758190" cy="461010"/>
        </a:xfrm>
        <a:prstGeom prst="rect">
          <a:avLst/>
        </a:prstGeom>
        <a:noFill/>
        <a:ln>
          <a:noFill/>
        </a:ln>
        <a:effectLst/>
      </xdr:spPr>
    </xdr:pic>
    <xdr:clientData/>
  </xdr:twoCellAnchor>
  <xdr:twoCellAnchor>
    <xdr:from>
      <xdr:col>3</xdr:col>
      <xdr:colOff>517971</xdr:colOff>
      <xdr:row>269</xdr:row>
      <xdr:rowOff>12650</xdr:rowOff>
    </xdr:from>
    <xdr:to>
      <xdr:col>3</xdr:col>
      <xdr:colOff>983660</xdr:colOff>
      <xdr:row>269</xdr:row>
      <xdr:rowOff>442763</xdr:rowOff>
    </xdr:to>
    <xdr:pic>
      <xdr:nvPicPr>
        <xdr:cNvPr id="107" name="Picture 5131" descr=" "/>
        <xdr:cNvPicPr/>
      </xdr:nvPicPr>
      <xdr:blipFill>
        <a:blip r:embed="rId37"/>
        <a:srcRect/>
        <a:stretch>
          <a:fillRect/>
        </a:stretch>
      </xdr:blipFill>
      <xdr:spPr>
        <a:xfrm>
          <a:off x="5618480" y="85571965"/>
          <a:ext cx="466090" cy="430530"/>
        </a:xfrm>
        <a:prstGeom prst="rect">
          <a:avLst/>
        </a:prstGeom>
        <a:noFill/>
        <a:ln>
          <a:noFill/>
        </a:ln>
        <a:effectLst/>
      </xdr:spPr>
    </xdr:pic>
    <xdr:clientData/>
  </xdr:twoCellAnchor>
  <xdr:twoCellAnchor>
    <xdr:from>
      <xdr:col>3</xdr:col>
      <xdr:colOff>592141</xdr:colOff>
      <xdr:row>270</xdr:row>
      <xdr:rowOff>25300</xdr:rowOff>
    </xdr:from>
    <xdr:to>
      <xdr:col>3</xdr:col>
      <xdr:colOff>1017705</xdr:colOff>
      <xdr:row>270</xdr:row>
      <xdr:rowOff>480714</xdr:rowOff>
    </xdr:to>
    <xdr:pic>
      <xdr:nvPicPr>
        <xdr:cNvPr id="108" name="Picture 5132" descr=" "/>
        <xdr:cNvPicPr/>
      </xdr:nvPicPr>
      <xdr:blipFill>
        <a:blip r:embed="rId38"/>
        <a:srcRect/>
        <a:stretch>
          <a:fillRect/>
        </a:stretch>
      </xdr:blipFill>
      <xdr:spPr>
        <a:xfrm>
          <a:off x="5692775" y="86105365"/>
          <a:ext cx="425450" cy="455930"/>
        </a:xfrm>
        <a:prstGeom prst="rect">
          <a:avLst/>
        </a:prstGeom>
        <a:noFill/>
        <a:ln>
          <a:noFill/>
        </a:ln>
        <a:effectLst/>
      </xdr:spPr>
    </xdr:pic>
    <xdr:clientData/>
  </xdr:twoCellAnchor>
  <xdr:twoCellAnchor>
    <xdr:from>
      <xdr:col>2</xdr:col>
      <xdr:colOff>580758</xdr:colOff>
      <xdr:row>269</xdr:row>
      <xdr:rowOff>12650</xdr:rowOff>
    </xdr:from>
    <xdr:to>
      <xdr:col>2</xdr:col>
      <xdr:colOff>1012811</xdr:colOff>
      <xdr:row>270</xdr:row>
      <xdr:rowOff>328910</xdr:rowOff>
    </xdr:to>
    <xdr:pic>
      <xdr:nvPicPr>
        <xdr:cNvPr id="109" name="Picture 5133" descr=" "/>
        <xdr:cNvPicPr/>
      </xdr:nvPicPr>
      <xdr:blipFill>
        <a:blip r:embed="rId39"/>
        <a:srcRect/>
        <a:stretch>
          <a:fillRect/>
        </a:stretch>
      </xdr:blipFill>
      <xdr:spPr>
        <a:xfrm>
          <a:off x="4149725" y="85571965"/>
          <a:ext cx="431800" cy="836930"/>
        </a:xfrm>
        <a:prstGeom prst="rect">
          <a:avLst/>
        </a:prstGeom>
        <a:noFill/>
        <a:ln>
          <a:noFill/>
        </a:ln>
        <a:effectLst/>
      </xdr:spPr>
    </xdr:pic>
    <xdr:clientData/>
  </xdr:twoCellAnchor>
  <xdr:twoCellAnchor>
    <xdr:from>
      <xdr:col>3</xdr:col>
      <xdr:colOff>560528</xdr:colOff>
      <xdr:row>271</xdr:row>
      <xdr:rowOff>25300</xdr:rowOff>
    </xdr:from>
    <xdr:to>
      <xdr:col>3</xdr:col>
      <xdr:colOff>983660</xdr:colOff>
      <xdr:row>271</xdr:row>
      <xdr:rowOff>442763</xdr:rowOff>
    </xdr:to>
    <xdr:pic>
      <xdr:nvPicPr>
        <xdr:cNvPr id="110" name="Picture 5134" descr=" "/>
        <xdr:cNvPicPr/>
      </xdr:nvPicPr>
      <xdr:blipFill>
        <a:blip r:embed="rId40"/>
        <a:srcRect/>
        <a:stretch>
          <a:fillRect/>
        </a:stretch>
      </xdr:blipFill>
      <xdr:spPr>
        <a:xfrm>
          <a:off x="5661025" y="86626065"/>
          <a:ext cx="423545" cy="417830"/>
        </a:xfrm>
        <a:prstGeom prst="rect">
          <a:avLst/>
        </a:prstGeom>
        <a:noFill/>
        <a:ln>
          <a:noFill/>
        </a:ln>
        <a:effectLst/>
      </xdr:spPr>
    </xdr:pic>
    <xdr:clientData/>
  </xdr:twoCellAnchor>
  <xdr:twoCellAnchor>
    <xdr:from>
      <xdr:col>3</xdr:col>
      <xdr:colOff>571471</xdr:colOff>
      <xdr:row>272</xdr:row>
      <xdr:rowOff>25300</xdr:rowOff>
    </xdr:from>
    <xdr:to>
      <xdr:col>3</xdr:col>
      <xdr:colOff>952046</xdr:colOff>
      <xdr:row>272</xdr:row>
      <xdr:rowOff>543966</xdr:rowOff>
    </xdr:to>
    <xdr:pic>
      <xdr:nvPicPr>
        <xdr:cNvPr id="111" name="Picture 5135" descr=" "/>
        <xdr:cNvPicPr/>
      </xdr:nvPicPr>
      <xdr:blipFill>
        <a:blip r:embed="rId41"/>
        <a:srcRect/>
        <a:stretch>
          <a:fillRect/>
        </a:stretch>
      </xdr:blipFill>
      <xdr:spPr>
        <a:xfrm>
          <a:off x="5671820" y="87146765"/>
          <a:ext cx="381000" cy="495935"/>
        </a:xfrm>
        <a:prstGeom prst="rect">
          <a:avLst/>
        </a:prstGeom>
        <a:noFill/>
        <a:ln>
          <a:noFill/>
        </a:ln>
        <a:effectLst/>
      </xdr:spPr>
    </xdr:pic>
    <xdr:clientData/>
  </xdr:twoCellAnchor>
  <xdr:twoCellAnchor>
    <xdr:from>
      <xdr:col>3</xdr:col>
      <xdr:colOff>497301</xdr:colOff>
      <xdr:row>273</xdr:row>
      <xdr:rowOff>0</xdr:rowOff>
    </xdr:from>
    <xdr:to>
      <xdr:col>3</xdr:col>
      <xdr:colOff>939888</xdr:colOff>
      <xdr:row>273</xdr:row>
      <xdr:rowOff>518666</xdr:rowOff>
    </xdr:to>
    <xdr:pic>
      <xdr:nvPicPr>
        <xdr:cNvPr id="112" name="Picture 5136" descr=" "/>
        <xdr:cNvPicPr/>
      </xdr:nvPicPr>
      <xdr:blipFill>
        <a:blip r:embed="rId42"/>
        <a:srcRect/>
        <a:stretch>
          <a:fillRect/>
        </a:stretch>
      </xdr:blipFill>
      <xdr:spPr>
        <a:xfrm>
          <a:off x="5598160" y="87642700"/>
          <a:ext cx="442595" cy="518160"/>
        </a:xfrm>
        <a:prstGeom prst="rect">
          <a:avLst/>
        </a:prstGeom>
        <a:noFill/>
        <a:ln>
          <a:noFill/>
        </a:ln>
        <a:effectLst/>
      </xdr:spPr>
    </xdr:pic>
    <xdr:clientData/>
  </xdr:twoCellAnchor>
  <xdr:twoCellAnchor>
    <xdr:from>
      <xdr:col>3</xdr:col>
      <xdr:colOff>391518</xdr:colOff>
      <xdr:row>274</xdr:row>
      <xdr:rowOff>25300</xdr:rowOff>
    </xdr:from>
    <xdr:to>
      <xdr:col>3</xdr:col>
      <xdr:colOff>953262</xdr:colOff>
      <xdr:row>274</xdr:row>
      <xdr:rowOff>531316</xdr:rowOff>
    </xdr:to>
    <xdr:pic>
      <xdr:nvPicPr>
        <xdr:cNvPr id="113" name="Picture 5137" descr=" "/>
        <xdr:cNvPicPr/>
      </xdr:nvPicPr>
      <xdr:blipFill>
        <a:blip r:embed="rId43"/>
        <a:srcRect/>
        <a:stretch>
          <a:fillRect/>
        </a:stretch>
      </xdr:blipFill>
      <xdr:spPr>
        <a:xfrm>
          <a:off x="5492115" y="88188165"/>
          <a:ext cx="561975" cy="495935"/>
        </a:xfrm>
        <a:prstGeom prst="rect">
          <a:avLst/>
        </a:prstGeom>
        <a:noFill/>
        <a:ln>
          <a:noFill/>
        </a:ln>
        <a:effectLst/>
      </xdr:spPr>
    </xdr:pic>
    <xdr:clientData/>
  </xdr:twoCellAnchor>
  <xdr:twoCellAnchor>
    <xdr:from>
      <xdr:col>3</xdr:col>
      <xdr:colOff>421916</xdr:colOff>
      <xdr:row>275</xdr:row>
      <xdr:rowOff>12650</xdr:rowOff>
    </xdr:from>
    <xdr:to>
      <xdr:col>3</xdr:col>
      <xdr:colOff>930160</xdr:colOff>
      <xdr:row>275</xdr:row>
      <xdr:rowOff>518666</xdr:rowOff>
    </xdr:to>
    <xdr:pic>
      <xdr:nvPicPr>
        <xdr:cNvPr id="114" name="Picture 5138" descr=" "/>
        <xdr:cNvPicPr/>
      </xdr:nvPicPr>
      <xdr:blipFill>
        <a:blip r:embed="rId44"/>
        <a:srcRect/>
        <a:stretch>
          <a:fillRect/>
        </a:stretch>
      </xdr:blipFill>
      <xdr:spPr>
        <a:xfrm>
          <a:off x="5522595" y="88696165"/>
          <a:ext cx="508000" cy="506095"/>
        </a:xfrm>
        <a:prstGeom prst="rect">
          <a:avLst/>
        </a:prstGeom>
        <a:noFill/>
        <a:ln>
          <a:noFill/>
        </a:ln>
        <a:effectLst/>
      </xdr:spPr>
    </xdr:pic>
    <xdr:clientData/>
  </xdr:twoCellAnchor>
  <xdr:twoCellAnchor>
    <xdr:from>
      <xdr:col>3</xdr:col>
      <xdr:colOff>265065</xdr:colOff>
      <xdr:row>275</xdr:row>
      <xdr:rowOff>632519</xdr:rowOff>
    </xdr:from>
    <xdr:to>
      <xdr:col>3</xdr:col>
      <xdr:colOff>874229</xdr:colOff>
      <xdr:row>276</xdr:row>
      <xdr:rowOff>569267</xdr:rowOff>
    </xdr:to>
    <xdr:pic>
      <xdr:nvPicPr>
        <xdr:cNvPr id="115" name="Picture 5139" descr=" "/>
        <xdr:cNvPicPr/>
      </xdr:nvPicPr>
      <xdr:blipFill>
        <a:blip r:embed="rId45"/>
        <a:srcRect/>
        <a:stretch>
          <a:fillRect/>
        </a:stretch>
      </xdr:blipFill>
      <xdr:spPr>
        <a:xfrm>
          <a:off x="5365750" y="89204800"/>
          <a:ext cx="608965" cy="520700"/>
        </a:xfrm>
        <a:prstGeom prst="rect">
          <a:avLst/>
        </a:prstGeom>
        <a:noFill/>
        <a:ln>
          <a:noFill/>
        </a:ln>
        <a:effectLst/>
      </xdr:spPr>
    </xdr:pic>
    <xdr:clientData/>
  </xdr:twoCellAnchor>
  <xdr:twoCellAnchor>
    <xdr:from>
      <xdr:col>3</xdr:col>
      <xdr:colOff>299110</xdr:colOff>
      <xdr:row>277</xdr:row>
      <xdr:rowOff>50601</xdr:rowOff>
    </xdr:from>
    <xdr:to>
      <xdr:col>3</xdr:col>
      <xdr:colOff>900979</xdr:colOff>
      <xdr:row>277</xdr:row>
      <xdr:rowOff>556617</xdr:rowOff>
    </xdr:to>
    <xdr:pic>
      <xdr:nvPicPr>
        <xdr:cNvPr id="116" name="Picture 5140" descr=" "/>
        <xdr:cNvPicPr/>
      </xdr:nvPicPr>
      <xdr:blipFill>
        <a:blip r:embed="rId46"/>
        <a:srcRect/>
        <a:stretch>
          <a:fillRect/>
        </a:stretch>
      </xdr:blipFill>
      <xdr:spPr>
        <a:xfrm>
          <a:off x="5400040" y="89775665"/>
          <a:ext cx="601345" cy="470535"/>
        </a:xfrm>
        <a:prstGeom prst="rect">
          <a:avLst/>
        </a:prstGeom>
        <a:noFill/>
        <a:ln>
          <a:noFill/>
        </a:ln>
        <a:effectLst/>
      </xdr:spPr>
    </xdr:pic>
    <xdr:clientData/>
  </xdr:twoCellAnchor>
  <xdr:twoCellAnchor>
    <xdr:from>
      <xdr:col>2</xdr:col>
      <xdr:colOff>401909</xdr:colOff>
      <xdr:row>276</xdr:row>
      <xdr:rowOff>101203</xdr:rowOff>
    </xdr:from>
    <xdr:to>
      <xdr:col>2</xdr:col>
      <xdr:colOff>1012811</xdr:colOff>
      <xdr:row>277</xdr:row>
      <xdr:rowOff>151804</xdr:rowOff>
    </xdr:to>
    <xdr:pic>
      <xdr:nvPicPr>
        <xdr:cNvPr id="117" name="Picture 5141" descr=" "/>
        <xdr:cNvPicPr/>
      </xdr:nvPicPr>
      <xdr:blipFill>
        <a:blip r:embed="rId47"/>
        <a:srcRect/>
        <a:stretch>
          <a:fillRect/>
        </a:stretch>
      </xdr:blipFill>
      <xdr:spPr>
        <a:xfrm>
          <a:off x="3970655" y="89305765"/>
          <a:ext cx="610870" cy="571500"/>
        </a:xfrm>
        <a:prstGeom prst="rect">
          <a:avLst/>
        </a:prstGeom>
        <a:noFill/>
        <a:ln>
          <a:noFill/>
        </a:ln>
        <a:effectLst/>
      </xdr:spPr>
    </xdr:pic>
    <xdr:clientData/>
  </xdr:twoCellAnchor>
  <xdr:twoCellAnchor>
    <xdr:from>
      <xdr:col>3</xdr:col>
      <xdr:colOff>319405</xdr:colOff>
      <xdr:row>278</xdr:row>
      <xdr:rowOff>45085</xdr:rowOff>
    </xdr:from>
    <xdr:to>
      <xdr:col>3</xdr:col>
      <xdr:colOff>1059815</xdr:colOff>
      <xdr:row>278</xdr:row>
      <xdr:rowOff>576580</xdr:rowOff>
    </xdr:to>
    <xdr:pic>
      <xdr:nvPicPr>
        <xdr:cNvPr id="118" name="Picture 5142" descr=" "/>
        <xdr:cNvPicPr/>
      </xdr:nvPicPr>
      <xdr:blipFill>
        <a:blip r:embed="rId48"/>
        <a:srcRect/>
        <a:stretch>
          <a:fillRect/>
        </a:stretch>
      </xdr:blipFill>
      <xdr:spPr>
        <a:xfrm>
          <a:off x="5420360" y="90291285"/>
          <a:ext cx="740410" cy="475615"/>
        </a:xfrm>
        <a:prstGeom prst="rect">
          <a:avLst/>
        </a:prstGeom>
        <a:noFill/>
        <a:ln>
          <a:noFill/>
        </a:ln>
        <a:effectLst/>
      </xdr:spPr>
    </xdr:pic>
    <xdr:clientData/>
  </xdr:twoCellAnchor>
  <xdr:twoCellAnchor>
    <xdr:from>
      <xdr:col>3</xdr:col>
      <xdr:colOff>246826</xdr:colOff>
      <xdr:row>278</xdr:row>
      <xdr:rowOff>619869</xdr:rowOff>
    </xdr:from>
    <xdr:to>
      <xdr:col>3</xdr:col>
      <xdr:colOff>838968</xdr:colOff>
      <xdr:row>279</xdr:row>
      <xdr:rowOff>607218</xdr:rowOff>
    </xdr:to>
    <xdr:pic>
      <xdr:nvPicPr>
        <xdr:cNvPr id="119" name="Picture 5143" descr=" "/>
        <xdr:cNvPicPr/>
      </xdr:nvPicPr>
      <xdr:blipFill>
        <a:blip r:embed="rId49"/>
        <a:srcRect/>
        <a:stretch>
          <a:fillRect/>
        </a:stretch>
      </xdr:blipFill>
      <xdr:spPr>
        <a:xfrm>
          <a:off x="5347335" y="90766900"/>
          <a:ext cx="592455" cy="520700"/>
        </a:xfrm>
        <a:prstGeom prst="rect">
          <a:avLst/>
        </a:prstGeom>
        <a:noFill/>
        <a:ln>
          <a:noFill/>
        </a:ln>
        <a:effectLst/>
      </xdr:spPr>
    </xdr:pic>
    <xdr:clientData/>
  </xdr:twoCellAnchor>
  <xdr:twoCellAnchor>
    <xdr:from>
      <xdr:col>2</xdr:col>
      <xdr:colOff>271288</xdr:colOff>
      <xdr:row>278</xdr:row>
      <xdr:rowOff>63251</xdr:rowOff>
    </xdr:from>
    <xdr:to>
      <xdr:col>2</xdr:col>
      <xdr:colOff>1348405</xdr:colOff>
      <xdr:row>279</xdr:row>
      <xdr:rowOff>556617</xdr:rowOff>
    </xdr:to>
    <xdr:pic>
      <xdr:nvPicPr>
        <xdr:cNvPr id="120" name="Picture 5144" descr=" "/>
        <xdr:cNvPicPr/>
      </xdr:nvPicPr>
      <xdr:blipFill>
        <a:blip r:embed="rId50"/>
        <a:srcRect/>
        <a:stretch>
          <a:fillRect/>
        </a:stretch>
      </xdr:blipFill>
      <xdr:spPr>
        <a:xfrm>
          <a:off x="3840480" y="90309065"/>
          <a:ext cx="1076960" cy="978535"/>
        </a:xfrm>
        <a:prstGeom prst="rect">
          <a:avLst/>
        </a:prstGeom>
        <a:noFill/>
        <a:ln>
          <a:noFill/>
        </a:ln>
        <a:effectLst/>
      </xdr:spPr>
    </xdr:pic>
    <xdr:clientData/>
  </xdr:twoCellAnchor>
  <xdr:twoCellAnchor>
    <xdr:from>
      <xdr:col>3</xdr:col>
      <xdr:colOff>127669</xdr:colOff>
      <xdr:row>280</xdr:row>
      <xdr:rowOff>25300</xdr:rowOff>
    </xdr:from>
    <xdr:to>
      <xdr:col>3</xdr:col>
      <xdr:colOff>928944</xdr:colOff>
      <xdr:row>280</xdr:row>
      <xdr:rowOff>506015</xdr:rowOff>
    </xdr:to>
    <xdr:pic>
      <xdr:nvPicPr>
        <xdr:cNvPr id="121" name="Picture 5148" descr=" "/>
        <xdr:cNvPicPr/>
      </xdr:nvPicPr>
      <xdr:blipFill>
        <a:blip r:embed="rId51"/>
        <a:srcRect/>
        <a:stretch>
          <a:fillRect/>
        </a:stretch>
      </xdr:blipFill>
      <xdr:spPr>
        <a:xfrm>
          <a:off x="5228590" y="91312365"/>
          <a:ext cx="800735" cy="480695"/>
        </a:xfrm>
        <a:prstGeom prst="rect">
          <a:avLst/>
        </a:prstGeom>
        <a:noFill/>
        <a:ln>
          <a:noFill/>
        </a:ln>
        <a:effectLst/>
      </xdr:spPr>
    </xdr:pic>
    <xdr:clientData/>
  </xdr:twoCellAnchor>
  <xdr:twoCellAnchor>
    <xdr:from>
      <xdr:col>3</xdr:col>
      <xdr:colOff>507028</xdr:colOff>
      <xdr:row>281</xdr:row>
      <xdr:rowOff>25300</xdr:rowOff>
    </xdr:from>
    <xdr:to>
      <xdr:col>3</xdr:col>
      <xdr:colOff>836536</xdr:colOff>
      <xdr:row>281</xdr:row>
      <xdr:rowOff>518666</xdr:rowOff>
    </xdr:to>
    <xdr:pic>
      <xdr:nvPicPr>
        <xdr:cNvPr id="122" name="Picture 5149" descr=" "/>
        <xdr:cNvPicPr/>
      </xdr:nvPicPr>
      <xdr:blipFill>
        <a:blip r:embed="rId52"/>
        <a:srcRect/>
        <a:stretch>
          <a:fillRect/>
        </a:stretch>
      </xdr:blipFill>
      <xdr:spPr>
        <a:xfrm>
          <a:off x="5607685" y="91833065"/>
          <a:ext cx="329565" cy="493395"/>
        </a:xfrm>
        <a:prstGeom prst="rect">
          <a:avLst/>
        </a:prstGeom>
        <a:noFill/>
        <a:ln>
          <a:noFill/>
        </a:ln>
        <a:effectLst/>
      </xdr:spPr>
    </xdr:pic>
    <xdr:clientData/>
  </xdr:twoCellAnchor>
  <xdr:twoCellAnchor>
    <xdr:from>
      <xdr:col>3</xdr:col>
      <xdr:colOff>485140</xdr:colOff>
      <xdr:row>283</xdr:row>
      <xdr:rowOff>62865</xdr:rowOff>
    </xdr:from>
    <xdr:to>
      <xdr:col>3</xdr:col>
      <xdr:colOff>1158240</xdr:colOff>
      <xdr:row>283</xdr:row>
      <xdr:rowOff>505460</xdr:rowOff>
    </xdr:to>
    <xdr:pic>
      <xdr:nvPicPr>
        <xdr:cNvPr id="123" name="Picture 5151" descr=" "/>
        <xdr:cNvPicPr/>
      </xdr:nvPicPr>
      <xdr:blipFill>
        <a:blip r:embed="rId53"/>
        <a:srcRect/>
        <a:stretch>
          <a:fillRect/>
        </a:stretch>
      </xdr:blipFill>
      <xdr:spPr>
        <a:xfrm>
          <a:off x="5586095" y="92912565"/>
          <a:ext cx="673100" cy="442595"/>
        </a:xfrm>
        <a:prstGeom prst="rect">
          <a:avLst/>
        </a:prstGeom>
        <a:noFill/>
        <a:ln>
          <a:noFill/>
        </a:ln>
        <a:effectLst/>
      </xdr:spPr>
    </xdr:pic>
    <xdr:clientData/>
  </xdr:twoCellAnchor>
  <xdr:twoCellAnchor>
    <xdr:from>
      <xdr:col>3</xdr:col>
      <xdr:colOff>438938</xdr:colOff>
      <xdr:row>287</xdr:row>
      <xdr:rowOff>12650</xdr:rowOff>
    </xdr:from>
    <xdr:to>
      <xdr:col>3</xdr:col>
      <xdr:colOff>847479</xdr:colOff>
      <xdr:row>288</xdr:row>
      <xdr:rowOff>0</xdr:rowOff>
    </xdr:to>
    <xdr:pic>
      <xdr:nvPicPr>
        <xdr:cNvPr id="124" name="Picture 5152" descr=" "/>
        <xdr:cNvPicPr/>
      </xdr:nvPicPr>
      <xdr:blipFill>
        <a:blip r:embed="rId54"/>
        <a:srcRect/>
        <a:stretch>
          <a:fillRect/>
        </a:stretch>
      </xdr:blipFill>
      <xdr:spPr>
        <a:xfrm>
          <a:off x="5539740" y="94944565"/>
          <a:ext cx="408305" cy="508635"/>
        </a:xfrm>
        <a:prstGeom prst="rect">
          <a:avLst/>
        </a:prstGeom>
        <a:noFill/>
        <a:ln>
          <a:noFill/>
        </a:ln>
        <a:effectLst/>
      </xdr:spPr>
    </xdr:pic>
    <xdr:clientData/>
  </xdr:twoCellAnchor>
  <xdr:twoCellAnchor>
    <xdr:from>
      <xdr:col>3</xdr:col>
      <xdr:colOff>566607</xdr:colOff>
      <xdr:row>288</xdr:row>
      <xdr:rowOff>37951</xdr:rowOff>
    </xdr:from>
    <xdr:to>
      <xdr:col>3</xdr:col>
      <xdr:colOff>865718</xdr:colOff>
      <xdr:row>288</xdr:row>
      <xdr:rowOff>619869</xdr:rowOff>
    </xdr:to>
    <xdr:pic>
      <xdr:nvPicPr>
        <xdr:cNvPr id="125" name="Picture 5153" descr=" "/>
        <xdr:cNvPicPr/>
      </xdr:nvPicPr>
      <xdr:blipFill>
        <a:blip r:embed="rId55"/>
        <a:srcRect/>
        <a:stretch>
          <a:fillRect/>
        </a:stretch>
      </xdr:blipFill>
      <xdr:spPr>
        <a:xfrm>
          <a:off x="5667375" y="95490665"/>
          <a:ext cx="299085" cy="483235"/>
        </a:xfrm>
        <a:prstGeom prst="rect">
          <a:avLst/>
        </a:prstGeom>
        <a:noFill/>
        <a:ln>
          <a:noFill/>
        </a:ln>
        <a:effectLst/>
      </xdr:spPr>
    </xdr:pic>
    <xdr:clientData/>
  </xdr:twoCellAnchor>
  <xdr:twoCellAnchor>
    <xdr:from>
      <xdr:col>3</xdr:col>
      <xdr:colOff>500949</xdr:colOff>
      <xdr:row>289</xdr:row>
      <xdr:rowOff>25300</xdr:rowOff>
    </xdr:from>
    <xdr:to>
      <xdr:col>3</xdr:col>
      <xdr:colOff>875445</xdr:colOff>
      <xdr:row>289</xdr:row>
      <xdr:rowOff>569267</xdr:rowOff>
    </xdr:to>
    <xdr:pic>
      <xdr:nvPicPr>
        <xdr:cNvPr id="126" name="Picture 5154" descr=" "/>
        <xdr:cNvPicPr/>
      </xdr:nvPicPr>
      <xdr:blipFill>
        <a:blip r:embed="rId56"/>
        <a:srcRect/>
        <a:stretch>
          <a:fillRect/>
        </a:stretch>
      </xdr:blipFill>
      <xdr:spPr>
        <a:xfrm>
          <a:off x="5601335" y="95998665"/>
          <a:ext cx="374650" cy="495935"/>
        </a:xfrm>
        <a:prstGeom prst="rect">
          <a:avLst/>
        </a:prstGeom>
        <a:noFill/>
        <a:ln>
          <a:noFill/>
        </a:ln>
        <a:effectLst/>
      </xdr:spPr>
    </xdr:pic>
    <xdr:clientData/>
  </xdr:twoCellAnchor>
  <xdr:twoCellAnchor>
    <xdr:from>
      <xdr:col>3</xdr:col>
      <xdr:colOff>504597</xdr:colOff>
      <xdr:row>290</xdr:row>
      <xdr:rowOff>12650</xdr:rowOff>
    </xdr:from>
    <xdr:to>
      <xdr:col>3</xdr:col>
      <xdr:colOff>803707</xdr:colOff>
      <xdr:row>290</xdr:row>
      <xdr:rowOff>619869</xdr:rowOff>
    </xdr:to>
    <xdr:pic>
      <xdr:nvPicPr>
        <xdr:cNvPr id="127" name="Picture 5155" descr=" "/>
        <xdr:cNvPicPr/>
      </xdr:nvPicPr>
      <xdr:blipFill>
        <a:blip r:embed="rId57"/>
        <a:srcRect/>
        <a:stretch>
          <a:fillRect/>
        </a:stretch>
      </xdr:blipFill>
      <xdr:spPr>
        <a:xfrm>
          <a:off x="5605145" y="96506665"/>
          <a:ext cx="299085" cy="508635"/>
        </a:xfrm>
        <a:prstGeom prst="rect">
          <a:avLst/>
        </a:prstGeom>
        <a:noFill/>
        <a:ln>
          <a:noFill/>
        </a:ln>
        <a:effectLst/>
      </xdr:spPr>
    </xdr:pic>
    <xdr:clientData/>
  </xdr:twoCellAnchor>
  <xdr:twoCellAnchor>
    <xdr:from>
      <xdr:col>3</xdr:col>
      <xdr:colOff>603084</xdr:colOff>
      <xdr:row>292</xdr:row>
      <xdr:rowOff>50601</xdr:rowOff>
    </xdr:from>
    <xdr:to>
      <xdr:col>3</xdr:col>
      <xdr:colOff>1001898</xdr:colOff>
      <xdr:row>292</xdr:row>
      <xdr:rowOff>607218</xdr:rowOff>
    </xdr:to>
    <xdr:pic>
      <xdr:nvPicPr>
        <xdr:cNvPr id="128" name="Picture 5156" descr=" "/>
        <xdr:cNvPicPr/>
      </xdr:nvPicPr>
      <xdr:blipFill>
        <a:blip r:embed="rId58"/>
        <a:srcRect/>
        <a:stretch>
          <a:fillRect/>
        </a:stretch>
      </xdr:blipFill>
      <xdr:spPr>
        <a:xfrm>
          <a:off x="5703570" y="97586165"/>
          <a:ext cx="398780" cy="470535"/>
        </a:xfrm>
        <a:prstGeom prst="rect">
          <a:avLst/>
        </a:prstGeom>
        <a:noFill/>
        <a:ln>
          <a:noFill/>
        </a:ln>
        <a:effectLst/>
      </xdr:spPr>
    </xdr:pic>
    <xdr:clientData/>
  </xdr:twoCellAnchor>
  <xdr:twoCellAnchor>
    <xdr:from>
      <xdr:col>3</xdr:col>
      <xdr:colOff>538642</xdr:colOff>
      <xdr:row>293</xdr:row>
      <xdr:rowOff>37951</xdr:rowOff>
    </xdr:from>
    <xdr:to>
      <xdr:col>3</xdr:col>
      <xdr:colOff>914354</xdr:colOff>
      <xdr:row>293</xdr:row>
      <xdr:rowOff>556617</xdr:rowOff>
    </xdr:to>
    <xdr:pic>
      <xdr:nvPicPr>
        <xdr:cNvPr id="129" name="Picture 5157" descr=" "/>
        <xdr:cNvPicPr/>
      </xdr:nvPicPr>
      <xdr:blipFill>
        <a:blip r:embed="rId59"/>
        <a:srcRect/>
        <a:stretch>
          <a:fillRect/>
        </a:stretch>
      </xdr:blipFill>
      <xdr:spPr>
        <a:xfrm>
          <a:off x="5639435" y="98094165"/>
          <a:ext cx="375285" cy="483235"/>
        </a:xfrm>
        <a:prstGeom prst="rect">
          <a:avLst/>
        </a:prstGeom>
        <a:noFill/>
        <a:ln>
          <a:noFill/>
        </a:ln>
        <a:effectLst/>
      </xdr:spPr>
    </xdr:pic>
    <xdr:clientData/>
  </xdr:twoCellAnchor>
  <xdr:twoCellAnchor>
    <xdr:from>
      <xdr:col>3</xdr:col>
      <xdr:colOff>401245</xdr:colOff>
      <xdr:row>294</xdr:row>
      <xdr:rowOff>25300</xdr:rowOff>
    </xdr:from>
    <xdr:to>
      <xdr:col>3</xdr:col>
      <xdr:colOff>870581</xdr:colOff>
      <xdr:row>294</xdr:row>
      <xdr:rowOff>594568</xdr:rowOff>
    </xdr:to>
    <xdr:pic>
      <xdr:nvPicPr>
        <xdr:cNvPr id="130" name="Picture 5158" descr=" "/>
        <xdr:cNvPicPr/>
      </xdr:nvPicPr>
      <xdr:blipFill>
        <a:blip r:embed="rId60"/>
        <a:srcRect/>
        <a:stretch>
          <a:fillRect/>
        </a:stretch>
      </xdr:blipFill>
      <xdr:spPr>
        <a:xfrm>
          <a:off x="5501640" y="98602165"/>
          <a:ext cx="469265" cy="495935"/>
        </a:xfrm>
        <a:prstGeom prst="rect">
          <a:avLst/>
        </a:prstGeom>
        <a:noFill/>
        <a:ln>
          <a:noFill/>
        </a:ln>
        <a:effectLst/>
      </xdr:spPr>
    </xdr:pic>
    <xdr:clientData/>
  </xdr:twoCellAnchor>
  <xdr:twoCellAnchor>
    <xdr:from>
      <xdr:col>3</xdr:col>
      <xdr:colOff>497301</xdr:colOff>
      <xdr:row>294</xdr:row>
      <xdr:rowOff>594568</xdr:rowOff>
    </xdr:from>
    <xdr:to>
      <xdr:col>3</xdr:col>
      <xdr:colOff>1003114</xdr:colOff>
      <xdr:row>295</xdr:row>
      <xdr:rowOff>796974</xdr:rowOff>
    </xdr:to>
    <xdr:pic>
      <xdr:nvPicPr>
        <xdr:cNvPr id="131" name="Picture 5159" descr=" "/>
        <xdr:cNvPicPr/>
      </xdr:nvPicPr>
      <xdr:blipFill>
        <a:blip r:embed="rId61"/>
        <a:srcRect/>
        <a:stretch>
          <a:fillRect/>
        </a:stretch>
      </xdr:blipFill>
      <xdr:spPr>
        <a:xfrm>
          <a:off x="5598160" y="99098100"/>
          <a:ext cx="505460" cy="520700"/>
        </a:xfrm>
        <a:prstGeom prst="rect">
          <a:avLst/>
        </a:prstGeom>
        <a:noFill/>
        <a:ln>
          <a:noFill/>
        </a:ln>
        <a:effectLst/>
      </xdr:spPr>
    </xdr:pic>
    <xdr:clientData/>
  </xdr:twoCellAnchor>
  <xdr:twoCellAnchor>
    <xdr:from>
      <xdr:col>3</xdr:col>
      <xdr:colOff>604300</xdr:colOff>
      <xdr:row>296</xdr:row>
      <xdr:rowOff>0</xdr:rowOff>
    </xdr:from>
    <xdr:to>
      <xdr:col>3</xdr:col>
      <xdr:colOff>880309</xdr:colOff>
      <xdr:row>297</xdr:row>
      <xdr:rowOff>50601</xdr:rowOff>
    </xdr:to>
    <xdr:pic>
      <xdr:nvPicPr>
        <xdr:cNvPr id="132" name="Picture 5160" descr=" "/>
        <xdr:cNvPicPr/>
      </xdr:nvPicPr>
      <xdr:blipFill>
        <a:blip r:embed="rId62"/>
        <a:srcRect/>
        <a:stretch>
          <a:fillRect/>
        </a:stretch>
      </xdr:blipFill>
      <xdr:spPr>
        <a:xfrm>
          <a:off x="5704840" y="99618800"/>
          <a:ext cx="276225" cy="570865"/>
        </a:xfrm>
        <a:prstGeom prst="rect">
          <a:avLst/>
        </a:prstGeom>
        <a:noFill/>
        <a:ln>
          <a:noFill/>
        </a:ln>
        <a:effectLst/>
      </xdr:spPr>
    </xdr:pic>
    <xdr:clientData/>
  </xdr:twoCellAnchor>
  <xdr:twoCellAnchor>
    <xdr:from>
      <xdr:col>3</xdr:col>
      <xdr:colOff>497301</xdr:colOff>
      <xdr:row>297</xdr:row>
      <xdr:rowOff>50601</xdr:rowOff>
    </xdr:from>
    <xdr:to>
      <xdr:col>3</xdr:col>
      <xdr:colOff>913138</xdr:colOff>
      <xdr:row>297</xdr:row>
      <xdr:rowOff>594568</xdr:rowOff>
    </xdr:to>
    <xdr:pic>
      <xdr:nvPicPr>
        <xdr:cNvPr id="133" name="Picture 5161" descr=" "/>
        <xdr:cNvPicPr/>
      </xdr:nvPicPr>
      <xdr:blipFill>
        <a:blip r:embed="rId63"/>
        <a:srcRect/>
        <a:stretch>
          <a:fillRect/>
        </a:stretch>
      </xdr:blipFill>
      <xdr:spPr>
        <a:xfrm>
          <a:off x="5598160" y="100189665"/>
          <a:ext cx="415925" cy="470535"/>
        </a:xfrm>
        <a:prstGeom prst="rect">
          <a:avLst/>
        </a:prstGeom>
        <a:noFill/>
        <a:ln>
          <a:noFill/>
        </a:ln>
        <a:effectLst/>
      </xdr:spPr>
    </xdr:pic>
    <xdr:clientData/>
  </xdr:twoCellAnchor>
  <xdr:twoCellAnchor editAs="oneCell">
    <xdr:from>
      <xdr:col>3</xdr:col>
      <xdr:colOff>48635</xdr:colOff>
      <xdr:row>298</xdr:row>
      <xdr:rowOff>126503</xdr:rowOff>
    </xdr:from>
    <xdr:to>
      <xdr:col>3</xdr:col>
      <xdr:colOff>1161155</xdr:colOff>
      <xdr:row>298</xdr:row>
      <xdr:rowOff>490358</xdr:rowOff>
    </xdr:to>
    <xdr:pic>
      <xdr:nvPicPr>
        <xdr:cNvPr id="134" name="Picture 5162" descr=" "/>
        <xdr:cNvPicPr/>
      </xdr:nvPicPr>
      <xdr:blipFill>
        <a:blip r:embed="rId63"/>
        <a:srcRect/>
        <a:stretch>
          <a:fillRect/>
        </a:stretch>
      </xdr:blipFill>
      <xdr:spPr>
        <a:xfrm>
          <a:off x="5149215" y="100786565"/>
          <a:ext cx="1112520" cy="363855"/>
        </a:xfrm>
        <a:prstGeom prst="rect">
          <a:avLst/>
        </a:prstGeom>
        <a:noFill/>
        <a:ln>
          <a:noFill/>
        </a:ln>
        <a:effectLst/>
      </xdr:spPr>
    </xdr:pic>
    <xdr:clientData/>
  </xdr:twoCellAnchor>
  <xdr:twoCellAnchor>
    <xdr:from>
      <xdr:col>3</xdr:col>
      <xdr:colOff>277224</xdr:colOff>
      <xdr:row>299</xdr:row>
      <xdr:rowOff>0</xdr:rowOff>
    </xdr:from>
    <xdr:to>
      <xdr:col>3</xdr:col>
      <xdr:colOff>1003114</xdr:colOff>
      <xdr:row>300</xdr:row>
      <xdr:rowOff>12650</xdr:rowOff>
    </xdr:to>
    <xdr:pic>
      <xdr:nvPicPr>
        <xdr:cNvPr id="135" name="Picture 5163" descr=" "/>
        <xdr:cNvPicPr/>
      </xdr:nvPicPr>
      <xdr:blipFill>
        <a:blip r:embed="rId64"/>
        <a:srcRect/>
        <a:stretch>
          <a:fillRect/>
        </a:stretch>
      </xdr:blipFill>
      <xdr:spPr>
        <a:xfrm>
          <a:off x="5377815" y="101180900"/>
          <a:ext cx="725805" cy="532765"/>
        </a:xfrm>
        <a:prstGeom prst="rect">
          <a:avLst/>
        </a:prstGeom>
        <a:noFill/>
        <a:ln>
          <a:noFill/>
        </a:ln>
        <a:effectLst/>
      </xdr:spPr>
    </xdr:pic>
    <xdr:clientData/>
  </xdr:twoCellAnchor>
  <xdr:twoCellAnchor>
    <xdr:from>
      <xdr:col>3</xdr:col>
      <xdr:colOff>447675</xdr:colOff>
      <xdr:row>300</xdr:row>
      <xdr:rowOff>113665</xdr:rowOff>
    </xdr:from>
    <xdr:to>
      <xdr:col>3</xdr:col>
      <xdr:colOff>998220</xdr:colOff>
      <xdr:row>300</xdr:row>
      <xdr:rowOff>581660</xdr:rowOff>
    </xdr:to>
    <xdr:pic>
      <xdr:nvPicPr>
        <xdr:cNvPr id="136" name="Picture 5164" descr=" "/>
        <xdr:cNvPicPr/>
      </xdr:nvPicPr>
      <xdr:blipFill>
        <a:blip r:embed="rId65"/>
        <a:srcRect/>
        <a:stretch>
          <a:fillRect/>
        </a:stretch>
      </xdr:blipFill>
      <xdr:spPr>
        <a:xfrm>
          <a:off x="5548630" y="101815265"/>
          <a:ext cx="550545" cy="407035"/>
        </a:xfrm>
        <a:prstGeom prst="rect">
          <a:avLst/>
        </a:prstGeom>
        <a:noFill/>
        <a:ln>
          <a:noFill/>
        </a:ln>
        <a:effectLst/>
      </xdr:spPr>
    </xdr:pic>
    <xdr:clientData/>
  </xdr:twoCellAnchor>
  <xdr:twoCellAnchor>
    <xdr:from>
      <xdr:col>3</xdr:col>
      <xdr:colOff>578766</xdr:colOff>
      <xdr:row>301</xdr:row>
      <xdr:rowOff>101203</xdr:rowOff>
    </xdr:from>
    <xdr:to>
      <xdr:col>3</xdr:col>
      <xdr:colOff>972717</xdr:colOff>
      <xdr:row>302</xdr:row>
      <xdr:rowOff>63251</xdr:rowOff>
    </xdr:to>
    <xdr:pic>
      <xdr:nvPicPr>
        <xdr:cNvPr id="137" name="Picture 5165" descr=" "/>
        <xdr:cNvPicPr/>
      </xdr:nvPicPr>
      <xdr:blipFill>
        <a:blip r:embed="rId66"/>
        <a:srcRect/>
        <a:stretch>
          <a:fillRect/>
        </a:stretch>
      </xdr:blipFill>
      <xdr:spPr>
        <a:xfrm>
          <a:off x="5679440" y="102323265"/>
          <a:ext cx="393700" cy="482600"/>
        </a:xfrm>
        <a:prstGeom prst="rect">
          <a:avLst/>
        </a:prstGeom>
        <a:noFill/>
        <a:ln>
          <a:noFill/>
        </a:ln>
        <a:effectLst/>
      </xdr:spPr>
    </xdr:pic>
    <xdr:clientData/>
  </xdr:twoCellAnchor>
  <xdr:twoCellAnchor>
    <xdr:from>
      <xdr:col>3</xdr:col>
      <xdr:colOff>516890</xdr:colOff>
      <xdr:row>302</xdr:row>
      <xdr:rowOff>24130</xdr:rowOff>
    </xdr:from>
    <xdr:to>
      <xdr:col>3</xdr:col>
      <xdr:colOff>1209675</xdr:colOff>
      <xdr:row>302</xdr:row>
      <xdr:rowOff>528320</xdr:rowOff>
    </xdr:to>
    <xdr:pic>
      <xdr:nvPicPr>
        <xdr:cNvPr id="138" name="Picture 5166" descr=" "/>
        <xdr:cNvPicPr/>
      </xdr:nvPicPr>
      <xdr:blipFill>
        <a:blip r:embed="rId67"/>
        <a:srcRect/>
        <a:stretch>
          <a:fillRect/>
        </a:stretch>
      </xdr:blipFill>
      <xdr:spPr>
        <a:xfrm>
          <a:off x="5617845" y="102767130"/>
          <a:ext cx="692785" cy="496570"/>
        </a:xfrm>
        <a:prstGeom prst="rect">
          <a:avLst/>
        </a:prstGeom>
        <a:noFill/>
        <a:ln>
          <a:noFill/>
        </a:ln>
        <a:effectLst/>
      </xdr:spPr>
    </xdr:pic>
    <xdr:clientData/>
  </xdr:twoCellAnchor>
  <xdr:twoCellAnchor>
    <xdr:from>
      <xdr:col>3</xdr:col>
      <xdr:colOff>296678</xdr:colOff>
      <xdr:row>303</xdr:row>
      <xdr:rowOff>12650</xdr:rowOff>
    </xdr:from>
    <xdr:to>
      <xdr:col>3</xdr:col>
      <xdr:colOff>1052966</xdr:colOff>
      <xdr:row>303</xdr:row>
      <xdr:rowOff>647700</xdr:rowOff>
    </xdr:to>
    <xdr:pic>
      <xdr:nvPicPr>
        <xdr:cNvPr id="139" name="Picture 5167" descr=" "/>
        <xdr:cNvPicPr/>
      </xdr:nvPicPr>
      <xdr:blipFill>
        <a:blip r:embed="rId68"/>
        <a:srcRect/>
        <a:stretch>
          <a:fillRect/>
        </a:stretch>
      </xdr:blipFill>
      <xdr:spPr>
        <a:xfrm>
          <a:off x="5397500" y="103275765"/>
          <a:ext cx="756285" cy="508635"/>
        </a:xfrm>
        <a:prstGeom prst="rect">
          <a:avLst/>
        </a:prstGeom>
        <a:noFill/>
        <a:ln>
          <a:noFill/>
        </a:ln>
        <a:effectLst/>
      </xdr:spPr>
    </xdr:pic>
    <xdr:clientData/>
  </xdr:twoCellAnchor>
  <xdr:twoCellAnchor>
    <xdr:from>
      <xdr:col>3</xdr:col>
      <xdr:colOff>644425</xdr:colOff>
      <xdr:row>304</xdr:row>
      <xdr:rowOff>0</xdr:rowOff>
    </xdr:from>
    <xdr:to>
      <xdr:col>3</xdr:col>
      <xdr:colOff>1032296</xdr:colOff>
      <xdr:row>304</xdr:row>
      <xdr:rowOff>543966</xdr:rowOff>
    </xdr:to>
    <xdr:pic>
      <xdr:nvPicPr>
        <xdr:cNvPr id="140" name="Picture 5173" descr=" "/>
        <xdr:cNvPicPr/>
      </xdr:nvPicPr>
      <xdr:blipFill>
        <a:blip r:embed="rId69"/>
        <a:srcRect/>
        <a:stretch>
          <a:fillRect/>
        </a:stretch>
      </xdr:blipFill>
      <xdr:spPr>
        <a:xfrm>
          <a:off x="5744845" y="103784400"/>
          <a:ext cx="387985" cy="520700"/>
        </a:xfrm>
        <a:prstGeom prst="rect">
          <a:avLst/>
        </a:prstGeom>
        <a:noFill/>
        <a:ln>
          <a:noFill/>
        </a:ln>
        <a:effectLst/>
      </xdr:spPr>
    </xdr:pic>
    <xdr:clientData/>
  </xdr:twoCellAnchor>
  <xdr:twoCellAnchor>
    <xdr:from>
      <xdr:col>3</xdr:col>
      <xdr:colOff>355041</xdr:colOff>
      <xdr:row>305</xdr:row>
      <xdr:rowOff>0</xdr:rowOff>
    </xdr:from>
    <xdr:to>
      <xdr:col>3</xdr:col>
      <xdr:colOff>964205</xdr:colOff>
      <xdr:row>305</xdr:row>
      <xdr:rowOff>581918</xdr:rowOff>
    </xdr:to>
    <xdr:pic>
      <xdr:nvPicPr>
        <xdr:cNvPr id="141" name="Picture 5174" descr=" "/>
        <xdr:cNvPicPr/>
      </xdr:nvPicPr>
      <xdr:blipFill>
        <a:blip r:embed="rId70"/>
        <a:srcRect/>
        <a:stretch>
          <a:fillRect/>
        </a:stretch>
      </xdr:blipFill>
      <xdr:spPr>
        <a:xfrm>
          <a:off x="5455920" y="104305100"/>
          <a:ext cx="608965" cy="520700"/>
        </a:xfrm>
        <a:prstGeom prst="rect">
          <a:avLst/>
        </a:prstGeom>
        <a:noFill/>
        <a:ln>
          <a:noFill/>
        </a:ln>
        <a:effectLst/>
      </xdr:spPr>
    </xdr:pic>
    <xdr:clientData/>
  </xdr:twoCellAnchor>
  <xdr:twoCellAnchor>
    <xdr:from>
      <xdr:col>3</xdr:col>
      <xdr:colOff>375712</xdr:colOff>
      <xdr:row>307</xdr:row>
      <xdr:rowOff>63251</xdr:rowOff>
    </xdr:from>
    <xdr:to>
      <xdr:col>3</xdr:col>
      <xdr:colOff>962990</xdr:colOff>
      <xdr:row>307</xdr:row>
      <xdr:rowOff>607218</xdr:rowOff>
    </xdr:to>
    <xdr:pic>
      <xdr:nvPicPr>
        <xdr:cNvPr id="142" name="Picture 5175" descr=" "/>
        <xdr:cNvPicPr/>
      </xdr:nvPicPr>
      <xdr:blipFill>
        <a:blip r:embed="rId71"/>
        <a:srcRect/>
        <a:stretch>
          <a:fillRect/>
        </a:stretch>
      </xdr:blipFill>
      <xdr:spPr>
        <a:xfrm>
          <a:off x="5476240" y="105409365"/>
          <a:ext cx="587375" cy="457835"/>
        </a:xfrm>
        <a:prstGeom prst="rect">
          <a:avLst/>
        </a:prstGeom>
        <a:noFill/>
        <a:ln>
          <a:noFill/>
        </a:ln>
        <a:effectLst/>
      </xdr:spPr>
    </xdr:pic>
    <xdr:clientData/>
  </xdr:twoCellAnchor>
  <xdr:twoCellAnchor>
    <xdr:from>
      <xdr:col>3</xdr:col>
      <xdr:colOff>288290</xdr:colOff>
      <xdr:row>308</xdr:row>
      <xdr:rowOff>12065</xdr:rowOff>
    </xdr:from>
    <xdr:to>
      <xdr:col>3</xdr:col>
      <xdr:colOff>1236345</xdr:colOff>
      <xdr:row>309</xdr:row>
      <xdr:rowOff>37465</xdr:rowOff>
    </xdr:to>
    <xdr:pic>
      <xdr:nvPicPr>
        <xdr:cNvPr id="143" name="Picture 5176" descr=" "/>
        <xdr:cNvPicPr/>
      </xdr:nvPicPr>
      <xdr:blipFill>
        <a:blip r:embed="rId72"/>
        <a:srcRect/>
        <a:stretch>
          <a:fillRect/>
        </a:stretch>
      </xdr:blipFill>
      <xdr:spPr>
        <a:xfrm>
          <a:off x="5389245" y="105879265"/>
          <a:ext cx="948055" cy="546100"/>
        </a:xfrm>
        <a:prstGeom prst="rect">
          <a:avLst/>
        </a:prstGeom>
        <a:noFill/>
        <a:ln>
          <a:noFill/>
        </a:ln>
        <a:effectLst/>
      </xdr:spPr>
    </xdr:pic>
    <xdr:clientData/>
  </xdr:twoCellAnchor>
  <xdr:twoCellAnchor>
    <xdr:from>
      <xdr:col>3</xdr:col>
      <xdr:colOff>432859</xdr:colOff>
      <xdr:row>309</xdr:row>
      <xdr:rowOff>37951</xdr:rowOff>
    </xdr:from>
    <xdr:to>
      <xdr:col>3</xdr:col>
      <xdr:colOff>964205</xdr:colOff>
      <xdr:row>310</xdr:row>
      <xdr:rowOff>113853</xdr:rowOff>
    </xdr:to>
    <xdr:pic>
      <xdr:nvPicPr>
        <xdr:cNvPr id="144" name="Picture 5177" descr=" "/>
        <xdr:cNvPicPr/>
      </xdr:nvPicPr>
      <xdr:blipFill>
        <a:blip r:embed="rId73"/>
        <a:srcRect/>
        <a:stretch>
          <a:fillRect/>
        </a:stretch>
      </xdr:blipFill>
      <xdr:spPr>
        <a:xfrm>
          <a:off x="5533390" y="106425365"/>
          <a:ext cx="531495" cy="596900"/>
        </a:xfrm>
        <a:prstGeom prst="rect">
          <a:avLst/>
        </a:prstGeom>
        <a:noFill/>
        <a:ln>
          <a:noFill/>
        </a:ln>
        <a:effectLst/>
      </xdr:spPr>
    </xdr:pic>
    <xdr:clientData/>
  </xdr:twoCellAnchor>
  <xdr:twoCellAnchor>
    <xdr:from>
      <xdr:col>3</xdr:col>
      <xdr:colOff>443802</xdr:colOff>
      <xdr:row>310</xdr:row>
      <xdr:rowOff>25300</xdr:rowOff>
    </xdr:from>
    <xdr:to>
      <xdr:col>3</xdr:col>
      <xdr:colOff>981228</xdr:colOff>
      <xdr:row>311</xdr:row>
      <xdr:rowOff>25300</xdr:rowOff>
    </xdr:to>
    <xdr:pic>
      <xdr:nvPicPr>
        <xdr:cNvPr id="145" name="Picture 5178" descr=" "/>
        <xdr:cNvPicPr/>
      </xdr:nvPicPr>
      <xdr:blipFill>
        <a:blip r:embed="rId74"/>
        <a:srcRect/>
        <a:stretch>
          <a:fillRect/>
        </a:stretch>
      </xdr:blipFill>
      <xdr:spPr>
        <a:xfrm>
          <a:off x="5544185" y="106933365"/>
          <a:ext cx="537845" cy="520700"/>
        </a:xfrm>
        <a:prstGeom prst="rect">
          <a:avLst/>
        </a:prstGeom>
        <a:noFill/>
        <a:ln>
          <a:noFill/>
        </a:ln>
        <a:effectLst/>
      </xdr:spPr>
    </xdr:pic>
    <xdr:clientData/>
  </xdr:twoCellAnchor>
  <xdr:twoCellAnchor>
    <xdr:from>
      <xdr:col>3</xdr:col>
      <xdr:colOff>338019</xdr:colOff>
      <xdr:row>311</xdr:row>
      <xdr:rowOff>25300</xdr:rowOff>
    </xdr:from>
    <xdr:to>
      <xdr:col>3</xdr:col>
      <xdr:colOff>921649</xdr:colOff>
      <xdr:row>311</xdr:row>
      <xdr:rowOff>594568</xdr:rowOff>
    </xdr:to>
    <xdr:pic>
      <xdr:nvPicPr>
        <xdr:cNvPr id="146" name="Picture 5179" descr=" "/>
        <xdr:cNvPicPr/>
      </xdr:nvPicPr>
      <xdr:blipFill>
        <a:blip r:embed="rId75"/>
        <a:srcRect/>
        <a:stretch>
          <a:fillRect/>
        </a:stretch>
      </xdr:blipFill>
      <xdr:spPr>
        <a:xfrm>
          <a:off x="5438775" y="107454065"/>
          <a:ext cx="583565" cy="495935"/>
        </a:xfrm>
        <a:prstGeom prst="rect">
          <a:avLst/>
        </a:prstGeom>
        <a:noFill/>
        <a:ln>
          <a:noFill/>
        </a:ln>
        <a:effectLst/>
      </xdr:spPr>
    </xdr:pic>
    <xdr:clientData/>
  </xdr:twoCellAnchor>
  <xdr:twoCellAnchor>
    <xdr:from>
      <xdr:col>3</xdr:col>
      <xdr:colOff>453529</xdr:colOff>
      <xdr:row>284</xdr:row>
      <xdr:rowOff>113853</xdr:rowOff>
    </xdr:from>
    <xdr:to>
      <xdr:col>3</xdr:col>
      <xdr:colOff>926513</xdr:colOff>
      <xdr:row>284</xdr:row>
      <xdr:rowOff>607218</xdr:rowOff>
    </xdr:to>
    <xdr:pic>
      <xdr:nvPicPr>
        <xdr:cNvPr id="147" name="Picture 5181" descr=" "/>
        <xdr:cNvPicPr/>
      </xdr:nvPicPr>
      <xdr:blipFill>
        <a:blip r:embed="rId76"/>
        <a:srcRect/>
        <a:stretch>
          <a:fillRect/>
        </a:stretch>
      </xdr:blipFill>
      <xdr:spPr>
        <a:xfrm>
          <a:off x="5554345" y="93484065"/>
          <a:ext cx="473075" cy="407035"/>
        </a:xfrm>
        <a:prstGeom prst="rect">
          <a:avLst/>
        </a:prstGeom>
        <a:noFill/>
        <a:ln>
          <a:noFill/>
        </a:ln>
        <a:effectLst/>
      </xdr:spPr>
    </xdr:pic>
    <xdr:clientData/>
  </xdr:twoCellAnchor>
  <xdr:twoCellAnchor>
    <xdr:from>
      <xdr:col>3</xdr:col>
      <xdr:colOff>424347</xdr:colOff>
      <xdr:row>286</xdr:row>
      <xdr:rowOff>12650</xdr:rowOff>
    </xdr:from>
    <xdr:to>
      <xdr:col>3</xdr:col>
      <xdr:colOff>897331</xdr:colOff>
      <xdr:row>286</xdr:row>
      <xdr:rowOff>506015</xdr:rowOff>
    </xdr:to>
    <xdr:pic>
      <xdr:nvPicPr>
        <xdr:cNvPr id="148" name="Picture 5183" descr=" "/>
        <xdr:cNvPicPr/>
      </xdr:nvPicPr>
      <xdr:blipFill>
        <a:blip r:embed="rId76"/>
        <a:srcRect/>
        <a:stretch>
          <a:fillRect/>
        </a:stretch>
      </xdr:blipFill>
      <xdr:spPr>
        <a:xfrm>
          <a:off x="5525135" y="94423865"/>
          <a:ext cx="473075" cy="493395"/>
        </a:xfrm>
        <a:prstGeom prst="rect">
          <a:avLst/>
        </a:prstGeom>
        <a:noFill/>
        <a:ln>
          <a:noFill/>
        </a:ln>
        <a:effectLst/>
      </xdr:spPr>
    </xdr:pic>
    <xdr:clientData/>
  </xdr:twoCellAnchor>
  <xdr:twoCellAnchor>
    <xdr:from>
      <xdr:col>3</xdr:col>
      <xdr:colOff>300326</xdr:colOff>
      <xdr:row>291</xdr:row>
      <xdr:rowOff>50601</xdr:rowOff>
    </xdr:from>
    <xdr:to>
      <xdr:col>3</xdr:col>
      <xdr:colOff>939888</xdr:colOff>
      <xdr:row>291</xdr:row>
      <xdr:rowOff>569267</xdr:rowOff>
    </xdr:to>
    <xdr:pic>
      <xdr:nvPicPr>
        <xdr:cNvPr id="149" name="Picture 5184" descr=" "/>
        <xdr:cNvPicPr/>
      </xdr:nvPicPr>
      <xdr:blipFill>
        <a:blip r:embed="rId77"/>
        <a:srcRect/>
        <a:stretch>
          <a:fillRect/>
        </a:stretch>
      </xdr:blipFill>
      <xdr:spPr>
        <a:xfrm>
          <a:off x="5400675" y="97065465"/>
          <a:ext cx="640080" cy="470535"/>
        </a:xfrm>
        <a:prstGeom prst="rect">
          <a:avLst/>
        </a:prstGeom>
        <a:noFill/>
        <a:ln>
          <a:noFill/>
        </a:ln>
        <a:effectLst/>
      </xdr:spPr>
    </xdr:pic>
    <xdr:clientData/>
  </xdr:twoCellAnchor>
  <xdr:twoCellAnchor>
    <xdr:from>
      <xdr:col>3</xdr:col>
      <xdr:colOff>424347</xdr:colOff>
      <xdr:row>284</xdr:row>
      <xdr:rowOff>632519</xdr:rowOff>
    </xdr:from>
    <xdr:to>
      <xdr:col>3</xdr:col>
      <xdr:colOff>888820</xdr:colOff>
      <xdr:row>285</xdr:row>
      <xdr:rowOff>607218</xdr:rowOff>
    </xdr:to>
    <xdr:pic>
      <xdr:nvPicPr>
        <xdr:cNvPr id="150" name="Picture 5186" descr=" "/>
        <xdr:cNvPicPr/>
      </xdr:nvPicPr>
      <xdr:blipFill>
        <a:blip r:embed="rId78"/>
        <a:srcRect/>
        <a:stretch>
          <a:fillRect/>
        </a:stretch>
      </xdr:blipFill>
      <xdr:spPr>
        <a:xfrm>
          <a:off x="5525135" y="93891100"/>
          <a:ext cx="464185" cy="520700"/>
        </a:xfrm>
        <a:prstGeom prst="rect">
          <a:avLst/>
        </a:prstGeom>
        <a:noFill/>
        <a:ln>
          <a:noFill/>
        </a:ln>
        <a:effectLst/>
      </xdr:spPr>
    </xdr:pic>
    <xdr:clientData/>
  </xdr:twoCellAnchor>
  <xdr:twoCellAnchor>
    <xdr:from>
      <xdr:col>3</xdr:col>
      <xdr:colOff>123190</xdr:colOff>
      <xdr:row>282</xdr:row>
      <xdr:rowOff>74930</xdr:rowOff>
    </xdr:from>
    <xdr:to>
      <xdr:col>3</xdr:col>
      <xdr:colOff>1054735</xdr:colOff>
      <xdr:row>282</xdr:row>
      <xdr:rowOff>530225</xdr:rowOff>
    </xdr:to>
    <xdr:pic>
      <xdr:nvPicPr>
        <xdr:cNvPr id="151" name="Picture 5187" descr=" "/>
        <xdr:cNvPicPr/>
      </xdr:nvPicPr>
      <xdr:blipFill>
        <a:blip r:embed="rId53"/>
        <a:srcRect/>
        <a:stretch>
          <a:fillRect/>
        </a:stretch>
      </xdr:blipFill>
      <xdr:spPr>
        <a:xfrm>
          <a:off x="5224145" y="92403930"/>
          <a:ext cx="931545" cy="445770"/>
        </a:xfrm>
        <a:prstGeom prst="rect">
          <a:avLst/>
        </a:prstGeom>
        <a:noFill/>
        <a:ln>
          <a:noFill/>
        </a:ln>
        <a:effectLst/>
      </xdr:spPr>
    </xdr:pic>
    <xdr:clientData/>
  </xdr:twoCellAnchor>
  <xdr:twoCellAnchor>
    <xdr:from>
      <xdr:col>3</xdr:col>
      <xdr:colOff>488950</xdr:colOff>
      <xdr:row>316</xdr:row>
      <xdr:rowOff>24765</xdr:rowOff>
    </xdr:from>
    <xdr:to>
      <xdr:col>3</xdr:col>
      <xdr:colOff>1037590</xdr:colOff>
      <xdr:row>316</xdr:row>
      <xdr:rowOff>619760</xdr:rowOff>
    </xdr:to>
    <xdr:pic>
      <xdr:nvPicPr>
        <xdr:cNvPr id="152" name="Picture 5188" descr=" "/>
        <xdr:cNvPicPr/>
      </xdr:nvPicPr>
      <xdr:blipFill>
        <a:blip r:embed="rId79">
          <a:grayscl/>
        </a:blip>
        <a:srcRect/>
        <a:stretch>
          <a:fillRect/>
        </a:stretch>
      </xdr:blipFill>
      <xdr:spPr>
        <a:xfrm>
          <a:off x="5589905" y="108584365"/>
          <a:ext cx="548640" cy="165735"/>
        </a:xfrm>
        <a:prstGeom prst="rect">
          <a:avLst/>
        </a:prstGeom>
        <a:noFill/>
        <a:ln>
          <a:noFill/>
        </a:ln>
        <a:effectLst/>
      </xdr:spPr>
    </xdr:pic>
    <xdr:clientData/>
  </xdr:twoCellAnchor>
  <xdr:twoCellAnchor>
    <xdr:from>
      <xdr:col>3</xdr:col>
      <xdr:colOff>476631</xdr:colOff>
      <xdr:row>317</xdr:row>
      <xdr:rowOff>75902</xdr:rowOff>
    </xdr:from>
    <xdr:to>
      <xdr:col>3</xdr:col>
      <xdr:colOff>954478</xdr:colOff>
      <xdr:row>317</xdr:row>
      <xdr:rowOff>569267</xdr:rowOff>
    </xdr:to>
    <xdr:pic>
      <xdr:nvPicPr>
        <xdr:cNvPr id="153" name="Picture 5189" descr=" "/>
        <xdr:cNvPicPr/>
      </xdr:nvPicPr>
      <xdr:blipFill>
        <a:blip r:embed="rId80">
          <a:grayscl/>
        </a:blip>
        <a:srcRect/>
        <a:stretch>
          <a:fillRect/>
        </a:stretch>
      </xdr:blipFill>
      <xdr:spPr>
        <a:xfrm>
          <a:off x="5577205" y="108825665"/>
          <a:ext cx="478155" cy="114935"/>
        </a:xfrm>
        <a:prstGeom prst="rect">
          <a:avLst/>
        </a:prstGeom>
        <a:noFill/>
        <a:ln>
          <a:noFill/>
        </a:ln>
        <a:effectLst/>
      </xdr:spPr>
    </xdr:pic>
    <xdr:clientData/>
  </xdr:twoCellAnchor>
  <xdr:twoCellAnchor>
    <xdr:from>
      <xdr:col>3</xdr:col>
      <xdr:colOff>167005</xdr:colOff>
      <xdr:row>258</xdr:row>
      <xdr:rowOff>116840</xdr:rowOff>
    </xdr:from>
    <xdr:to>
      <xdr:col>3</xdr:col>
      <xdr:colOff>1009650</xdr:colOff>
      <xdr:row>258</xdr:row>
      <xdr:rowOff>676275</xdr:rowOff>
    </xdr:to>
    <xdr:pic>
      <xdr:nvPicPr>
        <xdr:cNvPr id="154" name="Picture 27" descr=" "/>
        <xdr:cNvPicPr/>
      </xdr:nvPicPr>
      <xdr:blipFill>
        <a:blip r:embed="rId32"/>
        <a:srcRect/>
        <a:stretch>
          <a:fillRect/>
        </a:stretch>
      </xdr:blipFill>
      <xdr:spPr>
        <a:xfrm>
          <a:off x="5267960" y="79949040"/>
          <a:ext cx="842645" cy="403860"/>
        </a:xfrm>
        <a:prstGeom prst="rect">
          <a:avLst/>
        </a:prstGeom>
        <a:noFill/>
        <a:ln>
          <a:noFill/>
        </a:ln>
        <a:effectLst/>
      </xdr:spPr>
    </xdr:pic>
    <xdr:clientData/>
  </xdr:twoCellAnchor>
  <xdr:twoCellAnchor editAs="oneCell">
    <xdr:from>
      <xdr:col>3</xdr:col>
      <xdr:colOff>193040</xdr:colOff>
      <xdr:row>264</xdr:row>
      <xdr:rowOff>99060</xdr:rowOff>
    </xdr:from>
    <xdr:to>
      <xdr:col>3</xdr:col>
      <xdr:colOff>791210</xdr:colOff>
      <xdr:row>265</xdr:row>
      <xdr:rowOff>94615</xdr:rowOff>
    </xdr:to>
    <xdr:pic>
      <xdr:nvPicPr>
        <xdr:cNvPr id="155" name="图片 1"/>
        <xdr:cNvPicPr>
          <a:picLocks noChangeAspect="1"/>
        </xdr:cNvPicPr>
      </xdr:nvPicPr>
      <xdr:blipFill>
        <a:blip r:embed="rId81"/>
        <a:stretch>
          <a:fillRect/>
        </a:stretch>
      </xdr:blipFill>
      <xdr:spPr>
        <a:xfrm>
          <a:off x="5293995" y="83055460"/>
          <a:ext cx="598170" cy="516255"/>
        </a:xfrm>
        <a:prstGeom prst="rect">
          <a:avLst/>
        </a:prstGeom>
        <a:noFill/>
        <a:ln w="9525">
          <a:noFill/>
        </a:ln>
      </xdr:spPr>
    </xdr:pic>
    <xdr:clientData/>
  </xdr:twoCellAnchor>
  <xdr:twoCellAnchor editAs="oneCell">
    <xdr:from>
      <xdr:col>2</xdr:col>
      <xdr:colOff>1572895</xdr:colOff>
      <xdr:row>265</xdr:row>
      <xdr:rowOff>71755</xdr:rowOff>
    </xdr:from>
    <xdr:to>
      <xdr:col>3</xdr:col>
      <xdr:colOff>847725</xdr:colOff>
      <xdr:row>266</xdr:row>
      <xdr:rowOff>52705</xdr:rowOff>
    </xdr:to>
    <xdr:pic>
      <xdr:nvPicPr>
        <xdr:cNvPr id="156" name="图片 2"/>
        <xdr:cNvPicPr>
          <a:picLocks noChangeAspect="1"/>
        </xdr:cNvPicPr>
      </xdr:nvPicPr>
      <xdr:blipFill>
        <a:blip r:embed="rId82"/>
        <a:stretch>
          <a:fillRect/>
        </a:stretch>
      </xdr:blipFill>
      <xdr:spPr>
        <a:xfrm>
          <a:off x="5100955" y="83548855"/>
          <a:ext cx="847725" cy="501650"/>
        </a:xfrm>
        <a:prstGeom prst="rect">
          <a:avLst/>
        </a:prstGeom>
        <a:noFill/>
        <a:ln w="9525">
          <a:noFill/>
        </a:ln>
      </xdr:spPr>
    </xdr:pic>
    <xdr:clientData/>
  </xdr:twoCellAnchor>
  <xdr:twoCellAnchor editAs="oneCell">
    <xdr:from>
      <xdr:col>3</xdr:col>
      <xdr:colOff>13335</xdr:colOff>
      <xdr:row>266</xdr:row>
      <xdr:rowOff>120650</xdr:rowOff>
    </xdr:from>
    <xdr:to>
      <xdr:col>3</xdr:col>
      <xdr:colOff>960120</xdr:colOff>
      <xdr:row>267</xdr:row>
      <xdr:rowOff>98425</xdr:rowOff>
    </xdr:to>
    <xdr:pic>
      <xdr:nvPicPr>
        <xdr:cNvPr id="157" name="图片 3"/>
        <xdr:cNvPicPr>
          <a:picLocks noChangeAspect="1"/>
        </xdr:cNvPicPr>
      </xdr:nvPicPr>
      <xdr:blipFill>
        <a:blip r:embed="rId83"/>
        <a:stretch>
          <a:fillRect/>
        </a:stretch>
      </xdr:blipFill>
      <xdr:spPr>
        <a:xfrm>
          <a:off x="5114290" y="84118450"/>
          <a:ext cx="946785" cy="498475"/>
        </a:xfrm>
        <a:prstGeom prst="rect">
          <a:avLst/>
        </a:prstGeom>
        <a:noFill/>
        <a:ln w="9525">
          <a:noFill/>
        </a:ln>
      </xdr:spPr>
    </xdr:pic>
    <xdr:clientData/>
  </xdr:twoCellAnchor>
  <xdr:twoCellAnchor>
    <xdr:from>
      <xdr:col>3</xdr:col>
      <xdr:colOff>170180</xdr:colOff>
      <xdr:row>212</xdr:row>
      <xdr:rowOff>85725</xdr:rowOff>
    </xdr:from>
    <xdr:to>
      <xdr:col>3</xdr:col>
      <xdr:colOff>1181100</xdr:colOff>
      <xdr:row>214</xdr:row>
      <xdr:rowOff>100330</xdr:rowOff>
    </xdr:to>
    <xdr:pic>
      <xdr:nvPicPr>
        <xdr:cNvPr id="158" name="Picture 20" descr="20240413161533006_0002"/>
        <xdr:cNvPicPr/>
      </xdr:nvPicPr>
      <xdr:blipFill>
        <a:blip r:embed="rId84"/>
        <a:srcRect l="28693" t="39188" r="12311" b="28335"/>
        <a:stretch>
          <a:fillRect/>
        </a:stretch>
      </xdr:blipFill>
      <xdr:spPr>
        <a:xfrm>
          <a:off x="5271135" y="70450075"/>
          <a:ext cx="1010920" cy="319405"/>
        </a:xfrm>
        <a:prstGeom prst="rect">
          <a:avLst/>
        </a:prstGeom>
        <a:noFill/>
        <a:ln>
          <a:noFill/>
        </a:ln>
        <a:effectLst/>
      </xdr:spPr>
    </xdr:pic>
    <xdr:clientData/>
  </xdr:twoCellAnchor>
  <xdr:twoCellAnchor>
    <xdr:from>
      <xdr:col>3</xdr:col>
      <xdr:colOff>360680</xdr:colOff>
      <xdr:row>217</xdr:row>
      <xdr:rowOff>22225</xdr:rowOff>
    </xdr:from>
    <xdr:to>
      <xdr:col>3</xdr:col>
      <xdr:colOff>1027411</xdr:colOff>
      <xdr:row>221</xdr:row>
      <xdr:rowOff>22225</xdr:rowOff>
    </xdr:to>
    <xdr:pic>
      <xdr:nvPicPr>
        <xdr:cNvPr id="159" name="Picture 24" descr="20240413161416267_0002"/>
        <xdr:cNvPicPr/>
      </xdr:nvPicPr>
      <xdr:blipFill>
        <a:blip r:embed="rId85"/>
        <a:srcRect l="39138" t="21408" r="18865" b="26960"/>
        <a:stretch>
          <a:fillRect/>
        </a:stretch>
      </xdr:blipFill>
      <xdr:spPr>
        <a:xfrm>
          <a:off x="5461635" y="71745475"/>
          <a:ext cx="666115" cy="609600"/>
        </a:xfrm>
        <a:prstGeom prst="rect">
          <a:avLst/>
        </a:prstGeom>
        <a:noFill/>
        <a:ln>
          <a:noFill/>
        </a:ln>
        <a:effectLst/>
      </xdr:spPr>
    </xdr:pic>
    <xdr:clientData/>
  </xdr:twoCellAnchor>
  <xdr:twoCellAnchor>
    <xdr:from>
      <xdr:col>3</xdr:col>
      <xdr:colOff>225129</xdr:colOff>
      <xdr:row>221</xdr:row>
      <xdr:rowOff>126689</xdr:rowOff>
    </xdr:from>
    <xdr:to>
      <xdr:col>3</xdr:col>
      <xdr:colOff>1094477</xdr:colOff>
      <xdr:row>224</xdr:row>
      <xdr:rowOff>101575</xdr:rowOff>
    </xdr:to>
    <xdr:pic>
      <xdr:nvPicPr>
        <xdr:cNvPr id="160" name="Picture 25" descr="20240413161442192_0002"/>
        <xdr:cNvPicPr/>
      </xdr:nvPicPr>
      <xdr:blipFill>
        <a:blip r:embed="rId86"/>
        <a:srcRect l="42671" t="43381" r="24706" b="35223"/>
        <a:stretch>
          <a:fillRect/>
        </a:stretch>
      </xdr:blipFill>
      <xdr:spPr>
        <a:xfrm>
          <a:off x="5325745" y="72459215"/>
          <a:ext cx="869315" cy="431800"/>
        </a:xfrm>
        <a:prstGeom prst="rect">
          <a:avLst/>
        </a:prstGeom>
        <a:noFill/>
        <a:ln>
          <a:noFill/>
        </a:ln>
        <a:effectLst/>
      </xdr:spPr>
    </xdr:pic>
    <xdr:clientData/>
  </xdr:twoCellAnchor>
  <xdr:twoCellAnchor>
    <xdr:from>
      <xdr:col>3</xdr:col>
      <xdr:colOff>83185</xdr:colOff>
      <xdr:row>227</xdr:row>
      <xdr:rowOff>120015</xdr:rowOff>
    </xdr:from>
    <xdr:to>
      <xdr:col>3</xdr:col>
      <xdr:colOff>1395865</xdr:colOff>
      <xdr:row>230</xdr:row>
      <xdr:rowOff>132852</xdr:rowOff>
    </xdr:to>
    <xdr:pic>
      <xdr:nvPicPr>
        <xdr:cNvPr id="161" name="Picture 112" descr="20240413160921567_0004"/>
        <xdr:cNvPicPr/>
      </xdr:nvPicPr>
      <xdr:blipFill>
        <a:blip r:embed="rId87"/>
        <a:srcRect l="15076" t="48236" r="17622" b="18951"/>
        <a:stretch>
          <a:fillRect/>
        </a:stretch>
      </xdr:blipFill>
      <xdr:spPr>
        <a:xfrm>
          <a:off x="5184140" y="73367265"/>
          <a:ext cx="1312545" cy="469900"/>
        </a:xfrm>
        <a:prstGeom prst="rect">
          <a:avLst/>
        </a:prstGeom>
        <a:noFill/>
        <a:ln>
          <a:noFill/>
        </a:ln>
        <a:effectLst/>
      </xdr:spPr>
    </xdr:pic>
    <xdr:clientData/>
  </xdr:twoCellAnchor>
  <xdr:twoCellAnchor>
    <xdr:from>
      <xdr:col>3</xdr:col>
      <xdr:colOff>214739</xdr:colOff>
      <xdr:row>233</xdr:row>
      <xdr:rowOff>126689</xdr:rowOff>
    </xdr:from>
    <xdr:to>
      <xdr:col>3</xdr:col>
      <xdr:colOff>1061574</xdr:colOff>
      <xdr:row>240</xdr:row>
      <xdr:rowOff>25300</xdr:rowOff>
    </xdr:to>
    <xdr:pic>
      <xdr:nvPicPr>
        <xdr:cNvPr id="162" name="Picture 120" descr="20240413160921567_0005"/>
        <xdr:cNvPicPr/>
      </xdr:nvPicPr>
      <xdr:blipFill>
        <a:blip r:embed="rId88"/>
        <a:srcRect l="40348" t="41316" r="36435" b="28109"/>
        <a:stretch>
          <a:fillRect/>
        </a:stretch>
      </xdr:blipFill>
      <xdr:spPr>
        <a:xfrm rot="5400000">
          <a:off x="5255895" y="74347070"/>
          <a:ext cx="965835" cy="847090"/>
        </a:xfrm>
        <a:prstGeom prst="rect">
          <a:avLst/>
        </a:prstGeom>
        <a:noFill/>
        <a:ln>
          <a:noFill/>
        </a:ln>
        <a:effectLst/>
      </xdr:spPr>
    </xdr:pic>
    <xdr:clientData/>
  </xdr:twoCellAnchor>
  <xdr:twoCellAnchor>
    <xdr:from>
      <xdr:col>3</xdr:col>
      <xdr:colOff>213360</xdr:colOff>
      <xdr:row>215</xdr:row>
      <xdr:rowOff>45085</xdr:rowOff>
    </xdr:from>
    <xdr:to>
      <xdr:col>3</xdr:col>
      <xdr:colOff>1118235</xdr:colOff>
      <xdr:row>215</xdr:row>
      <xdr:rowOff>316865</xdr:rowOff>
    </xdr:to>
    <xdr:pic>
      <xdr:nvPicPr>
        <xdr:cNvPr id="163" name="Picture 121" descr="20240413160921567_0007"/>
        <xdr:cNvPicPr/>
      </xdr:nvPicPr>
      <xdr:blipFill>
        <a:blip r:embed="rId89"/>
        <a:srcRect l="32088" t="35015" r="24847" b="40514"/>
        <a:stretch>
          <a:fillRect/>
        </a:stretch>
      </xdr:blipFill>
      <xdr:spPr>
        <a:xfrm>
          <a:off x="5314315" y="70866635"/>
          <a:ext cx="904875" cy="271780"/>
        </a:xfrm>
        <a:prstGeom prst="rect">
          <a:avLst/>
        </a:prstGeom>
        <a:noFill/>
        <a:ln>
          <a:noFill/>
        </a:ln>
        <a:effectLst/>
      </xdr:spPr>
    </xdr:pic>
    <xdr:clientData/>
  </xdr:twoCellAnchor>
  <xdr:twoCellAnchor>
    <xdr:from>
      <xdr:col>3</xdr:col>
      <xdr:colOff>207812</xdr:colOff>
      <xdr:row>225</xdr:row>
      <xdr:rowOff>137517</xdr:rowOff>
    </xdr:from>
    <xdr:to>
      <xdr:col>3</xdr:col>
      <xdr:colOff>1052915</xdr:colOff>
      <xdr:row>225</xdr:row>
      <xdr:rowOff>798909</xdr:rowOff>
    </xdr:to>
    <xdr:pic>
      <xdr:nvPicPr>
        <xdr:cNvPr id="164" name="Picture 122" descr="20240413160921567_0003"/>
        <xdr:cNvPicPr/>
      </xdr:nvPicPr>
      <xdr:blipFill>
        <a:blip r:embed="rId90"/>
        <a:srcRect l="38708" t="29727" r="29937" b="35230"/>
        <a:stretch>
          <a:fillRect/>
        </a:stretch>
      </xdr:blipFill>
      <xdr:spPr>
        <a:xfrm>
          <a:off x="5308600" y="73079610"/>
          <a:ext cx="845185" cy="15240"/>
        </a:xfrm>
        <a:prstGeom prst="rect">
          <a:avLst/>
        </a:prstGeom>
        <a:noFill/>
        <a:ln>
          <a:noFill/>
        </a:ln>
        <a:effectLst/>
      </xdr:spPr>
    </xdr:pic>
    <xdr:clientData/>
  </xdr:twoCellAnchor>
  <xdr:twoCellAnchor>
    <xdr:from>
      <xdr:col>3</xdr:col>
      <xdr:colOff>198120</xdr:colOff>
      <xdr:row>216</xdr:row>
      <xdr:rowOff>58420</xdr:rowOff>
    </xdr:from>
    <xdr:to>
      <xdr:col>3</xdr:col>
      <xdr:colOff>1216025</xdr:colOff>
      <xdr:row>216</xdr:row>
      <xdr:rowOff>401955</xdr:rowOff>
    </xdr:to>
    <xdr:pic>
      <xdr:nvPicPr>
        <xdr:cNvPr id="165" name="Picture 123" descr="20240413160921567_0006"/>
        <xdr:cNvPicPr/>
      </xdr:nvPicPr>
      <xdr:blipFill>
        <a:blip r:embed="rId91"/>
        <a:srcRect l="26084" t="39524" r="13674" b="27937"/>
        <a:stretch>
          <a:fillRect/>
        </a:stretch>
      </xdr:blipFill>
      <xdr:spPr>
        <a:xfrm>
          <a:off x="5299075" y="71260970"/>
          <a:ext cx="1017905" cy="343535"/>
        </a:xfrm>
        <a:prstGeom prst="rect">
          <a:avLst/>
        </a:prstGeom>
        <a:noFill/>
        <a:ln>
          <a:noFill/>
        </a:ln>
        <a:effectLst/>
      </xdr:spPr>
    </xdr:pic>
    <xdr:clientData/>
  </xdr:twoCellAnchor>
  <xdr:twoCellAnchor>
    <xdr:from>
      <xdr:col>3</xdr:col>
      <xdr:colOff>27708</xdr:colOff>
      <xdr:row>246</xdr:row>
      <xdr:rowOff>189904</xdr:rowOff>
    </xdr:from>
    <xdr:to>
      <xdr:col>3</xdr:col>
      <xdr:colOff>1052915</xdr:colOff>
      <xdr:row>247</xdr:row>
      <xdr:rowOff>202406</xdr:rowOff>
    </xdr:to>
    <xdr:pic>
      <xdr:nvPicPr>
        <xdr:cNvPr id="166" name="Picture 124" descr="20240413160921567_0002"/>
        <xdr:cNvPicPr/>
      </xdr:nvPicPr>
      <xdr:blipFill>
        <a:blip r:embed="rId92"/>
        <a:srcRect l="37831" t="34600" r="37221" b="39669"/>
        <a:stretch>
          <a:fillRect/>
        </a:stretch>
      </xdr:blipFill>
      <xdr:spPr>
        <a:xfrm>
          <a:off x="5128260" y="77050900"/>
          <a:ext cx="1025525" cy="201930"/>
        </a:xfrm>
        <a:prstGeom prst="rect">
          <a:avLst/>
        </a:prstGeom>
        <a:noFill/>
        <a:ln>
          <a:noFill/>
        </a:ln>
        <a:effectLst/>
      </xdr:spPr>
    </xdr:pic>
    <xdr:clientData/>
  </xdr:twoCellAnchor>
  <xdr:twoCellAnchor>
    <xdr:from>
      <xdr:col>3</xdr:col>
      <xdr:colOff>359410</xdr:colOff>
      <xdr:row>248</xdr:row>
      <xdr:rowOff>85725</xdr:rowOff>
    </xdr:from>
    <xdr:to>
      <xdr:col>3</xdr:col>
      <xdr:colOff>1037590</xdr:colOff>
      <xdr:row>248</xdr:row>
      <xdr:rowOff>481965</xdr:rowOff>
    </xdr:to>
    <xdr:pic>
      <xdr:nvPicPr>
        <xdr:cNvPr id="167" name="Picture 125" descr="20240413161130790_0001"/>
        <xdr:cNvPicPr/>
      </xdr:nvPicPr>
      <xdr:blipFill>
        <a:blip r:embed="rId93"/>
        <a:srcRect l="20093" t="30208" r="25437" b="35721"/>
        <a:stretch>
          <a:fillRect/>
        </a:stretch>
      </xdr:blipFill>
      <xdr:spPr>
        <a:xfrm>
          <a:off x="5460365" y="77517625"/>
          <a:ext cx="678180" cy="66675"/>
        </a:xfrm>
        <a:prstGeom prst="rect">
          <a:avLst/>
        </a:prstGeom>
        <a:noFill/>
        <a:ln>
          <a:noFill/>
        </a:ln>
        <a:effectLst/>
      </xdr:spPr>
    </xdr:pic>
    <xdr:clientData/>
  </xdr:twoCellAnchor>
  <xdr:twoCellAnchor>
    <xdr:from>
      <xdr:col>3</xdr:col>
      <xdr:colOff>84856</xdr:colOff>
      <xdr:row>249</xdr:row>
      <xdr:rowOff>11906</xdr:rowOff>
    </xdr:from>
    <xdr:to>
      <xdr:col>3</xdr:col>
      <xdr:colOff>1130844</xdr:colOff>
      <xdr:row>250</xdr:row>
      <xdr:rowOff>23018</xdr:rowOff>
    </xdr:to>
    <xdr:pic>
      <xdr:nvPicPr>
        <xdr:cNvPr id="168" name="Picture 126" descr="20240413161130790_0002"/>
        <xdr:cNvPicPr/>
      </xdr:nvPicPr>
      <xdr:blipFill>
        <a:blip r:embed="rId94"/>
        <a:srcRect l="28439" t="36339" r="26257" b="24969"/>
        <a:stretch>
          <a:fillRect/>
        </a:stretch>
      </xdr:blipFill>
      <xdr:spPr>
        <a:xfrm>
          <a:off x="5185410" y="77595730"/>
          <a:ext cx="1045845" cy="303530"/>
        </a:xfrm>
        <a:prstGeom prst="rect">
          <a:avLst/>
        </a:prstGeom>
        <a:noFill/>
        <a:ln>
          <a:noFill/>
        </a:ln>
        <a:effectLst/>
      </xdr:spPr>
    </xdr:pic>
    <xdr:clientData/>
  </xdr:twoCellAnchor>
  <xdr:twoCellAnchor>
    <xdr:from>
      <xdr:col>3</xdr:col>
      <xdr:colOff>159322</xdr:colOff>
      <xdr:row>239</xdr:row>
      <xdr:rowOff>101575</xdr:rowOff>
    </xdr:from>
    <xdr:to>
      <xdr:col>3</xdr:col>
      <xdr:colOff>1108331</xdr:colOff>
      <xdr:row>240</xdr:row>
      <xdr:rowOff>418306</xdr:rowOff>
    </xdr:to>
    <xdr:pic>
      <xdr:nvPicPr>
        <xdr:cNvPr id="169" name="Picture 127" descr="20240413161130790_0003"/>
        <xdr:cNvPicPr/>
      </xdr:nvPicPr>
      <xdr:blipFill>
        <a:blip r:embed="rId95"/>
        <a:srcRect l="37210" t="31902" r="26910" b="34344"/>
        <a:stretch>
          <a:fillRect/>
        </a:stretch>
      </xdr:blipFill>
      <xdr:spPr>
        <a:xfrm>
          <a:off x="5259705" y="75177015"/>
          <a:ext cx="949325" cy="457835"/>
        </a:xfrm>
        <a:prstGeom prst="rect">
          <a:avLst/>
        </a:prstGeom>
        <a:noFill/>
        <a:ln>
          <a:noFill/>
        </a:ln>
        <a:effectLst/>
      </xdr:spPr>
    </xdr:pic>
    <xdr:clientData/>
  </xdr:twoCellAnchor>
  <xdr:twoCellAnchor>
    <xdr:from>
      <xdr:col>3</xdr:col>
      <xdr:colOff>136809</xdr:colOff>
      <xdr:row>241</xdr:row>
      <xdr:rowOff>50601</xdr:rowOff>
    </xdr:from>
    <xdr:to>
      <xdr:col>3</xdr:col>
      <xdr:colOff>1058110</xdr:colOff>
      <xdr:row>242</xdr:row>
      <xdr:rowOff>87510</xdr:rowOff>
    </xdr:to>
    <xdr:pic>
      <xdr:nvPicPr>
        <xdr:cNvPr id="170" name="Picture 128" descr="20240413161130790_0004"/>
        <xdr:cNvPicPr/>
      </xdr:nvPicPr>
      <xdr:blipFill>
        <a:blip r:embed="rId96"/>
        <a:srcRect l="29284" t="32001" r="28363" b="36606"/>
        <a:stretch>
          <a:fillRect/>
        </a:stretch>
      </xdr:blipFill>
      <xdr:spPr>
        <a:xfrm>
          <a:off x="5237480" y="75685015"/>
          <a:ext cx="921385" cy="322580"/>
        </a:xfrm>
        <a:prstGeom prst="rect">
          <a:avLst/>
        </a:prstGeom>
        <a:noFill/>
        <a:ln>
          <a:noFill/>
        </a:ln>
        <a:effectLst/>
      </xdr:spPr>
    </xdr:pic>
    <xdr:clientData/>
  </xdr:twoCellAnchor>
  <xdr:twoCellAnchor>
    <xdr:from>
      <xdr:col>3</xdr:col>
      <xdr:colOff>105637</xdr:colOff>
      <xdr:row>241</xdr:row>
      <xdr:rowOff>404812</xdr:rowOff>
    </xdr:from>
    <xdr:to>
      <xdr:col>3</xdr:col>
      <xdr:colOff>1189725</xdr:colOff>
      <xdr:row>243</xdr:row>
      <xdr:rowOff>88403</xdr:rowOff>
    </xdr:to>
    <xdr:pic>
      <xdr:nvPicPr>
        <xdr:cNvPr id="171" name="Picture 129" descr="20240413161130790_0005"/>
        <xdr:cNvPicPr/>
      </xdr:nvPicPr>
      <xdr:blipFill>
        <a:blip r:embed="rId97"/>
        <a:srcRect l="27853" t="33023" r="20339" b="35412"/>
        <a:stretch>
          <a:fillRect/>
        </a:stretch>
      </xdr:blipFill>
      <xdr:spPr>
        <a:xfrm>
          <a:off x="5206365" y="75920600"/>
          <a:ext cx="1083945" cy="532765"/>
        </a:xfrm>
        <a:prstGeom prst="rect">
          <a:avLst/>
        </a:prstGeom>
        <a:noFill/>
        <a:ln>
          <a:noFill/>
        </a:ln>
        <a:effectLst/>
      </xdr:spPr>
    </xdr:pic>
    <xdr:clientData/>
  </xdr:twoCellAnchor>
  <xdr:twoCellAnchor>
    <xdr:from>
      <xdr:col>3</xdr:col>
      <xdr:colOff>294400</xdr:colOff>
      <xdr:row>250</xdr:row>
      <xdr:rowOff>138112</xdr:rowOff>
    </xdr:from>
    <xdr:to>
      <xdr:col>3</xdr:col>
      <xdr:colOff>1054647</xdr:colOff>
      <xdr:row>250</xdr:row>
      <xdr:rowOff>584100</xdr:rowOff>
    </xdr:to>
    <xdr:pic>
      <xdr:nvPicPr>
        <xdr:cNvPr id="172" name="Picture 130" descr="20240413160921567_0008"/>
        <xdr:cNvPicPr/>
      </xdr:nvPicPr>
      <xdr:blipFill>
        <a:blip r:embed="rId98"/>
        <a:srcRect l="39220" t="37179" r="33474" b="40281"/>
        <a:stretch>
          <a:fillRect/>
        </a:stretch>
      </xdr:blipFill>
      <xdr:spPr>
        <a:xfrm>
          <a:off x="5394960" y="78014195"/>
          <a:ext cx="760095" cy="14605"/>
        </a:xfrm>
        <a:prstGeom prst="rect">
          <a:avLst/>
        </a:prstGeom>
        <a:noFill/>
        <a:ln>
          <a:noFill/>
        </a:ln>
        <a:effectLst/>
      </xdr:spPr>
    </xdr:pic>
    <xdr:clientData/>
  </xdr:twoCellAnchor>
  <xdr:twoCellAnchor>
    <xdr:from>
      <xdr:col>3</xdr:col>
      <xdr:colOff>384175</xdr:colOff>
      <xdr:row>251</xdr:row>
      <xdr:rowOff>135255</xdr:rowOff>
    </xdr:from>
    <xdr:to>
      <xdr:col>3</xdr:col>
      <xdr:colOff>1047115</xdr:colOff>
      <xdr:row>251</xdr:row>
      <xdr:rowOff>697230</xdr:rowOff>
    </xdr:to>
    <xdr:pic>
      <xdr:nvPicPr>
        <xdr:cNvPr id="173" name="Picture 131" descr="20240413160921567_0009"/>
        <xdr:cNvPicPr/>
      </xdr:nvPicPr>
      <xdr:blipFill>
        <a:blip r:embed="rId99"/>
        <a:srcRect l="26795" t="23009" r="20958" b="26178"/>
        <a:stretch>
          <a:fillRect/>
        </a:stretch>
      </xdr:blipFill>
      <xdr:spPr>
        <a:xfrm>
          <a:off x="5485130" y="78164055"/>
          <a:ext cx="662940" cy="17145"/>
        </a:xfrm>
        <a:prstGeom prst="rect">
          <a:avLst/>
        </a:prstGeom>
        <a:noFill/>
        <a:ln>
          <a:noFill/>
        </a:ln>
        <a:effectLst/>
      </xdr:spPr>
    </xdr:pic>
    <xdr:clientData/>
  </xdr:twoCellAnchor>
  <xdr:twoCellAnchor>
    <xdr:from>
      <xdr:col>3</xdr:col>
      <xdr:colOff>344170</xdr:colOff>
      <xdr:row>243</xdr:row>
      <xdr:rowOff>286385</xdr:rowOff>
    </xdr:from>
    <xdr:to>
      <xdr:col>3</xdr:col>
      <xdr:colOff>1082675</xdr:colOff>
      <xdr:row>245</xdr:row>
      <xdr:rowOff>450850</xdr:rowOff>
    </xdr:to>
    <xdr:pic>
      <xdr:nvPicPr>
        <xdr:cNvPr id="174" name="Picture 135" descr="4f58c6b4-75fc-4424-a7f5-d2e93c493041"/>
        <xdr:cNvPicPr/>
      </xdr:nvPicPr>
      <xdr:blipFill>
        <a:blip r:embed="rId100"/>
        <a:srcRect l="21679" t="555" r="14084" b="25412"/>
        <a:stretch>
          <a:fillRect/>
        </a:stretch>
      </xdr:blipFill>
      <xdr:spPr>
        <a:xfrm>
          <a:off x="5445125" y="76593700"/>
          <a:ext cx="738505" cy="304800"/>
        </a:xfrm>
        <a:prstGeom prst="rect">
          <a:avLst/>
        </a:prstGeom>
        <a:noFill/>
        <a:ln>
          <a:noFill/>
        </a:ln>
        <a:effectLst/>
      </xdr:spPr>
    </xdr:pic>
    <xdr:clientData/>
  </xdr:twoCellAnchor>
  <xdr:twoCellAnchor>
    <xdr:from>
      <xdr:col>7</xdr:col>
      <xdr:colOff>173355</xdr:colOff>
      <xdr:row>105</xdr:row>
      <xdr:rowOff>70485</xdr:rowOff>
    </xdr:from>
    <xdr:to>
      <xdr:col>7</xdr:col>
      <xdr:colOff>1080135</xdr:colOff>
      <xdr:row>105</xdr:row>
      <xdr:rowOff>706755</xdr:rowOff>
    </xdr:to>
    <xdr:pic>
      <xdr:nvPicPr>
        <xdr:cNvPr id="2" name="图片 85" descr=" "/>
        <xdr:cNvPicPr/>
      </xdr:nvPicPr>
      <xdr:blipFill>
        <a:blip r:embed="rId101"/>
        <a:srcRect/>
        <a:stretch>
          <a:fillRect/>
        </a:stretch>
      </xdr:blipFill>
      <xdr:spPr>
        <a:xfrm>
          <a:off x="11329035" y="27562810"/>
          <a:ext cx="906780" cy="636270"/>
        </a:xfrm>
        <a:prstGeom prst="rect">
          <a:avLst/>
        </a:prstGeom>
        <a:noFill/>
        <a:ln>
          <a:noFill/>
        </a:ln>
        <a:effectLst/>
      </xdr:spPr>
    </xdr:pic>
    <xdr:clientData/>
  </xdr:twoCellAnchor>
  <xdr:twoCellAnchor editAs="oneCell">
    <xdr:from>
      <xdr:col>7</xdr:col>
      <xdr:colOff>387350</xdr:colOff>
      <xdr:row>100</xdr:row>
      <xdr:rowOff>158750</xdr:rowOff>
    </xdr:from>
    <xdr:to>
      <xdr:col>7</xdr:col>
      <xdr:colOff>916305</xdr:colOff>
      <xdr:row>100</xdr:row>
      <xdr:rowOff>604520</xdr:rowOff>
    </xdr:to>
    <xdr:pic>
      <xdr:nvPicPr>
        <xdr:cNvPr id="7" name="Picture 6"/>
        <xdr:cNvPicPr>
          <a:picLocks noChangeAspect="1" noChangeArrowheads="1"/>
        </xdr:cNvPicPr>
      </xdr:nvPicPr>
      <xdr:blipFill>
        <a:blip r:embed="rId102" cstate="print">
          <a:extLst>
            <a:ext uri="{28A0092B-C50C-407E-A947-70E740481C1C}">
              <a14:useLocalDpi xmlns:a14="http://schemas.microsoft.com/office/drawing/2010/main" val="0"/>
            </a:ext>
          </a:extLst>
        </a:blip>
        <a:srcRect/>
        <a:stretch>
          <a:fillRect/>
        </a:stretch>
      </xdr:blipFill>
      <xdr:spPr>
        <a:xfrm>
          <a:off x="11543030" y="23777575"/>
          <a:ext cx="528955" cy="445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280670</xdr:colOff>
      <xdr:row>97</xdr:row>
      <xdr:rowOff>93980</xdr:rowOff>
    </xdr:from>
    <xdr:to>
      <xdr:col>7</xdr:col>
      <xdr:colOff>1031240</xdr:colOff>
      <xdr:row>97</xdr:row>
      <xdr:rowOff>652145</xdr:rowOff>
    </xdr:to>
    <xdr:pic>
      <xdr:nvPicPr>
        <xdr:cNvPr id="15" name="Picture 14" descr="SGDC-51 | StGuchi"/>
        <xdr:cNvPicPr>
          <a:picLocks noChangeAspect="1"/>
        </xdr:cNvPicPr>
      </xdr:nvPicPr>
      <xdr:blipFill>
        <a:blip r:embed="rId103" r:link="rId12"/>
        <a:srcRect t="12790" b="12519"/>
        <a:stretch>
          <a:fillRect/>
        </a:stretch>
      </xdr:blipFill>
      <xdr:spPr>
        <a:xfrm>
          <a:off x="11436350" y="21388705"/>
          <a:ext cx="750570" cy="558165"/>
        </a:xfrm>
        <a:prstGeom prst="rect">
          <a:avLst/>
        </a:prstGeom>
        <a:noFill/>
        <a:ln>
          <a:noFill/>
        </a:ln>
      </xdr:spPr>
    </xdr:pic>
    <xdr:clientData/>
  </xdr:twoCellAnchor>
  <xdr:twoCellAnchor editAs="oneCell">
    <xdr:from>
      <xdr:col>7</xdr:col>
      <xdr:colOff>329565</xdr:colOff>
      <xdr:row>99</xdr:row>
      <xdr:rowOff>113030</xdr:rowOff>
    </xdr:from>
    <xdr:to>
      <xdr:col>7</xdr:col>
      <xdr:colOff>955675</xdr:colOff>
      <xdr:row>99</xdr:row>
      <xdr:rowOff>633095</xdr:rowOff>
    </xdr:to>
    <xdr:pic>
      <xdr:nvPicPr>
        <xdr:cNvPr id="16" name="Picture 15" descr="Stainless Steel 304 Magnetic Door Lock - Secure &amp; Stylish"/>
        <xdr:cNvPicPr>
          <a:picLocks noChangeAspect="1"/>
        </xdr:cNvPicPr>
      </xdr:nvPicPr>
      <xdr:blipFill>
        <a:blip r:embed="rId104" r:link="rId12"/>
        <a:srcRect l="12421" r="19717"/>
        <a:stretch>
          <a:fillRect/>
        </a:stretch>
      </xdr:blipFill>
      <xdr:spPr>
        <a:xfrm>
          <a:off x="11485245" y="22957155"/>
          <a:ext cx="626110" cy="520065"/>
        </a:xfrm>
        <a:prstGeom prst="rect">
          <a:avLst/>
        </a:prstGeom>
        <a:noFill/>
        <a:ln>
          <a:noFill/>
        </a:ln>
      </xdr:spPr>
    </xdr:pic>
    <xdr:clientData/>
  </xdr:twoCellAnchor>
  <xdr:twoCellAnchor editAs="oneCell">
    <xdr:from>
      <xdr:col>7</xdr:col>
      <xdr:colOff>269875</xdr:colOff>
      <xdr:row>98</xdr:row>
      <xdr:rowOff>124460</xdr:rowOff>
    </xdr:from>
    <xdr:to>
      <xdr:col>7</xdr:col>
      <xdr:colOff>904240</xdr:colOff>
      <xdr:row>98</xdr:row>
      <xdr:rowOff>678815</xdr:rowOff>
    </xdr:to>
    <xdr:pic>
      <xdr:nvPicPr>
        <xdr:cNvPr id="17" name="Picture 16" descr="gky-stainless-steel-door-hinges-4-363-2-0mm-x-71mm-x-100mm-4"/>
        <xdr:cNvPicPr>
          <a:picLocks noChangeAspect="1"/>
        </xdr:cNvPicPr>
      </xdr:nvPicPr>
      <xdr:blipFill>
        <a:blip r:embed="rId105" r:link="rId12"/>
        <a:srcRect l="12824" t="8525" r="14128" b="8846"/>
        <a:stretch>
          <a:fillRect/>
        </a:stretch>
      </xdr:blipFill>
      <xdr:spPr>
        <a:xfrm rot="5400000">
          <a:off x="11465560" y="22153880"/>
          <a:ext cx="554355" cy="634365"/>
        </a:xfrm>
        <a:prstGeom prst="rect">
          <a:avLst/>
        </a:prstGeom>
        <a:noFill/>
        <a:ln>
          <a:noFill/>
        </a:ln>
      </xdr:spPr>
    </xdr:pic>
    <xdr:clientData/>
  </xdr:twoCellAnchor>
  <xdr:twoCellAnchor editAs="oneCell">
    <xdr:from>
      <xdr:col>7</xdr:col>
      <xdr:colOff>175895</xdr:colOff>
      <xdr:row>90</xdr:row>
      <xdr:rowOff>0</xdr:rowOff>
    </xdr:from>
    <xdr:to>
      <xdr:col>8</xdr:col>
      <xdr:colOff>69850</xdr:colOff>
      <xdr:row>91</xdr:row>
      <xdr:rowOff>746760</xdr:rowOff>
    </xdr:to>
    <xdr:pic>
      <xdr:nvPicPr>
        <xdr:cNvPr id="21" name="Picture 20" descr="B15 Cabin Door For Ship"/>
        <xdr:cNvPicPr>
          <a:picLocks noChangeAspect="1"/>
        </xdr:cNvPicPr>
      </xdr:nvPicPr>
      <xdr:blipFill>
        <a:blip r:embed="rId106" r:link="rId12"/>
        <a:srcRect l="26306" t="2118"/>
        <a:stretch>
          <a:fillRect/>
        </a:stretch>
      </xdr:blipFill>
      <xdr:spPr>
        <a:xfrm>
          <a:off x="11331575" y="15871825"/>
          <a:ext cx="1141730" cy="1521460"/>
        </a:xfrm>
        <a:prstGeom prst="rect">
          <a:avLst/>
        </a:prstGeom>
        <a:noFill/>
        <a:ln>
          <a:noFill/>
        </a:ln>
      </xdr:spPr>
    </xdr:pic>
    <xdr:clientData/>
  </xdr:twoCellAnchor>
  <xdr:twoCellAnchor editAs="oneCell">
    <xdr:from>
      <xdr:col>8</xdr:col>
      <xdr:colOff>0</xdr:colOff>
      <xdr:row>61</xdr:row>
      <xdr:rowOff>1905</xdr:rowOff>
    </xdr:from>
    <xdr:to>
      <xdr:col>11</xdr:col>
      <xdr:colOff>33655</xdr:colOff>
      <xdr:row>83</xdr:row>
      <xdr:rowOff>60960</xdr:rowOff>
    </xdr:to>
    <xdr:pic>
      <xdr:nvPicPr>
        <xdr:cNvPr id="22" name="Picture 21"/>
        <xdr:cNvPicPr>
          <a:picLocks noChangeAspect="1"/>
        </xdr:cNvPicPr>
      </xdr:nvPicPr>
      <xdr:blipFill>
        <a:blip r:embed="rId107"/>
        <a:srcRect t="11031" b="11612"/>
        <a:stretch>
          <a:fillRect/>
        </a:stretch>
      </xdr:blipFill>
      <xdr:spPr>
        <a:xfrm>
          <a:off x="12403455" y="10631805"/>
          <a:ext cx="2119630" cy="3554730"/>
        </a:xfrm>
        <a:prstGeom prst="rect">
          <a:avLst/>
        </a:prstGeom>
        <a:noFill/>
        <a:ln w="9525">
          <a:noFill/>
        </a:ln>
      </xdr:spPr>
    </xdr:pic>
    <xdr:clientData/>
  </xdr:twoCellAnchor>
  <xdr:twoCellAnchor>
    <xdr:from>
      <xdr:col>6</xdr:col>
      <xdr:colOff>130810</xdr:colOff>
      <xdr:row>126</xdr:row>
      <xdr:rowOff>171450</xdr:rowOff>
    </xdr:from>
    <xdr:to>
      <xdr:col>6</xdr:col>
      <xdr:colOff>890270</xdr:colOff>
      <xdr:row>126</xdr:row>
      <xdr:rowOff>765810</xdr:rowOff>
    </xdr:to>
    <xdr:pic>
      <xdr:nvPicPr>
        <xdr:cNvPr id="23" name="Picture 138" descr=" "/>
        <xdr:cNvPicPr/>
      </xdr:nvPicPr>
      <xdr:blipFill>
        <a:blip r:embed="rId108"/>
        <a:srcRect/>
        <a:stretch>
          <a:fillRect/>
        </a:stretch>
      </xdr:blipFill>
      <xdr:spPr>
        <a:xfrm>
          <a:off x="10184765" y="32162750"/>
          <a:ext cx="759460" cy="594360"/>
        </a:xfrm>
        <a:prstGeom prst="rect">
          <a:avLst/>
        </a:prstGeom>
        <a:noFill/>
        <a:ln w="9525" cap="flat" cmpd="sng">
          <a:noFill/>
          <a:prstDash val="solid"/>
          <a:miter/>
        </a:ln>
        <a:effectLst/>
      </xdr:spPr>
    </xdr:pic>
    <xdr:clientData/>
  </xdr:twoCellAnchor>
  <xdr:twoCellAnchor>
    <xdr:from>
      <xdr:col>6</xdr:col>
      <xdr:colOff>114300</xdr:colOff>
      <xdr:row>125</xdr:row>
      <xdr:rowOff>0</xdr:rowOff>
    </xdr:from>
    <xdr:to>
      <xdr:col>6</xdr:col>
      <xdr:colOff>711200</xdr:colOff>
      <xdr:row>125</xdr:row>
      <xdr:rowOff>570230</xdr:rowOff>
    </xdr:to>
    <xdr:pic>
      <xdr:nvPicPr>
        <xdr:cNvPr id="24" name="Picture 139" descr=" "/>
        <xdr:cNvPicPr/>
      </xdr:nvPicPr>
      <xdr:blipFill>
        <a:blip r:embed="rId109"/>
        <a:srcRect/>
        <a:stretch>
          <a:fillRect/>
        </a:stretch>
      </xdr:blipFill>
      <xdr:spPr>
        <a:xfrm>
          <a:off x="10168255" y="31343600"/>
          <a:ext cx="596900" cy="570230"/>
        </a:xfrm>
        <a:prstGeom prst="rect">
          <a:avLst/>
        </a:prstGeom>
        <a:noFill/>
        <a:ln w="9525" cap="flat" cmpd="sng">
          <a:noFill/>
          <a:prstDash val="solid"/>
          <a:miter/>
        </a:ln>
        <a:effectLst/>
      </xdr:spPr>
    </xdr:pic>
    <xdr:clientData/>
  </xdr:twoCellAnchor>
  <xdr:twoCellAnchor>
    <xdr:from>
      <xdr:col>7</xdr:col>
      <xdr:colOff>884555</xdr:colOff>
      <xdr:row>128</xdr:row>
      <xdr:rowOff>544830</xdr:rowOff>
    </xdr:from>
    <xdr:to>
      <xdr:col>7</xdr:col>
      <xdr:colOff>1247775</xdr:colOff>
      <xdr:row>130</xdr:row>
      <xdr:rowOff>199390</xdr:rowOff>
    </xdr:to>
    <xdr:pic>
      <xdr:nvPicPr>
        <xdr:cNvPr id="25" name="Picture 13" descr=" "/>
        <xdr:cNvPicPr/>
      </xdr:nvPicPr>
      <xdr:blipFill>
        <a:blip r:embed="rId110"/>
        <a:srcRect/>
        <a:stretch>
          <a:fillRect/>
        </a:stretch>
      </xdr:blipFill>
      <xdr:spPr>
        <a:xfrm rot="5400000">
          <a:off x="11715115" y="34474150"/>
          <a:ext cx="1013460" cy="363220"/>
        </a:xfrm>
        <a:prstGeom prst="rect">
          <a:avLst/>
        </a:prstGeom>
        <a:noFill/>
        <a:ln w="9525" cap="flat" cmpd="sng">
          <a:noFill/>
          <a:prstDash val="solid"/>
          <a:miter/>
        </a:ln>
        <a:effectLst/>
      </xdr:spPr>
    </xdr:pic>
    <xdr:clientData/>
  </xdr:twoCellAnchor>
  <xdr:twoCellAnchor>
    <xdr:from>
      <xdr:col>5</xdr:col>
      <xdr:colOff>58420</xdr:colOff>
      <xdr:row>145</xdr:row>
      <xdr:rowOff>169545</xdr:rowOff>
    </xdr:from>
    <xdr:to>
      <xdr:col>5</xdr:col>
      <xdr:colOff>805180</xdr:colOff>
      <xdr:row>145</xdr:row>
      <xdr:rowOff>842645</xdr:rowOff>
    </xdr:to>
    <xdr:pic>
      <xdr:nvPicPr>
        <xdr:cNvPr id="26" name="Picture 142" descr=" "/>
        <xdr:cNvPicPr/>
      </xdr:nvPicPr>
      <xdr:blipFill>
        <a:blip r:embed="rId111"/>
        <a:srcRect/>
        <a:stretch>
          <a:fillRect/>
        </a:stretch>
      </xdr:blipFill>
      <xdr:spPr>
        <a:xfrm>
          <a:off x="8688070" y="43832145"/>
          <a:ext cx="746760" cy="673100"/>
        </a:xfrm>
        <a:prstGeom prst="rect">
          <a:avLst/>
        </a:prstGeom>
        <a:noFill/>
        <a:ln w="9525" cap="flat" cmpd="sng">
          <a:noFill/>
          <a:prstDash val="solid"/>
          <a:miter/>
        </a:ln>
        <a:effectLst/>
      </xdr:spPr>
    </xdr:pic>
    <xdr:clientData/>
  </xdr:twoCellAnchor>
  <xdr:twoCellAnchor>
    <xdr:from>
      <xdr:col>6</xdr:col>
      <xdr:colOff>113030</xdr:colOff>
      <xdr:row>145</xdr:row>
      <xdr:rowOff>250190</xdr:rowOff>
    </xdr:from>
    <xdr:to>
      <xdr:col>7</xdr:col>
      <xdr:colOff>224790</xdr:colOff>
      <xdr:row>145</xdr:row>
      <xdr:rowOff>899795</xdr:rowOff>
    </xdr:to>
    <xdr:pic>
      <xdr:nvPicPr>
        <xdr:cNvPr id="28" name="Picture 143" descr=" "/>
        <xdr:cNvPicPr/>
      </xdr:nvPicPr>
      <xdr:blipFill>
        <a:blip r:embed="rId112"/>
        <a:srcRect/>
        <a:stretch>
          <a:fillRect/>
        </a:stretch>
      </xdr:blipFill>
      <xdr:spPr>
        <a:xfrm>
          <a:off x="10166985" y="43912790"/>
          <a:ext cx="1213485" cy="649605"/>
        </a:xfrm>
        <a:prstGeom prst="rect">
          <a:avLst/>
        </a:prstGeom>
        <a:noFill/>
        <a:ln w="9525" cap="flat" cmpd="sng">
          <a:noFill/>
          <a:prstDash val="solid"/>
          <a:miter/>
        </a:ln>
        <a:effectLst/>
      </xdr:spPr>
    </xdr:pic>
    <xdr:clientData/>
  </xdr:twoCellAnchor>
  <xdr:twoCellAnchor>
    <xdr:from>
      <xdr:col>5</xdr:col>
      <xdr:colOff>203835</xdr:colOff>
      <xdr:row>146</xdr:row>
      <xdr:rowOff>198120</xdr:rowOff>
    </xdr:from>
    <xdr:to>
      <xdr:col>5</xdr:col>
      <xdr:colOff>800100</xdr:colOff>
      <xdr:row>146</xdr:row>
      <xdr:rowOff>721360</xdr:rowOff>
    </xdr:to>
    <xdr:pic>
      <xdr:nvPicPr>
        <xdr:cNvPr id="29" name="Picture 144" descr=" "/>
        <xdr:cNvPicPr/>
      </xdr:nvPicPr>
      <xdr:blipFill>
        <a:blip r:embed="rId113"/>
        <a:srcRect/>
        <a:stretch>
          <a:fillRect/>
        </a:stretch>
      </xdr:blipFill>
      <xdr:spPr>
        <a:xfrm>
          <a:off x="8833485" y="44876720"/>
          <a:ext cx="596265" cy="523240"/>
        </a:xfrm>
        <a:prstGeom prst="rect">
          <a:avLst/>
        </a:prstGeom>
        <a:noFill/>
        <a:ln w="9525" cap="flat" cmpd="sng">
          <a:noFill/>
          <a:prstDash val="solid"/>
          <a:miter/>
        </a:ln>
        <a:effectLst/>
      </xdr:spPr>
    </xdr:pic>
    <xdr:clientData/>
  </xdr:twoCellAnchor>
  <xdr:twoCellAnchor>
    <xdr:from>
      <xdr:col>6</xdr:col>
      <xdr:colOff>354330</xdr:colOff>
      <xdr:row>146</xdr:row>
      <xdr:rowOff>160020</xdr:rowOff>
    </xdr:from>
    <xdr:to>
      <xdr:col>6</xdr:col>
      <xdr:colOff>953770</xdr:colOff>
      <xdr:row>146</xdr:row>
      <xdr:rowOff>746125</xdr:rowOff>
    </xdr:to>
    <xdr:pic>
      <xdr:nvPicPr>
        <xdr:cNvPr id="30" name="Picture 145" descr=" "/>
        <xdr:cNvPicPr/>
      </xdr:nvPicPr>
      <xdr:blipFill>
        <a:blip r:embed="rId114"/>
        <a:srcRect/>
        <a:stretch>
          <a:fillRect/>
        </a:stretch>
      </xdr:blipFill>
      <xdr:spPr>
        <a:xfrm>
          <a:off x="10408285" y="44838620"/>
          <a:ext cx="599440" cy="586105"/>
        </a:xfrm>
        <a:prstGeom prst="rect">
          <a:avLst/>
        </a:prstGeom>
        <a:noFill/>
        <a:ln w="9525" cap="flat" cmpd="sng">
          <a:noFill/>
          <a:prstDash val="solid"/>
          <a:miter/>
        </a:ln>
        <a:effectLst/>
      </xdr:spPr>
    </xdr:pic>
    <xdr:clientData/>
  </xdr:twoCellAnchor>
  <xdr:twoCellAnchor>
    <xdr:from>
      <xdr:col>5</xdr:col>
      <xdr:colOff>99695</xdr:colOff>
      <xdr:row>148</xdr:row>
      <xdr:rowOff>467995</xdr:rowOff>
    </xdr:from>
    <xdr:to>
      <xdr:col>5</xdr:col>
      <xdr:colOff>508635</xdr:colOff>
      <xdr:row>149</xdr:row>
      <xdr:rowOff>581025</xdr:rowOff>
    </xdr:to>
    <xdr:pic>
      <xdr:nvPicPr>
        <xdr:cNvPr id="31" name="Picture 141" descr="4f58c6b4-75fc-4424-a7f5-d2e93c493041"/>
        <xdr:cNvPicPr/>
      </xdr:nvPicPr>
      <xdr:blipFill>
        <a:blip r:embed="rId100"/>
        <a:srcRect l="21679" t="555" r="14084" b="25412"/>
        <a:stretch>
          <a:fillRect/>
        </a:stretch>
      </xdr:blipFill>
      <xdr:spPr>
        <a:xfrm>
          <a:off x="8729345" y="46683295"/>
          <a:ext cx="408940" cy="697230"/>
        </a:xfrm>
        <a:prstGeom prst="rect">
          <a:avLst/>
        </a:prstGeom>
        <a:noFill/>
        <a:ln>
          <a:noFill/>
        </a:ln>
        <a:effectLst/>
      </xdr:spPr>
    </xdr:pic>
    <xdr:clientData/>
  </xdr:twoCellAnchor>
  <xdr:twoCellAnchor>
    <xdr:from>
      <xdr:col>6</xdr:col>
      <xdr:colOff>0</xdr:colOff>
      <xdr:row>147</xdr:row>
      <xdr:rowOff>0</xdr:rowOff>
    </xdr:from>
    <xdr:to>
      <xdr:col>6</xdr:col>
      <xdr:colOff>1037590</xdr:colOff>
      <xdr:row>147</xdr:row>
      <xdr:rowOff>636270</xdr:rowOff>
    </xdr:to>
    <xdr:pic>
      <xdr:nvPicPr>
        <xdr:cNvPr id="32" name="Picture 132" descr="20240710115910622_0001"/>
        <xdr:cNvPicPr/>
      </xdr:nvPicPr>
      <xdr:blipFill>
        <a:blip r:embed="rId115"/>
        <a:srcRect l="8790" t="16511" r="30219" b="30239"/>
        <a:stretch>
          <a:fillRect/>
        </a:stretch>
      </xdr:blipFill>
      <xdr:spPr>
        <a:xfrm>
          <a:off x="10053955" y="45529500"/>
          <a:ext cx="1037590" cy="636270"/>
        </a:xfrm>
        <a:prstGeom prst="rect">
          <a:avLst/>
        </a:prstGeom>
        <a:noFill/>
        <a:ln>
          <a:noFill/>
        </a:ln>
        <a:effectLst/>
      </xdr:spPr>
    </xdr:pic>
    <xdr:clientData/>
  </xdr:twoCellAnchor>
  <xdr:twoCellAnchor>
    <xdr:from>
      <xdr:col>6</xdr:col>
      <xdr:colOff>48895</xdr:colOff>
      <xdr:row>147</xdr:row>
      <xdr:rowOff>647700</xdr:rowOff>
    </xdr:from>
    <xdr:to>
      <xdr:col>6</xdr:col>
      <xdr:colOff>961390</xdr:colOff>
      <xdr:row>148</xdr:row>
      <xdr:rowOff>342900</xdr:rowOff>
    </xdr:to>
    <xdr:pic>
      <xdr:nvPicPr>
        <xdr:cNvPr id="33" name="Picture 133" descr="20240710115910622_0002"/>
        <xdr:cNvPicPr/>
      </xdr:nvPicPr>
      <xdr:blipFill>
        <a:blip r:embed="rId116"/>
        <a:srcRect l="8662" t="15109" r="58389" b="67796"/>
        <a:stretch>
          <a:fillRect/>
        </a:stretch>
      </xdr:blipFill>
      <xdr:spPr>
        <a:xfrm>
          <a:off x="10102850" y="46177200"/>
          <a:ext cx="912495" cy="381000"/>
        </a:xfrm>
        <a:prstGeom prst="rect">
          <a:avLst/>
        </a:prstGeom>
        <a:noFill/>
        <a:ln>
          <a:noFill/>
        </a:ln>
        <a:effectLst/>
      </xdr:spPr>
    </xdr:pic>
    <xdr:clientData/>
  </xdr:twoCellAnchor>
  <xdr:twoCellAnchor>
    <xdr:from>
      <xdr:col>6</xdr:col>
      <xdr:colOff>27940</xdr:colOff>
      <xdr:row>148</xdr:row>
      <xdr:rowOff>507365</xdr:rowOff>
    </xdr:from>
    <xdr:to>
      <xdr:col>7</xdr:col>
      <xdr:colOff>0</xdr:colOff>
      <xdr:row>149</xdr:row>
      <xdr:rowOff>304165</xdr:rowOff>
    </xdr:to>
    <xdr:pic>
      <xdr:nvPicPr>
        <xdr:cNvPr id="34" name="Picture 134" descr="20240710115910622_0003"/>
        <xdr:cNvPicPr/>
      </xdr:nvPicPr>
      <xdr:blipFill>
        <a:blip r:embed="rId117"/>
        <a:srcRect l="7325" t="14260" r="56996" b="67885"/>
        <a:stretch>
          <a:fillRect/>
        </a:stretch>
      </xdr:blipFill>
      <xdr:spPr>
        <a:xfrm>
          <a:off x="10081895" y="46722665"/>
          <a:ext cx="1073785" cy="381000"/>
        </a:xfrm>
        <a:prstGeom prst="rect">
          <a:avLst/>
        </a:prstGeom>
        <a:noFill/>
        <a:ln>
          <a:noFill/>
        </a:ln>
        <a:effectLst/>
      </xdr:spPr>
    </xdr:pic>
    <xdr:clientData/>
  </xdr:twoCellAnchor>
  <xdr:twoCellAnchor>
    <xdr:from>
      <xdr:col>4</xdr:col>
      <xdr:colOff>1342390</xdr:colOff>
      <xdr:row>158</xdr:row>
      <xdr:rowOff>520065</xdr:rowOff>
    </xdr:from>
    <xdr:to>
      <xdr:col>6</xdr:col>
      <xdr:colOff>69850</xdr:colOff>
      <xdr:row>160</xdr:row>
      <xdr:rowOff>75565</xdr:rowOff>
    </xdr:to>
    <xdr:pic>
      <xdr:nvPicPr>
        <xdr:cNvPr id="35" name="Picture 105" descr="pvc plastic grey sheet | Shopee Malaysia"/>
        <xdr:cNvPicPr/>
      </xdr:nvPicPr>
      <xdr:blipFill>
        <a:blip r:embed="rId118"/>
        <a:srcRect l="22081" t="15364" b="26920"/>
        <a:stretch>
          <a:fillRect/>
        </a:stretch>
      </xdr:blipFill>
      <xdr:spPr>
        <a:xfrm>
          <a:off x="8547100" y="52228115"/>
          <a:ext cx="1576705" cy="622300"/>
        </a:xfrm>
        <a:prstGeom prst="rect">
          <a:avLst/>
        </a:prstGeom>
        <a:noFill/>
        <a:ln w="9525" cap="flat" cmpd="sng">
          <a:noFill/>
          <a:prstDash val="solid"/>
          <a:miter/>
        </a:ln>
        <a:effectLst/>
      </xdr:spPr>
    </xdr:pic>
    <xdr:clientData/>
  </xdr:twoCellAnchor>
  <xdr:twoCellAnchor>
    <xdr:from>
      <xdr:col>5</xdr:col>
      <xdr:colOff>99695</xdr:colOff>
      <xdr:row>160</xdr:row>
      <xdr:rowOff>334010</xdr:rowOff>
    </xdr:from>
    <xdr:to>
      <xdr:col>5</xdr:col>
      <xdr:colOff>840105</xdr:colOff>
      <xdr:row>161</xdr:row>
      <xdr:rowOff>321310</xdr:rowOff>
    </xdr:to>
    <xdr:pic>
      <xdr:nvPicPr>
        <xdr:cNvPr id="36" name="Picture 21" descr="Aluminium Checker Plate | Aluminium Supplier Malaysia ..."/>
        <xdr:cNvPicPr/>
      </xdr:nvPicPr>
      <xdr:blipFill>
        <a:blip r:embed="rId119"/>
        <a:srcRect/>
        <a:stretch>
          <a:fillRect/>
        </a:stretch>
      </xdr:blipFill>
      <xdr:spPr>
        <a:xfrm>
          <a:off x="8729345" y="53108860"/>
          <a:ext cx="740410" cy="520700"/>
        </a:xfrm>
        <a:prstGeom prst="rect">
          <a:avLst/>
        </a:prstGeom>
        <a:noFill/>
        <a:ln w="9525" cap="flat" cmpd="sng">
          <a:noFill/>
          <a:prstDash val="solid"/>
          <a:miter/>
        </a:ln>
        <a:effectLst/>
      </xdr:spPr>
    </xdr:pic>
    <xdr:clientData/>
  </xdr:twoCellAnchor>
  <xdr:twoCellAnchor>
    <xdr:from>
      <xdr:col>5</xdr:col>
      <xdr:colOff>41275</xdr:colOff>
      <xdr:row>163</xdr:row>
      <xdr:rowOff>0</xdr:rowOff>
    </xdr:from>
    <xdr:to>
      <xdr:col>5</xdr:col>
      <xdr:colOff>546100</xdr:colOff>
      <xdr:row>164</xdr:row>
      <xdr:rowOff>78105</xdr:rowOff>
    </xdr:to>
    <xdr:pic>
      <xdr:nvPicPr>
        <xdr:cNvPr id="38" name="Picture 8" descr="BOSNY 15kg White Wax | Shopee Malaysia"/>
        <xdr:cNvPicPr/>
      </xdr:nvPicPr>
      <xdr:blipFill>
        <a:blip r:embed="rId120"/>
        <a:srcRect/>
        <a:stretch>
          <a:fillRect/>
        </a:stretch>
      </xdr:blipFill>
      <xdr:spPr>
        <a:xfrm>
          <a:off x="8670925" y="54375050"/>
          <a:ext cx="504825" cy="611505"/>
        </a:xfrm>
        <a:prstGeom prst="rect">
          <a:avLst/>
        </a:prstGeom>
        <a:noFill/>
        <a:ln>
          <a:noFill/>
        </a:ln>
        <a:effectLst/>
      </xdr:spPr>
    </xdr:pic>
    <xdr:clientData/>
  </xdr:twoCellAnchor>
  <xdr:twoCellAnchor>
    <xdr:from>
      <xdr:col>5</xdr:col>
      <xdr:colOff>90805</xdr:colOff>
      <xdr:row>180</xdr:row>
      <xdr:rowOff>111125</xdr:rowOff>
    </xdr:from>
    <xdr:to>
      <xdr:col>5</xdr:col>
      <xdr:colOff>786765</xdr:colOff>
      <xdr:row>180</xdr:row>
      <xdr:rowOff>478790</xdr:rowOff>
    </xdr:to>
    <xdr:pic>
      <xdr:nvPicPr>
        <xdr:cNvPr id="39" name="Picture 1" descr=" "/>
        <xdr:cNvPicPr/>
      </xdr:nvPicPr>
      <xdr:blipFill>
        <a:blip r:embed="rId121"/>
        <a:srcRect/>
        <a:stretch>
          <a:fillRect/>
        </a:stretch>
      </xdr:blipFill>
      <xdr:spPr>
        <a:xfrm>
          <a:off x="8720455" y="61750575"/>
          <a:ext cx="695960" cy="367665"/>
        </a:xfrm>
        <a:prstGeom prst="rect">
          <a:avLst/>
        </a:prstGeom>
        <a:noFill/>
        <a:ln>
          <a:noFill/>
        </a:ln>
        <a:effectLst/>
      </xdr:spPr>
    </xdr:pic>
    <xdr:clientData/>
  </xdr:twoCellAnchor>
  <xdr:twoCellAnchor>
    <xdr:from>
      <xdr:col>5</xdr:col>
      <xdr:colOff>57467</xdr:colOff>
      <xdr:row>181</xdr:row>
      <xdr:rowOff>218122</xdr:rowOff>
    </xdr:from>
    <xdr:to>
      <xdr:col>5</xdr:col>
      <xdr:colOff>830897</xdr:colOff>
      <xdr:row>182</xdr:row>
      <xdr:rowOff>46037</xdr:rowOff>
    </xdr:to>
    <xdr:pic>
      <xdr:nvPicPr>
        <xdr:cNvPr id="40" name="Picture 4" descr=" "/>
        <xdr:cNvPicPr/>
      </xdr:nvPicPr>
      <xdr:blipFill>
        <a:blip r:embed="rId122"/>
        <a:srcRect/>
        <a:stretch>
          <a:fillRect/>
        </a:stretch>
      </xdr:blipFill>
      <xdr:spPr>
        <a:xfrm rot="5400000">
          <a:off x="8892540" y="62184280"/>
          <a:ext cx="361315" cy="773430"/>
        </a:xfrm>
        <a:prstGeom prst="rect">
          <a:avLst/>
        </a:prstGeom>
        <a:noFill/>
        <a:ln>
          <a:noFill/>
        </a:ln>
        <a:effectLst/>
      </xdr:spPr>
    </xdr:pic>
    <xdr:clientData/>
  </xdr:twoCellAnchor>
  <xdr:twoCellAnchor>
    <xdr:from>
      <xdr:col>5</xdr:col>
      <xdr:colOff>98710</xdr:colOff>
      <xdr:row>328</xdr:row>
      <xdr:rowOff>87312</xdr:rowOff>
    </xdr:from>
    <xdr:to>
      <xdr:col>5</xdr:col>
      <xdr:colOff>916105</xdr:colOff>
      <xdr:row>328</xdr:row>
      <xdr:rowOff>837406</xdr:rowOff>
    </xdr:to>
    <xdr:pic>
      <xdr:nvPicPr>
        <xdr:cNvPr id="41" name="图片 30" descr=" "/>
        <xdr:cNvPicPr/>
      </xdr:nvPicPr>
      <xdr:blipFill>
        <a:blip r:embed="rId123"/>
        <a:srcRect t="18812" b="10891"/>
        <a:stretch>
          <a:fillRect/>
        </a:stretch>
      </xdr:blipFill>
      <xdr:spPr>
        <a:xfrm>
          <a:off x="8728075" y="111046895"/>
          <a:ext cx="817245" cy="294005"/>
        </a:xfrm>
        <a:prstGeom prst="rect">
          <a:avLst/>
        </a:prstGeom>
        <a:noFill/>
        <a:ln>
          <a:noFill/>
        </a:ln>
        <a:effectLst/>
      </xdr:spPr>
    </xdr:pic>
    <xdr:clientData/>
  </xdr:twoCellAnchor>
  <xdr:twoCellAnchor>
    <xdr:from>
      <xdr:col>5</xdr:col>
      <xdr:colOff>86588</xdr:colOff>
      <xdr:row>329</xdr:row>
      <xdr:rowOff>0</xdr:rowOff>
    </xdr:from>
    <xdr:to>
      <xdr:col>5</xdr:col>
      <xdr:colOff>1343852</xdr:colOff>
      <xdr:row>329</xdr:row>
      <xdr:rowOff>835223</xdr:rowOff>
    </xdr:to>
    <xdr:pic>
      <xdr:nvPicPr>
        <xdr:cNvPr id="42" name="图片 31" descr=" "/>
        <xdr:cNvPicPr/>
      </xdr:nvPicPr>
      <xdr:blipFill>
        <a:blip r:embed="rId124"/>
        <a:srcRect/>
        <a:stretch>
          <a:fillRect/>
        </a:stretch>
      </xdr:blipFill>
      <xdr:spPr>
        <a:xfrm>
          <a:off x="8716010" y="111340900"/>
          <a:ext cx="1257300" cy="381000"/>
        </a:xfrm>
        <a:prstGeom prst="rect">
          <a:avLst/>
        </a:prstGeom>
        <a:noFill/>
        <a:ln>
          <a:noFill/>
        </a:ln>
        <a:effectLst/>
      </xdr:spPr>
    </xdr:pic>
    <xdr:clientData/>
  </xdr:twoCellAnchor>
  <xdr:twoCellAnchor>
    <xdr:from>
      <xdr:col>5</xdr:col>
      <xdr:colOff>83124</xdr:colOff>
      <xdr:row>330</xdr:row>
      <xdr:rowOff>123527</xdr:rowOff>
    </xdr:from>
    <xdr:to>
      <xdr:col>6</xdr:col>
      <xdr:colOff>86956</xdr:colOff>
      <xdr:row>330</xdr:row>
      <xdr:rowOff>914102</xdr:rowOff>
    </xdr:to>
    <xdr:pic>
      <xdr:nvPicPr>
        <xdr:cNvPr id="43" name="图片 32" descr=" "/>
        <xdr:cNvPicPr/>
      </xdr:nvPicPr>
      <xdr:blipFill>
        <a:blip r:embed="rId125"/>
        <a:srcRect b="13731"/>
        <a:stretch>
          <a:fillRect/>
        </a:stretch>
      </xdr:blipFill>
      <xdr:spPr>
        <a:xfrm>
          <a:off x="8712200" y="111845090"/>
          <a:ext cx="1428115" cy="257810"/>
        </a:xfrm>
        <a:prstGeom prst="rect">
          <a:avLst/>
        </a:prstGeom>
        <a:noFill/>
        <a:ln>
          <a:noFill/>
        </a:ln>
        <a:effectLst/>
      </xdr:spPr>
    </xdr:pic>
    <xdr:clientData/>
  </xdr:twoCellAnchor>
  <xdr:twoCellAnchor>
    <xdr:from>
      <xdr:col>5</xdr:col>
      <xdr:colOff>375793</xdr:colOff>
      <xdr:row>331</xdr:row>
      <xdr:rowOff>125015</xdr:rowOff>
    </xdr:from>
    <xdr:to>
      <xdr:col>5</xdr:col>
      <xdr:colOff>1771599</xdr:colOff>
      <xdr:row>331</xdr:row>
      <xdr:rowOff>784820</xdr:rowOff>
    </xdr:to>
    <xdr:pic>
      <xdr:nvPicPr>
        <xdr:cNvPr id="44" name="图片 33" descr=" "/>
        <xdr:cNvPicPr/>
      </xdr:nvPicPr>
      <xdr:blipFill>
        <a:blip r:embed="rId126"/>
        <a:srcRect/>
        <a:stretch>
          <a:fillRect/>
        </a:stretch>
      </xdr:blipFill>
      <xdr:spPr>
        <a:xfrm>
          <a:off x="9004935" y="112227360"/>
          <a:ext cx="1049020" cy="256540"/>
        </a:xfrm>
        <a:prstGeom prst="rect">
          <a:avLst/>
        </a:prstGeom>
        <a:noFill/>
        <a:ln>
          <a:noFill/>
        </a:ln>
        <a:effectLst/>
      </xdr:spPr>
    </xdr:pic>
    <xdr:clientData/>
  </xdr:twoCellAnchor>
  <xdr:twoCellAnchor>
    <xdr:from>
      <xdr:col>5</xdr:col>
      <xdr:colOff>50221</xdr:colOff>
      <xdr:row>332</xdr:row>
      <xdr:rowOff>87064</xdr:rowOff>
    </xdr:from>
    <xdr:to>
      <xdr:col>6</xdr:col>
      <xdr:colOff>148829</xdr:colOff>
      <xdr:row>332</xdr:row>
      <xdr:rowOff>735210</xdr:rowOff>
    </xdr:to>
    <xdr:pic>
      <xdr:nvPicPr>
        <xdr:cNvPr id="45" name="图片 34" descr=" "/>
        <xdr:cNvPicPr/>
      </xdr:nvPicPr>
      <xdr:blipFill>
        <a:blip r:embed="rId127"/>
        <a:srcRect/>
        <a:stretch>
          <a:fillRect/>
        </a:stretch>
      </xdr:blipFill>
      <xdr:spPr>
        <a:xfrm>
          <a:off x="8679815" y="112570895"/>
          <a:ext cx="1522730" cy="294005"/>
        </a:xfrm>
        <a:prstGeom prst="rect">
          <a:avLst/>
        </a:prstGeom>
        <a:noFill/>
        <a:ln>
          <a:noFill/>
        </a:ln>
        <a:effectLst/>
      </xdr:spPr>
    </xdr:pic>
    <xdr:clientData/>
  </xdr:twoCellAnchor>
  <xdr:twoCellAnchor>
    <xdr:from>
      <xdr:col>5</xdr:col>
      <xdr:colOff>200885</xdr:colOff>
      <xdr:row>333</xdr:row>
      <xdr:rowOff>85576</xdr:rowOff>
    </xdr:from>
    <xdr:to>
      <xdr:col>5</xdr:col>
      <xdr:colOff>1771599</xdr:colOff>
      <xdr:row>333</xdr:row>
      <xdr:rowOff>684609</xdr:rowOff>
    </xdr:to>
    <xdr:pic>
      <xdr:nvPicPr>
        <xdr:cNvPr id="46" name="图片 35" descr="内开门器新"/>
        <xdr:cNvPicPr/>
      </xdr:nvPicPr>
      <xdr:blipFill>
        <a:blip r:embed="rId128"/>
        <a:srcRect/>
        <a:stretch>
          <a:fillRect/>
        </a:stretch>
      </xdr:blipFill>
      <xdr:spPr>
        <a:xfrm>
          <a:off x="8830310" y="112949990"/>
          <a:ext cx="1223645" cy="295910"/>
        </a:xfrm>
        <a:prstGeom prst="rect">
          <a:avLst/>
        </a:prstGeom>
        <a:noFill/>
        <a:ln>
          <a:noFill/>
        </a:ln>
        <a:effectLst/>
      </xdr:spPr>
    </xdr:pic>
    <xdr:clientData/>
  </xdr:twoCellAnchor>
  <xdr:twoCellAnchor>
    <xdr:from>
      <xdr:col>6</xdr:col>
      <xdr:colOff>331104</xdr:colOff>
      <xdr:row>332</xdr:row>
      <xdr:rowOff>48369</xdr:rowOff>
    </xdr:from>
    <xdr:to>
      <xdr:col>7</xdr:col>
      <xdr:colOff>507439</xdr:colOff>
      <xdr:row>332</xdr:row>
      <xdr:rowOff>786804</xdr:rowOff>
    </xdr:to>
    <xdr:pic>
      <xdr:nvPicPr>
        <xdr:cNvPr id="47" name="图片 36" descr="新款内开"/>
        <xdr:cNvPicPr/>
      </xdr:nvPicPr>
      <xdr:blipFill>
        <a:blip r:embed="rId129"/>
        <a:srcRect/>
        <a:stretch>
          <a:fillRect/>
        </a:stretch>
      </xdr:blipFill>
      <xdr:spPr>
        <a:xfrm>
          <a:off x="10384790" y="112532160"/>
          <a:ext cx="1278255" cy="332740"/>
        </a:xfrm>
        <a:prstGeom prst="rect">
          <a:avLst/>
        </a:prstGeom>
        <a:noFill/>
        <a:ln>
          <a:noFill/>
        </a:ln>
        <a:effectLst/>
      </xdr:spPr>
    </xdr:pic>
    <xdr:clientData/>
  </xdr:twoCellAnchor>
  <xdr:twoCellAnchor>
    <xdr:from>
      <xdr:col>5</xdr:col>
      <xdr:colOff>48489</xdr:colOff>
      <xdr:row>334</xdr:row>
      <xdr:rowOff>138112</xdr:rowOff>
    </xdr:from>
    <xdr:to>
      <xdr:col>6</xdr:col>
      <xdr:colOff>73578</xdr:colOff>
      <xdr:row>334</xdr:row>
      <xdr:rowOff>595610</xdr:rowOff>
    </xdr:to>
    <xdr:pic>
      <xdr:nvPicPr>
        <xdr:cNvPr id="48" name="图片 37" descr=" "/>
        <xdr:cNvPicPr/>
      </xdr:nvPicPr>
      <xdr:blipFill>
        <a:blip r:embed="rId130"/>
        <a:srcRect/>
        <a:stretch>
          <a:fillRect/>
        </a:stretch>
      </xdr:blipFill>
      <xdr:spPr>
        <a:xfrm>
          <a:off x="8677910" y="113383695"/>
          <a:ext cx="1449070" cy="243205"/>
        </a:xfrm>
        <a:prstGeom prst="rect">
          <a:avLst/>
        </a:prstGeom>
        <a:noFill/>
        <a:ln>
          <a:noFill/>
        </a:ln>
        <a:effectLst/>
      </xdr:spPr>
    </xdr:pic>
    <xdr:clientData/>
  </xdr:twoCellAnchor>
  <xdr:twoCellAnchor>
    <xdr:from>
      <xdr:col>5</xdr:col>
      <xdr:colOff>209544</xdr:colOff>
      <xdr:row>335</xdr:row>
      <xdr:rowOff>137517</xdr:rowOff>
    </xdr:from>
    <xdr:to>
      <xdr:col>6</xdr:col>
      <xdr:colOff>316054</xdr:colOff>
      <xdr:row>335</xdr:row>
      <xdr:rowOff>825103</xdr:rowOff>
    </xdr:to>
    <xdr:pic>
      <xdr:nvPicPr>
        <xdr:cNvPr id="49" name="图片 38" descr="微信图片_20190304150333_conew1"/>
        <xdr:cNvPicPr/>
      </xdr:nvPicPr>
      <xdr:blipFill>
        <a:blip r:embed="rId131"/>
        <a:srcRect/>
        <a:stretch>
          <a:fillRect/>
        </a:stretch>
      </xdr:blipFill>
      <xdr:spPr>
        <a:xfrm>
          <a:off x="8838565" y="113764060"/>
          <a:ext cx="1530985" cy="243840"/>
        </a:xfrm>
        <a:prstGeom prst="rect">
          <a:avLst/>
        </a:prstGeom>
        <a:noFill/>
        <a:ln>
          <a:noFill/>
        </a:ln>
        <a:effectLst/>
      </xdr:spPr>
    </xdr:pic>
    <xdr:clientData/>
  </xdr:twoCellAnchor>
  <xdr:twoCellAnchor>
    <xdr:from>
      <xdr:col>5</xdr:col>
      <xdr:colOff>41562</xdr:colOff>
      <xdr:row>336</xdr:row>
      <xdr:rowOff>137616</xdr:rowOff>
    </xdr:from>
    <xdr:to>
      <xdr:col>6</xdr:col>
      <xdr:colOff>96990</xdr:colOff>
      <xdr:row>336</xdr:row>
      <xdr:rowOff>720675</xdr:rowOff>
    </xdr:to>
    <xdr:pic>
      <xdr:nvPicPr>
        <xdr:cNvPr id="53" name="图片 39" descr=" "/>
        <xdr:cNvPicPr/>
      </xdr:nvPicPr>
      <xdr:blipFill>
        <a:blip r:embed="rId132"/>
        <a:srcRect/>
        <a:stretch>
          <a:fillRect/>
        </a:stretch>
      </xdr:blipFill>
      <xdr:spPr>
        <a:xfrm>
          <a:off x="8670925" y="114145060"/>
          <a:ext cx="1479550" cy="243840"/>
        </a:xfrm>
        <a:prstGeom prst="rect">
          <a:avLst/>
        </a:prstGeom>
        <a:noFill/>
        <a:ln>
          <a:noFill/>
        </a:ln>
        <a:effectLst/>
      </xdr:spPr>
    </xdr:pic>
    <xdr:clientData/>
  </xdr:twoCellAnchor>
  <xdr:twoCellAnchor>
    <xdr:from>
      <xdr:col>5</xdr:col>
      <xdr:colOff>162786</xdr:colOff>
      <xdr:row>337</xdr:row>
      <xdr:rowOff>37207</xdr:rowOff>
    </xdr:from>
    <xdr:to>
      <xdr:col>5</xdr:col>
      <xdr:colOff>1420050</xdr:colOff>
      <xdr:row>337</xdr:row>
      <xdr:rowOff>558105</xdr:rowOff>
    </xdr:to>
    <xdr:pic>
      <xdr:nvPicPr>
        <xdr:cNvPr id="54" name="图片 40" descr=" "/>
        <xdr:cNvPicPr/>
      </xdr:nvPicPr>
      <xdr:blipFill>
        <a:blip r:embed="rId133"/>
        <a:srcRect/>
        <a:stretch>
          <a:fillRect/>
        </a:stretch>
      </xdr:blipFill>
      <xdr:spPr>
        <a:xfrm>
          <a:off x="8792210" y="114425730"/>
          <a:ext cx="1257300" cy="344170"/>
        </a:xfrm>
        <a:prstGeom prst="rect">
          <a:avLst/>
        </a:prstGeom>
        <a:noFill/>
        <a:ln>
          <a:noFill/>
        </a:ln>
        <a:effectLst/>
      </xdr:spPr>
    </xdr:pic>
    <xdr:clientData/>
  </xdr:twoCellAnchor>
  <xdr:twoCellAnchor>
    <xdr:from>
      <xdr:col>5</xdr:col>
      <xdr:colOff>121223</xdr:colOff>
      <xdr:row>338</xdr:row>
      <xdr:rowOff>418455</xdr:rowOff>
    </xdr:from>
    <xdr:to>
      <xdr:col>5</xdr:col>
      <xdr:colOff>1007889</xdr:colOff>
      <xdr:row>339</xdr:row>
      <xdr:rowOff>342056</xdr:rowOff>
    </xdr:to>
    <xdr:pic>
      <xdr:nvPicPr>
        <xdr:cNvPr id="55" name="图片 41" descr=" "/>
        <xdr:cNvPicPr/>
      </xdr:nvPicPr>
      <xdr:blipFill>
        <a:blip r:embed="rId134"/>
        <a:srcRect/>
        <a:stretch>
          <a:fillRect/>
        </a:stretch>
      </xdr:blipFill>
      <xdr:spPr>
        <a:xfrm>
          <a:off x="8750300" y="115150900"/>
          <a:ext cx="887095" cy="341630"/>
        </a:xfrm>
        <a:prstGeom prst="rect">
          <a:avLst/>
        </a:prstGeom>
        <a:noFill/>
        <a:ln>
          <a:noFill/>
        </a:ln>
        <a:effectLst/>
      </xdr:spPr>
    </xdr:pic>
    <xdr:clientData/>
  </xdr:twoCellAnchor>
  <xdr:twoCellAnchor>
    <xdr:from>
      <xdr:col>5</xdr:col>
      <xdr:colOff>8658</xdr:colOff>
      <xdr:row>340</xdr:row>
      <xdr:rowOff>88403</xdr:rowOff>
    </xdr:from>
    <xdr:to>
      <xdr:col>5</xdr:col>
      <xdr:colOff>1239946</xdr:colOff>
      <xdr:row>340</xdr:row>
      <xdr:rowOff>621506</xdr:rowOff>
    </xdr:to>
    <xdr:pic>
      <xdr:nvPicPr>
        <xdr:cNvPr id="56" name="图片 42" descr=" "/>
        <xdr:cNvPicPr/>
      </xdr:nvPicPr>
      <xdr:blipFill>
        <a:blip r:embed="rId15"/>
        <a:srcRect/>
        <a:stretch>
          <a:fillRect/>
        </a:stretch>
      </xdr:blipFill>
      <xdr:spPr>
        <a:xfrm>
          <a:off x="8637905" y="115620165"/>
          <a:ext cx="1231265" cy="292735"/>
        </a:xfrm>
        <a:prstGeom prst="rect">
          <a:avLst/>
        </a:prstGeom>
        <a:noFill/>
        <a:ln>
          <a:noFill/>
        </a:ln>
        <a:effectLst/>
      </xdr:spPr>
    </xdr:pic>
    <xdr:clientData/>
  </xdr:twoCellAnchor>
  <xdr:twoCellAnchor>
    <xdr:from>
      <xdr:col>5</xdr:col>
      <xdr:colOff>188762</xdr:colOff>
      <xdr:row>341</xdr:row>
      <xdr:rowOff>125759</xdr:rowOff>
    </xdr:from>
    <xdr:to>
      <xdr:col>5</xdr:col>
      <xdr:colOff>1371560</xdr:colOff>
      <xdr:row>341</xdr:row>
      <xdr:rowOff>619125</xdr:rowOff>
    </xdr:to>
    <xdr:pic>
      <xdr:nvPicPr>
        <xdr:cNvPr id="57" name="图片 43" descr=" "/>
        <xdr:cNvPicPr/>
      </xdr:nvPicPr>
      <xdr:blipFill>
        <a:blip r:embed="rId15"/>
        <a:srcRect/>
        <a:stretch>
          <a:fillRect/>
        </a:stretch>
      </xdr:blipFill>
      <xdr:spPr>
        <a:xfrm>
          <a:off x="8818245" y="116038630"/>
          <a:ext cx="1182370" cy="255270"/>
        </a:xfrm>
        <a:prstGeom prst="rect">
          <a:avLst/>
        </a:prstGeom>
        <a:noFill/>
        <a:ln>
          <a:noFill/>
        </a:ln>
        <a:effectLst/>
      </xdr:spPr>
    </xdr:pic>
    <xdr:clientData/>
  </xdr:twoCellAnchor>
  <xdr:twoCellAnchor>
    <xdr:from>
      <xdr:col>5</xdr:col>
      <xdr:colOff>53684</xdr:colOff>
      <xdr:row>342</xdr:row>
      <xdr:rowOff>162966</xdr:rowOff>
    </xdr:from>
    <xdr:to>
      <xdr:col>5</xdr:col>
      <xdr:colOff>1205310</xdr:colOff>
      <xdr:row>342</xdr:row>
      <xdr:rowOff>619273</xdr:rowOff>
    </xdr:to>
    <xdr:pic>
      <xdr:nvPicPr>
        <xdr:cNvPr id="58" name="图片 44" descr=" "/>
        <xdr:cNvPicPr/>
      </xdr:nvPicPr>
      <xdr:blipFill>
        <a:blip r:embed="rId16"/>
        <a:srcRect/>
        <a:stretch>
          <a:fillRect/>
        </a:stretch>
      </xdr:blipFill>
      <xdr:spPr>
        <a:xfrm>
          <a:off x="8682990" y="116456460"/>
          <a:ext cx="1151890" cy="218440"/>
        </a:xfrm>
        <a:prstGeom prst="rect">
          <a:avLst/>
        </a:prstGeom>
        <a:noFill/>
        <a:ln>
          <a:noFill/>
        </a:ln>
        <a:effectLst/>
      </xdr:spPr>
    </xdr:pic>
    <xdr:clientData/>
  </xdr:twoCellAnchor>
  <xdr:twoCellAnchor>
    <xdr:from>
      <xdr:col>5</xdr:col>
      <xdr:colOff>64075</xdr:colOff>
      <xdr:row>343</xdr:row>
      <xdr:rowOff>99119</xdr:rowOff>
    </xdr:from>
    <xdr:to>
      <xdr:col>5</xdr:col>
      <xdr:colOff>1200115</xdr:colOff>
      <xdr:row>343</xdr:row>
      <xdr:rowOff>759916</xdr:rowOff>
    </xdr:to>
    <xdr:pic>
      <xdr:nvPicPr>
        <xdr:cNvPr id="59" name="图片 45" descr=" "/>
        <xdr:cNvPicPr/>
      </xdr:nvPicPr>
      <xdr:blipFill>
        <a:blip r:embed="rId17"/>
        <a:srcRect/>
        <a:stretch>
          <a:fillRect/>
        </a:stretch>
      </xdr:blipFill>
      <xdr:spPr>
        <a:xfrm>
          <a:off x="8693150" y="116773960"/>
          <a:ext cx="1136015" cy="281940"/>
        </a:xfrm>
        <a:prstGeom prst="rect">
          <a:avLst/>
        </a:prstGeom>
        <a:noFill/>
        <a:ln>
          <a:noFill/>
        </a:ln>
        <a:effectLst/>
      </xdr:spPr>
    </xdr:pic>
    <xdr:clientData/>
  </xdr:twoCellAnchor>
  <xdr:twoCellAnchor>
    <xdr:from>
      <xdr:col>5</xdr:col>
      <xdr:colOff>98710</xdr:colOff>
      <xdr:row>344</xdr:row>
      <xdr:rowOff>150514</xdr:rowOff>
    </xdr:from>
    <xdr:to>
      <xdr:col>5</xdr:col>
      <xdr:colOff>1136040</xdr:colOff>
      <xdr:row>344</xdr:row>
      <xdr:rowOff>850205</xdr:rowOff>
    </xdr:to>
    <xdr:pic>
      <xdr:nvPicPr>
        <xdr:cNvPr id="60" name="图片 46" descr=" "/>
        <xdr:cNvPicPr/>
      </xdr:nvPicPr>
      <xdr:blipFill>
        <a:blip r:embed="rId135"/>
        <a:srcRect/>
        <a:stretch>
          <a:fillRect/>
        </a:stretch>
      </xdr:blipFill>
      <xdr:spPr>
        <a:xfrm>
          <a:off x="8728075" y="117206395"/>
          <a:ext cx="1037590" cy="230505"/>
        </a:xfrm>
        <a:prstGeom prst="rect">
          <a:avLst/>
        </a:prstGeom>
        <a:noFill/>
        <a:ln>
          <a:noFill/>
        </a:ln>
        <a:effectLst/>
      </xdr:spPr>
    </xdr:pic>
    <xdr:clientData/>
  </xdr:twoCellAnchor>
  <xdr:twoCellAnchor>
    <xdr:from>
      <xdr:col>5</xdr:col>
      <xdr:colOff>67538</xdr:colOff>
      <xdr:row>345</xdr:row>
      <xdr:rowOff>34726</xdr:rowOff>
    </xdr:from>
    <xdr:to>
      <xdr:col>5</xdr:col>
      <xdr:colOff>1146430</xdr:colOff>
      <xdr:row>345</xdr:row>
      <xdr:rowOff>861218</xdr:rowOff>
    </xdr:to>
    <xdr:pic>
      <xdr:nvPicPr>
        <xdr:cNvPr id="61" name="图片 47" descr=" "/>
        <xdr:cNvPicPr/>
      </xdr:nvPicPr>
      <xdr:blipFill>
        <a:blip r:embed="rId136"/>
        <a:srcRect/>
        <a:stretch>
          <a:fillRect/>
        </a:stretch>
      </xdr:blipFill>
      <xdr:spPr>
        <a:xfrm>
          <a:off x="8696960" y="117471190"/>
          <a:ext cx="1078865" cy="346710"/>
        </a:xfrm>
        <a:prstGeom prst="rect">
          <a:avLst/>
        </a:prstGeom>
        <a:noFill/>
        <a:ln>
          <a:noFill/>
        </a:ln>
        <a:effectLst/>
      </xdr:spPr>
    </xdr:pic>
    <xdr:clientData/>
  </xdr:twoCellAnchor>
  <xdr:twoCellAnchor>
    <xdr:from>
      <xdr:col>5</xdr:col>
      <xdr:colOff>22512</xdr:colOff>
      <xdr:row>346</xdr:row>
      <xdr:rowOff>139501</xdr:rowOff>
    </xdr:from>
    <xdr:to>
      <xdr:col>5</xdr:col>
      <xdr:colOff>1238214</xdr:colOff>
      <xdr:row>346</xdr:row>
      <xdr:rowOff>784225</xdr:rowOff>
    </xdr:to>
    <xdr:pic>
      <xdr:nvPicPr>
        <xdr:cNvPr id="62" name="图片 48" descr=" "/>
        <xdr:cNvPicPr/>
      </xdr:nvPicPr>
      <xdr:blipFill>
        <a:blip r:embed="rId137"/>
        <a:srcRect/>
        <a:stretch>
          <a:fillRect/>
        </a:stretch>
      </xdr:blipFill>
      <xdr:spPr>
        <a:xfrm>
          <a:off x="8651875" y="117956965"/>
          <a:ext cx="1215390" cy="241935"/>
        </a:xfrm>
        <a:prstGeom prst="rect">
          <a:avLst/>
        </a:prstGeom>
        <a:noFill/>
        <a:ln>
          <a:noFill/>
        </a:ln>
        <a:effectLst/>
      </xdr:spPr>
    </xdr:pic>
    <xdr:clientData/>
  </xdr:twoCellAnchor>
  <xdr:twoCellAnchor>
    <xdr:from>
      <xdr:col>5</xdr:col>
      <xdr:colOff>109101</xdr:colOff>
      <xdr:row>347</xdr:row>
      <xdr:rowOff>76100</xdr:rowOff>
    </xdr:from>
    <xdr:to>
      <xdr:col>5</xdr:col>
      <xdr:colOff>1118722</xdr:colOff>
      <xdr:row>347</xdr:row>
      <xdr:rowOff>632221</xdr:rowOff>
    </xdr:to>
    <xdr:pic>
      <xdr:nvPicPr>
        <xdr:cNvPr id="63" name="图片 49" descr=" "/>
        <xdr:cNvPicPr/>
      </xdr:nvPicPr>
      <xdr:blipFill>
        <a:blip r:embed="rId138"/>
        <a:srcRect/>
        <a:stretch>
          <a:fillRect/>
        </a:stretch>
      </xdr:blipFill>
      <xdr:spPr>
        <a:xfrm>
          <a:off x="8738235" y="118274465"/>
          <a:ext cx="1009650" cy="305435"/>
        </a:xfrm>
        <a:prstGeom prst="rect">
          <a:avLst/>
        </a:prstGeom>
        <a:noFill/>
        <a:ln>
          <a:noFill/>
        </a:ln>
        <a:effectLst/>
      </xdr:spPr>
    </xdr:pic>
    <xdr:clientData/>
  </xdr:twoCellAnchor>
  <xdr:twoCellAnchor>
    <xdr:from>
      <xdr:col>5</xdr:col>
      <xdr:colOff>39830</xdr:colOff>
      <xdr:row>348</xdr:row>
      <xdr:rowOff>35718</xdr:rowOff>
    </xdr:from>
    <xdr:to>
      <xdr:col>5</xdr:col>
      <xdr:colOff>902251</xdr:colOff>
      <xdr:row>349</xdr:row>
      <xdr:rowOff>10269</xdr:rowOff>
    </xdr:to>
    <xdr:pic>
      <xdr:nvPicPr>
        <xdr:cNvPr id="64" name="图片 50" descr=" "/>
        <xdr:cNvPicPr/>
      </xdr:nvPicPr>
      <xdr:blipFill>
        <a:blip r:embed="rId139"/>
        <a:srcRect/>
        <a:stretch>
          <a:fillRect/>
        </a:stretch>
      </xdr:blipFill>
      <xdr:spPr>
        <a:xfrm>
          <a:off x="8669020" y="118615460"/>
          <a:ext cx="862330" cy="355600"/>
        </a:xfrm>
        <a:prstGeom prst="rect">
          <a:avLst/>
        </a:prstGeom>
        <a:noFill/>
        <a:ln>
          <a:noFill/>
        </a:ln>
        <a:effectLst/>
      </xdr:spPr>
    </xdr:pic>
    <xdr:clientData/>
  </xdr:twoCellAnchor>
  <xdr:twoCellAnchor>
    <xdr:from>
      <xdr:col>5</xdr:col>
      <xdr:colOff>95247</xdr:colOff>
      <xdr:row>349</xdr:row>
      <xdr:rowOff>150614</xdr:rowOff>
    </xdr:from>
    <xdr:to>
      <xdr:col>5</xdr:col>
      <xdr:colOff>924764</xdr:colOff>
      <xdr:row>349</xdr:row>
      <xdr:rowOff>787300</xdr:rowOff>
    </xdr:to>
    <xdr:pic>
      <xdr:nvPicPr>
        <xdr:cNvPr id="65" name="图片 51" descr=" "/>
        <xdr:cNvPicPr/>
      </xdr:nvPicPr>
      <xdr:blipFill>
        <a:blip r:embed="rId140"/>
        <a:srcRect/>
        <a:stretch>
          <a:fillRect/>
        </a:stretch>
      </xdr:blipFill>
      <xdr:spPr>
        <a:xfrm>
          <a:off x="8724265" y="119111395"/>
          <a:ext cx="829945" cy="230505"/>
        </a:xfrm>
        <a:prstGeom prst="rect">
          <a:avLst/>
        </a:prstGeom>
        <a:noFill/>
        <a:ln>
          <a:noFill/>
        </a:ln>
        <a:effectLst/>
      </xdr:spPr>
    </xdr:pic>
    <xdr:clientData/>
  </xdr:twoCellAnchor>
  <xdr:twoCellAnchor>
    <xdr:from>
      <xdr:col>5</xdr:col>
      <xdr:colOff>218202</xdr:colOff>
      <xdr:row>350</xdr:row>
      <xdr:rowOff>174922</xdr:rowOff>
    </xdr:from>
    <xdr:to>
      <xdr:col>5</xdr:col>
      <xdr:colOff>1401000</xdr:colOff>
      <xdr:row>350</xdr:row>
      <xdr:rowOff>899021</xdr:rowOff>
    </xdr:to>
    <xdr:pic>
      <xdr:nvPicPr>
        <xdr:cNvPr id="66" name="图片 52" descr=" "/>
        <xdr:cNvPicPr/>
      </xdr:nvPicPr>
      <xdr:blipFill>
        <a:blip r:embed="rId141"/>
        <a:srcRect/>
        <a:stretch>
          <a:fillRect/>
        </a:stretch>
      </xdr:blipFill>
      <xdr:spPr>
        <a:xfrm>
          <a:off x="8847455" y="119516525"/>
          <a:ext cx="1183005" cy="206375"/>
        </a:xfrm>
        <a:prstGeom prst="rect">
          <a:avLst/>
        </a:prstGeom>
        <a:noFill/>
        <a:ln>
          <a:noFill/>
        </a:ln>
        <a:effectLst/>
      </xdr:spPr>
    </xdr:pic>
    <xdr:clientData/>
  </xdr:twoCellAnchor>
  <xdr:twoCellAnchor>
    <xdr:from>
      <xdr:col>5</xdr:col>
      <xdr:colOff>93515</xdr:colOff>
      <xdr:row>351</xdr:row>
      <xdr:rowOff>86816</xdr:rowOff>
    </xdr:from>
    <xdr:to>
      <xdr:col>5</xdr:col>
      <xdr:colOff>1077160</xdr:colOff>
      <xdr:row>351</xdr:row>
      <xdr:rowOff>708421</xdr:rowOff>
    </xdr:to>
    <xdr:pic>
      <xdr:nvPicPr>
        <xdr:cNvPr id="67" name="图片 53" descr=" "/>
        <xdr:cNvPicPr/>
      </xdr:nvPicPr>
      <xdr:blipFill>
        <a:blip r:embed="rId142"/>
        <a:srcRect/>
        <a:stretch>
          <a:fillRect/>
        </a:stretch>
      </xdr:blipFill>
      <xdr:spPr>
        <a:xfrm>
          <a:off x="8722995" y="119809260"/>
          <a:ext cx="983615" cy="294640"/>
        </a:xfrm>
        <a:prstGeom prst="rect">
          <a:avLst/>
        </a:prstGeom>
        <a:noFill/>
        <a:ln>
          <a:noFill/>
        </a:ln>
        <a:effectLst/>
      </xdr:spPr>
    </xdr:pic>
    <xdr:clientData/>
  </xdr:twoCellAnchor>
  <xdr:twoCellAnchor>
    <xdr:from>
      <xdr:col>5</xdr:col>
      <xdr:colOff>181835</xdr:colOff>
      <xdr:row>352</xdr:row>
      <xdr:rowOff>99962</xdr:rowOff>
    </xdr:from>
    <xdr:to>
      <xdr:col>5</xdr:col>
      <xdr:colOff>1016548</xdr:colOff>
      <xdr:row>352</xdr:row>
      <xdr:rowOff>722312</xdr:rowOff>
    </xdr:to>
    <xdr:pic>
      <xdr:nvPicPr>
        <xdr:cNvPr id="68" name="图片 54" descr="QQ图片20190306094820"/>
        <xdr:cNvPicPr/>
      </xdr:nvPicPr>
      <xdr:blipFill>
        <a:blip r:embed="rId143"/>
        <a:srcRect/>
        <a:stretch>
          <a:fillRect/>
        </a:stretch>
      </xdr:blipFill>
      <xdr:spPr>
        <a:xfrm>
          <a:off x="8811260" y="120203595"/>
          <a:ext cx="834390" cy="281305"/>
        </a:xfrm>
        <a:prstGeom prst="rect">
          <a:avLst/>
        </a:prstGeom>
        <a:noFill/>
        <a:ln>
          <a:noFill/>
        </a:ln>
        <a:effectLst/>
      </xdr:spPr>
    </xdr:pic>
    <xdr:clientData/>
  </xdr:twoCellAnchor>
  <xdr:twoCellAnchor>
    <xdr:from>
      <xdr:col>5</xdr:col>
      <xdr:colOff>109101</xdr:colOff>
      <xdr:row>353</xdr:row>
      <xdr:rowOff>136525</xdr:rowOff>
    </xdr:from>
    <xdr:to>
      <xdr:col>5</xdr:col>
      <xdr:colOff>1134308</xdr:colOff>
      <xdr:row>353</xdr:row>
      <xdr:rowOff>1028203</xdr:rowOff>
    </xdr:to>
    <xdr:pic>
      <xdr:nvPicPr>
        <xdr:cNvPr id="69" name="图片 55" descr="微信图片_20190304144308_conew1"/>
        <xdr:cNvPicPr/>
      </xdr:nvPicPr>
      <xdr:blipFill>
        <a:blip r:embed="rId144"/>
        <a:srcRect/>
        <a:stretch>
          <a:fillRect/>
        </a:stretch>
      </xdr:blipFill>
      <xdr:spPr>
        <a:xfrm>
          <a:off x="8738235" y="120621425"/>
          <a:ext cx="1025525" cy="244475"/>
        </a:xfrm>
        <a:prstGeom prst="rect">
          <a:avLst/>
        </a:prstGeom>
        <a:noFill/>
        <a:ln>
          <a:noFill/>
        </a:ln>
        <a:effectLst/>
      </xdr:spPr>
    </xdr:pic>
    <xdr:clientData/>
  </xdr:twoCellAnchor>
  <xdr:twoCellAnchor>
    <xdr:from>
      <xdr:col>5</xdr:col>
      <xdr:colOff>226861</xdr:colOff>
      <xdr:row>354</xdr:row>
      <xdr:rowOff>126107</xdr:rowOff>
    </xdr:from>
    <xdr:to>
      <xdr:col>5</xdr:col>
      <xdr:colOff>903983</xdr:colOff>
      <xdr:row>354</xdr:row>
      <xdr:rowOff>821729</xdr:rowOff>
    </xdr:to>
    <xdr:pic>
      <xdr:nvPicPr>
        <xdr:cNvPr id="70" name="图片 56" descr=" "/>
        <xdr:cNvPicPr/>
      </xdr:nvPicPr>
      <xdr:blipFill>
        <a:blip r:embed="rId145"/>
        <a:srcRect/>
        <a:stretch>
          <a:fillRect/>
        </a:stretch>
      </xdr:blipFill>
      <xdr:spPr>
        <a:xfrm>
          <a:off x="8856345" y="120991630"/>
          <a:ext cx="676910" cy="255270"/>
        </a:xfrm>
        <a:prstGeom prst="rect">
          <a:avLst/>
        </a:prstGeom>
        <a:noFill/>
        <a:ln>
          <a:noFill/>
        </a:ln>
        <a:effectLst/>
      </xdr:spPr>
    </xdr:pic>
    <xdr:clientData/>
  </xdr:twoCellAnchor>
  <xdr:twoCellAnchor>
    <xdr:from>
      <xdr:col>5</xdr:col>
      <xdr:colOff>200885</xdr:colOff>
      <xdr:row>355</xdr:row>
      <xdr:rowOff>213915</xdr:rowOff>
    </xdr:from>
    <xdr:to>
      <xdr:col>5</xdr:col>
      <xdr:colOff>1013084</xdr:colOff>
      <xdr:row>355</xdr:row>
      <xdr:rowOff>863302</xdr:rowOff>
    </xdr:to>
    <xdr:pic>
      <xdr:nvPicPr>
        <xdr:cNvPr id="71" name="图片 57" descr=" "/>
        <xdr:cNvPicPr/>
      </xdr:nvPicPr>
      <xdr:blipFill>
        <a:blip r:embed="rId146"/>
        <a:srcRect/>
        <a:stretch>
          <a:fillRect/>
        </a:stretch>
      </xdr:blipFill>
      <xdr:spPr>
        <a:xfrm>
          <a:off x="8830310" y="121460260"/>
          <a:ext cx="812165" cy="167640"/>
        </a:xfrm>
        <a:prstGeom prst="rect">
          <a:avLst/>
        </a:prstGeom>
        <a:noFill/>
        <a:ln>
          <a:noFill/>
        </a:ln>
        <a:effectLst/>
      </xdr:spPr>
    </xdr:pic>
    <xdr:clientData/>
  </xdr:twoCellAnchor>
  <xdr:twoCellAnchor>
    <xdr:from>
      <xdr:col>5</xdr:col>
      <xdr:colOff>95247</xdr:colOff>
      <xdr:row>355</xdr:row>
      <xdr:rowOff>951160</xdr:rowOff>
    </xdr:from>
    <xdr:to>
      <xdr:col>5</xdr:col>
      <xdr:colOff>1227823</xdr:colOff>
      <xdr:row>356</xdr:row>
      <xdr:rowOff>646807</xdr:rowOff>
    </xdr:to>
    <xdr:pic>
      <xdr:nvPicPr>
        <xdr:cNvPr id="72" name="图片 58" descr=" "/>
        <xdr:cNvPicPr/>
      </xdr:nvPicPr>
      <xdr:blipFill>
        <a:blip r:embed="rId147"/>
        <a:srcRect/>
        <a:stretch>
          <a:fillRect/>
        </a:stretch>
      </xdr:blipFill>
      <xdr:spPr>
        <a:xfrm>
          <a:off x="8724265" y="121627900"/>
          <a:ext cx="1132840" cy="381000"/>
        </a:xfrm>
        <a:prstGeom prst="rect">
          <a:avLst/>
        </a:prstGeom>
        <a:noFill/>
        <a:ln>
          <a:noFill/>
        </a:ln>
        <a:effectLst/>
      </xdr:spPr>
    </xdr:pic>
    <xdr:clientData/>
  </xdr:twoCellAnchor>
  <xdr:twoCellAnchor>
    <xdr:from>
      <xdr:col>5</xdr:col>
      <xdr:colOff>67538</xdr:colOff>
      <xdr:row>357</xdr:row>
      <xdr:rowOff>137616</xdr:rowOff>
    </xdr:from>
    <xdr:to>
      <xdr:col>5</xdr:col>
      <xdr:colOff>935155</xdr:colOff>
      <xdr:row>357</xdr:row>
      <xdr:rowOff>771376</xdr:rowOff>
    </xdr:to>
    <xdr:pic>
      <xdr:nvPicPr>
        <xdr:cNvPr id="73" name="图片 59" descr=" "/>
        <xdr:cNvPicPr/>
      </xdr:nvPicPr>
      <xdr:blipFill>
        <a:blip r:embed="rId148"/>
        <a:srcRect/>
        <a:stretch>
          <a:fillRect/>
        </a:stretch>
      </xdr:blipFill>
      <xdr:spPr>
        <a:xfrm>
          <a:off x="8696960" y="122146060"/>
          <a:ext cx="867410" cy="243840"/>
        </a:xfrm>
        <a:prstGeom prst="rect">
          <a:avLst/>
        </a:prstGeom>
        <a:noFill/>
        <a:ln>
          <a:noFill/>
        </a:ln>
        <a:effectLst/>
      </xdr:spPr>
    </xdr:pic>
    <xdr:clientData/>
  </xdr:twoCellAnchor>
  <xdr:twoCellAnchor>
    <xdr:from>
      <xdr:col>5</xdr:col>
      <xdr:colOff>81393</xdr:colOff>
      <xdr:row>358</xdr:row>
      <xdr:rowOff>87312</xdr:rowOff>
    </xdr:from>
    <xdr:to>
      <xdr:col>5</xdr:col>
      <xdr:colOff>947277</xdr:colOff>
      <xdr:row>358</xdr:row>
      <xdr:rowOff>999728</xdr:rowOff>
    </xdr:to>
    <xdr:pic>
      <xdr:nvPicPr>
        <xdr:cNvPr id="74" name="图片 60" descr="加热丝"/>
        <xdr:cNvPicPr/>
      </xdr:nvPicPr>
      <xdr:blipFill>
        <a:blip r:embed="rId149"/>
        <a:srcRect/>
        <a:stretch>
          <a:fillRect/>
        </a:stretch>
      </xdr:blipFill>
      <xdr:spPr>
        <a:xfrm>
          <a:off x="8710930" y="122476895"/>
          <a:ext cx="865505" cy="294005"/>
        </a:xfrm>
        <a:prstGeom prst="rect">
          <a:avLst/>
        </a:prstGeom>
        <a:noFill/>
        <a:ln>
          <a:noFill/>
        </a:ln>
        <a:effectLst/>
      </xdr:spPr>
    </xdr:pic>
    <xdr:clientData/>
  </xdr:twoCellAnchor>
  <xdr:twoCellAnchor>
    <xdr:from>
      <xdr:col>5</xdr:col>
      <xdr:colOff>96979</xdr:colOff>
      <xdr:row>359</xdr:row>
      <xdr:rowOff>86816</xdr:rowOff>
    </xdr:from>
    <xdr:to>
      <xdr:col>5</xdr:col>
      <xdr:colOff>876274</xdr:colOff>
      <xdr:row>359</xdr:row>
      <xdr:rowOff>607714</xdr:rowOff>
    </xdr:to>
    <xdr:pic>
      <xdr:nvPicPr>
        <xdr:cNvPr id="75" name="图片 61" descr=" "/>
        <xdr:cNvPicPr/>
      </xdr:nvPicPr>
      <xdr:blipFill>
        <a:blip r:embed="rId150"/>
        <a:srcRect/>
        <a:stretch>
          <a:fillRect/>
        </a:stretch>
      </xdr:blipFill>
      <xdr:spPr>
        <a:xfrm>
          <a:off x="8726170" y="122857260"/>
          <a:ext cx="779145" cy="294640"/>
        </a:xfrm>
        <a:prstGeom prst="rect">
          <a:avLst/>
        </a:prstGeom>
        <a:noFill/>
        <a:ln>
          <a:noFill/>
        </a:ln>
        <a:effectLst/>
      </xdr:spPr>
    </xdr:pic>
    <xdr:clientData/>
  </xdr:twoCellAnchor>
  <xdr:twoCellAnchor>
    <xdr:from>
      <xdr:col>5</xdr:col>
      <xdr:colOff>103906</xdr:colOff>
      <xdr:row>360</xdr:row>
      <xdr:rowOff>150514</xdr:rowOff>
    </xdr:from>
    <xdr:to>
      <xdr:col>5</xdr:col>
      <xdr:colOff>807004</xdr:colOff>
      <xdr:row>360</xdr:row>
      <xdr:rowOff>759916</xdr:rowOff>
    </xdr:to>
    <xdr:pic>
      <xdr:nvPicPr>
        <xdr:cNvPr id="76" name="图片 62" descr=" "/>
        <xdr:cNvPicPr/>
      </xdr:nvPicPr>
      <xdr:blipFill>
        <a:blip r:embed="rId151"/>
        <a:srcRect/>
        <a:stretch>
          <a:fillRect/>
        </a:stretch>
      </xdr:blipFill>
      <xdr:spPr>
        <a:xfrm>
          <a:off x="8733155" y="123302395"/>
          <a:ext cx="702945" cy="230505"/>
        </a:xfrm>
        <a:prstGeom prst="rect">
          <a:avLst/>
        </a:prstGeom>
        <a:noFill/>
        <a:ln>
          <a:noFill/>
        </a:ln>
        <a:effectLst/>
      </xdr:spPr>
    </xdr:pic>
    <xdr:clientData/>
  </xdr:twoCellAnchor>
  <xdr:twoCellAnchor>
    <xdr:from>
      <xdr:col>5</xdr:col>
      <xdr:colOff>117760</xdr:colOff>
      <xdr:row>361</xdr:row>
      <xdr:rowOff>201910</xdr:rowOff>
    </xdr:from>
    <xdr:to>
      <xdr:col>5</xdr:col>
      <xdr:colOff>1099673</xdr:colOff>
      <xdr:row>361</xdr:row>
      <xdr:rowOff>697507</xdr:rowOff>
    </xdr:to>
    <xdr:pic>
      <xdr:nvPicPr>
        <xdr:cNvPr id="77" name="图片 63" descr=" "/>
        <xdr:cNvPicPr/>
      </xdr:nvPicPr>
      <xdr:blipFill>
        <a:blip r:embed="rId152"/>
        <a:srcRect/>
        <a:stretch>
          <a:fillRect/>
        </a:stretch>
      </xdr:blipFill>
      <xdr:spPr>
        <a:xfrm>
          <a:off x="8747125" y="123734195"/>
          <a:ext cx="981710" cy="179705"/>
        </a:xfrm>
        <a:prstGeom prst="rect">
          <a:avLst/>
        </a:prstGeom>
        <a:noFill/>
        <a:ln>
          <a:noFill/>
        </a:ln>
        <a:effectLst/>
      </xdr:spPr>
    </xdr:pic>
    <xdr:clientData/>
  </xdr:twoCellAnchor>
  <xdr:twoCellAnchor>
    <xdr:from>
      <xdr:col>5</xdr:col>
      <xdr:colOff>150663</xdr:colOff>
      <xdr:row>362</xdr:row>
      <xdr:rowOff>37504</xdr:rowOff>
    </xdr:from>
    <xdr:to>
      <xdr:col>6</xdr:col>
      <xdr:colOff>103679</xdr:colOff>
      <xdr:row>362</xdr:row>
      <xdr:rowOff>584001</xdr:rowOff>
    </xdr:to>
    <xdr:pic>
      <xdr:nvPicPr>
        <xdr:cNvPr id="78" name="图片 64" descr=" "/>
        <xdr:cNvPicPr/>
      </xdr:nvPicPr>
      <xdr:blipFill>
        <a:blip r:embed="rId153"/>
        <a:srcRect/>
        <a:stretch>
          <a:fillRect/>
        </a:stretch>
      </xdr:blipFill>
      <xdr:spPr>
        <a:xfrm>
          <a:off x="8780145" y="123951365"/>
          <a:ext cx="1377315" cy="343535"/>
        </a:xfrm>
        <a:prstGeom prst="rect">
          <a:avLst/>
        </a:prstGeom>
        <a:noFill/>
        <a:ln>
          <a:noFill/>
        </a:ln>
        <a:effectLst/>
      </xdr:spPr>
    </xdr:pic>
    <xdr:clientData/>
  </xdr:twoCellAnchor>
  <xdr:twoCellAnchor>
    <xdr:from>
      <xdr:col>5</xdr:col>
      <xdr:colOff>188762</xdr:colOff>
      <xdr:row>363</xdr:row>
      <xdr:rowOff>111174</xdr:rowOff>
    </xdr:from>
    <xdr:to>
      <xdr:col>5</xdr:col>
      <xdr:colOff>961131</xdr:colOff>
      <xdr:row>363</xdr:row>
      <xdr:rowOff>926455</xdr:rowOff>
    </xdr:to>
    <xdr:pic>
      <xdr:nvPicPr>
        <xdr:cNvPr id="79" name="图片 65" descr=" "/>
        <xdr:cNvPicPr/>
      </xdr:nvPicPr>
      <xdr:blipFill>
        <a:blip r:embed="rId154"/>
        <a:srcRect/>
        <a:stretch>
          <a:fillRect/>
        </a:stretch>
      </xdr:blipFill>
      <xdr:spPr>
        <a:xfrm>
          <a:off x="8818245" y="124406025"/>
          <a:ext cx="772160" cy="269875"/>
        </a:xfrm>
        <a:prstGeom prst="rect">
          <a:avLst/>
        </a:prstGeom>
        <a:noFill/>
        <a:ln>
          <a:noFill/>
        </a:ln>
        <a:effectLst/>
      </xdr:spPr>
    </xdr:pic>
    <xdr:clientData/>
  </xdr:twoCellAnchor>
  <xdr:twoCellAnchor>
    <xdr:from>
      <xdr:col>5</xdr:col>
      <xdr:colOff>121223</xdr:colOff>
      <xdr:row>365</xdr:row>
      <xdr:rowOff>85427</xdr:rowOff>
    </xdr:from>
    <xdr:to>
      <xdr:col>5</xdr:col>
      <xdr:colOff>1023475</xdr:colOff>
      <xdr:row>365</xdr:row>
      <xdr:rowOff>850205</xdr:rowOff>
    </xdr:to>
    <xdr:pic>
      <xdr:nvPicPr>
        <xdr:cNvPr id="80" name="图片 66" descr=" "/>
        <xdr:cNvPicPr/>
      </xdr:nvPicPr>
      <xdr:blipFill>
        <a:blip r:embed="rId155"/>
        <a:srcRect/>
        <a:stretch>
          <a:fillRect/>
        </a:stretch>
      </xdr:blipFill>
      <xdr:spPr>
        <a:xfrm>
          <a:off x="8750300" y="125141990"/>
          <a:ext cx="902335" cy="295910"/>
        </a:xfrm>
        <a:prstGeom prst="rect">
          <a:avLst/>
        </a:prstGeom>
        <a:noFill/>
        <a:ln>
          <a:noFill/>
        </a:ln>
        <a:effectLst/>
      </xdr:spPr>
    </xdr:pic>
    <xdr:clientData/>
  </xdr:twoCellAnchor>
  <xdr:twoCellAnchor>
    <xdr:from>
      <xdr:col>5</xdr:col>
      <xdr:colOff>117760</xdr:colOff>
      <xdr:row>366</xdr:row>
      <xdr:rowOff>74166</xdr:rowOff>
    </xdr:from>
    <xdr:to>
      <xdr:col>5</xdr:col>
      <xdr:colOff>1089282</xdr:colOff>
      <xdr:row>366</xdr:row>
      <xdr:rowOff>683617</xdr:rowOff>
    </xdr:to>
    <xdr:pic>
      <xdr:nvPicPr>
        <xdr:cNvPr id="81" name="图片 67" descr=" "/>
        <xdr:cNvPicPr/>
      </xdr:nvPicPr>
      <xdr:blipFill>
        <a:blip r:embed="rId156"/>
        <a:srcRect/>
        <a:stretch>
          <a:fillRect/>
        </a:stretch>
      </xdr:blipFill>
      <xdr:spPr>
        <a:xfrm>
          <a:off x="8747125" y="125511560"/>
          <a:ext cx="971550" cy="307340"/>
        </a:xfrm>
        <a:prstGeom prst="rect">
          <a:avLst/>
        </a:prstGeom>
        <a:noFill/>
        <a:ln>
          <a:noFill/>
        </a:ln>
        <a:effectLst/>
      </xdr:spPr>
    </xdr:pic>
    <xdr:clientData/>
  </xdr:twoCellAnchor>
  <xdr:twoCellAnchor>
    <xdr:from>
      <xdr:col>5</xdr:col>
      <xdr:colOff>148932</xdr:colOff>
      <xdr:row>367</xdr:row>
      <xdr:rowOff>100707</xdr:rowOff>
    </xdr:from>
    <xdr:to>
      <xdr:col>5</xdr:col>
      <xdr:colOff>1226092</xdr:colOff>
      <xdr:row>367</xdr:row>
      <xdr:rowOff>607119</xdr:rowOff>
    </xdr:to>
    <xdr:pic>
      <xdr:nvPicPr>
        <xdr:cNvPr id="82" name="图片 68" descr=" "/>
        <xdr:cNvPicPr/>
      </xdr:nvPicPr>
      <xdr:blipFill>
        <a:blip r:embed="rId157"/>
        <a:srcRect/>
        <a:stretch>
          <a:fillRect/>
        </a:stretch>
      </xdr:blipFill>
      <xdr:spPr>
        <a:xfrm>
          <a:off x="8778240" y="125919230"/>
          <a:ext cx="1076960" cy="280670"/>
        </a:xfrm>
        <a:prstGeom prst="rect">
          <a:avLst/>
        </a:prstGeom>
        <a:noFill/>
        <a:ln>
          <a:noFill/>
        </a:ln>
        <a:effectLst/>
      </xdr:spPr>
    </xdr:pic>
    <xdr:clientData/>
  </xdr:twoCellAnchor>
  <xdr:twoCellAnchor>
    <xdr:from>
      <xdr:col>5</xdr:col>
      <xdr:colOff>121223</xdr:colOff>
      <xdr:row>368</xdr:row>
      <xdr:rowOff>47029</xdr:rowOff>
    </xdr:from>
    <xdr:to>
      <xdr:col>5</xdr:col>
      <xdr:colOff>910910</xdr:colOff>
      <xdr:row>368</xdr:row>
      <xdr:rowOff>924917</xdr:rowOff>
    </xdr:to>
    <xdr:pic>
      <xdr:nvPicPr>
        <xdr:cNvPr id="83" name="图片 69" descr="conew_微信图片_20190304150348"/>
        <xdr:cNvPicPr/>
      </xdr:nvPicPr>
      <xdr:blipFill>
        <a:blip r:embed="rId158"/>
        <a:srcRect/>
        <a:stretch>
          <a:fillRect/>
        </a:stretch>
      </xdr:blipFill>
      <xdr:spPr>
        <a:xfrm>
          <a:off x="8750300" y="126246890"/>
          <a:ext cx="789940" cy="334010"/>
        </a:xfrm>
        <a:prstGeom prst="rect">
          <a:avLst/>
        </a:prstGeom>
        <a:noFill/>
        <a:ln>
          <a:noFill/>
        </a:ln>
        <a:effectLst/>
      </xdr:spPr>
    </xdr:pic>
    <xdr:clientData/>
  </xdr:twoCellAnchor>
  <xdr:twoCellAnchor>
    <xdr:from>
      <xdr:col>5</xdr:col>
      <xdr:colOff>202616</xdr:colOff>
      <xdr:row>369</xdr:row>
      <xdr:rowOff>101500</xdr:rowOff>
    </xdr:from>
    <xdr:to>
      <xdr:col>5</xdr:col>
      <xdr:colOff>1094477</xdr:colOff>
      <xdr:row>369</xdr:row>
      <xdr:rowOff>723602</xdr:rowOff>
    </xdr:to>
    <xdr:pic>
      <xdr:nvPicPr>
        <xdr:cNvPr id="84" name="图片 70" descr="侧压紧大"/>
        <xdr:cNvPicPr/>
      </xdr:nvPicPr>
      <xdr:blipFill>
        <a:blip r:embed="rId159"/>
        <a:srcRect/>
        <a:stretch>
          <a:fillRect/>
        </a:stretch>
      </xdr:blipFill>
      <xdr:spPr>
        <a:xfrm>
          <a:off x="8832215" y="126681865"/>
          <a:ext cx="891540" cy="280035"/>
        </a:xfrm>
        <a:prstGeom prst="rect">
          <a:avLst/>
        </a:prstGeom>
        <a:noFill/>
        <a:ln>
          <a:noFill/>
        </a:ln>
        <a:effectLst/>
      </xdr:spPr>
    </xdr:pic>
    <xdr:clientData/>
  </xdr:twoCellAnchor>
  <xdr:twoCellAnchor>
    <xdr:from>
      <xdr:col>5</xdr:col>
      <xdr:colOff>83124</xdr:colOff>
      <xdr:row>370</xdr:row>
      <xdr:rowOff>100707</xdr:rowOff>
    </xdr:from>
    <xdr:to>
      <xdr:col>5</xdr:col>
      <xdr:colOff>999230</xdr:colOff>
      <xdr:row>370</xdr:row>
      <xdr:rowOff>647402</xdr:rowOff>
    </xdr:to>
    <xdr:pic>
      <xdr:nvPicPr>
        <xdr:cNvPr id="87" name="图片 71" descr=" "/>
        <xdr:cNvPicPr/>
      </xdr:nvPicPr>
      <xdr:blipFill>
        <a:blip r:embed="rId160"/>
        <a:srcRect/>
        <a:stretch>
          <a:fillRect/>
        </a:stretch>
      </xdr:blipFill>
      <xdr:spPr>
        <a:xfrm>
          <a:off x="8712200" y="127062230"/>
          <a:ext cx="916305" cy="280670"/>
        </a:xfrm>
        <a:prstGeom prst="rect">
          <a:avLst/>
        </a:prstGeom>
        <a:noFill/>
        <a:ln>
          <a:noFill/>
        </a:ln>
        <a:effectLst/>
      </xdr:spPr>
    </xdr:pic>
    <xdr:clientData/>
  </xdr:twoCellAnchor>
  <xdr:twoCellAnchor>
    <xdr:from>
      <xdr:col>5</xdr:col>
      <xdr:colOff>17317</xdr:colOff>
      <xdr:row>371</xdr:row>
      <xdr:rowOff>85725</xdr:rowOff>
    </xdr:from>
    <xdr:to>
      <xdr:col>6</xdr:col>
      <xdr:colOff>5016</xdr:colOff>
      <xdr:row>371</xdr:row>
      <xdr:rowOff>810815</xdr:rowOff>
    </xdr:to>
    <xdr:pic>
      <xdr:nvPicPr>
        <xdr:cNvPr id="88" name="图片 72" descr=" "/>
        <xdr:cNvPicPr/>
      </xdr:nvPicPr>
      <xdr:blipFill>
        <a:blip r:embed="rId161"/>
        <a:srcRect/>
        <a:stretch>
          <a:fillRect/>
        </a:stretch>
      </xdr:blipFill>
      <xdr:spPr>
        <a:xfrm>
          <a:off x="8646795" y="127428625"/>
          <a:ext cx="1411605" cy="295275"/>
        </a:xfrm>
        <a:prstGeom prst="rect">
          <a:avLst/>
        </a:prstGeom>
        <a:noFill/>
        <a:ln>
          <a:noFill/>
        </a:ln>
        <a:effectLst/>
      </xdr:spPr>
    </xdr:pic>
    <xdr:clientData/>
  </xdr:twoCellAnchor>
  <xdr:twoCellAnchor>
    <xdr:from>
      <xdr:col>5</xdr:col>
      <xdr:colOff>207812</xdr:colOff>
      <xdr:row>372</xdr:row>
      <xdr:rowOff>86221</xdr:rowOff>
    </xdr:from>
    <xdr:to>
      <xdr:col>5</xdr:col>
      <xdr:colOff>1094477</xdr:colOff>
      <xdr:row>372</xdr:row>
      <xdr:rowOff>748555</xdr:rowOff>
    </xdr:to>
    <xdr:pic>
      <xdr:nvPicPr>
        <xdr:cNvPr id="95" name="图片 73" descr="新款外开门器"/>
        <xdr:cNvPicPr/>
      </xdr:nvPicPr>
      <xdr:blipFill>
        <a:blip r:embed="rId162"/>
        <a:srcRect/>
        <a:stretch>
          <a:fillRect/>
        </a:stretch>
      </xdr:blipFill>
      <xdr:spPr>
        <a:xfrm rot="16200000">
          <a:off x="9133205" y="127513715"/>
          <a:ext cx="294640" cy="887095"/>
        </a:xfrm>
        <a:prstGeom prst="rect">
          <a:avLst/>
        </a:prstGeom>
        <a:noFill/>
        <a:ln>
          <a:noFill/>
        </a:ln>
        <a:effectLst/>
      </xdr:spPr>
    </xdr:pic>
    <xdr:clientData/>
  </xdr:twoCellAnchor>
  <xdr:twoCellAnchor>
    <xdr:from>
      <xdr:col>5</xdr:col>
      <xdr:colOff>214739</xdr:colOff>
      <xdr:row>373</xdr:row>
      <xdr:rowOff>10715</xdr:rowOff>
    </xdr:from>
    <xdr:to>
      <xdr:col>5</xdr:col>
      <xdr:colOff>995766</xdr:colOff>
      <xdr:row>373</xdr:row>
      <xdr:rowOff>875109</xdr:rowOff>
    </xdr:to>
    <xdr:pic>
      <xdr:nvPicPr>
        <xdr:cNvPr id="102" name="图片 74" descr="德国外开门器"/>
        <xdr:cNvPicPr/>
      </xdr:nvPicPr>
      <xdr:blipFill>
        <a:blip r:embed="rId163"/>
        <a:srcRect/>
        <a:stretch>
          <a:fillRect/>
        </a:stretch>
      </xdr:blipFill>
      <xdr:spPr>
        <a:xfrm>
          <a:off x="8844280" y="128115060"/>
          <a:ext cx="781050" cy="370840"/>
        </a:xfrm>
        <a:prstGeom prst="rect">
          <a:avLst/>
        </a:prstGeom>
        <a:noFill/>
        <a:ln>
          <a:noFill/>
        </a:ln>
        <a:effectLst/>
      </xdr:spPr>
    </xdr:pic>
    <xdr:clientData/>
  </xdr:twoCellAnchor>
  <xdr:twoCellAnchor>
    <xdr:from>
      <xdr:col>5</xdr:col>
      <xdr:colOff>148932</xdr:colOff>
      <xdr:row>374</xdr:row>
      <xdr:rowOff>164703</xdr:rowOff>
    </xdr:from>
    <xdr:to>
      <xdr:col>5</xdr:col>
      <xdr:colOff>1006157</xdr:colOff>
      <xdr:row>374</xdr:row>
      <xdr:rowOff>823515</xdr:rowOff>
    </xdr:to>
    <xdr:pic>
      <xdr:nvPicPr>
        <xdr:cNvPr id="103" name="图片 75" descr=" "/>
        <xdr:cNvPicPr/>
      </xdr:nvPicPr>
      <xdr:blipFill>
        <a:blip r:embed="rId164"/>
        <a:srcRect/>
        <a:stretch>
          <a:fillRect/>
        </a:stretch>
      </xdr:blipFill>
      <xdr:spPr>
        <a:xfrm>
          <a:off x="8778240" y="128650365"/>
          <a:ext cx="857250" cy="216535"/>
        </a:xfrm>
        <a:prstGeom prst="rect">
          <a:avLst/>
        </a:prstGeom>
        <a:noFill/>
        <a:ln>
          <a:noFill/>
        </a:ln>
        <a:effectLst/>
      </xdr:spPr>
    </xdr:pic>
    <xdr:clientData/>
  </xdr:twoCellAnchor>
  <xdr:twoCellAnchor>
    <xdr:from>
      <xdr:col>4</xdr:col>
      <xdr:colOff>1058728</xdr:colOff>
      <xdr:row>381</xdr:row>
      <xdr:rowOff>177105</xdr:rowOff>
    </xdr:from>
    <xdr:to>
      <xdr:col>6</xdr:col>
      <xdr:colOff>295987</xdr:colOff>
      <xdr:row>384</xdr:row>
      <xdr:rowOff>126503</xdr:rowOff>
    </xdr:to>
    <xdr:pic>
      <xdr:nvPicPr>
        <xdr:cNvPr id="175" name="图片 76" descr=" "/>
        <xdr:cNvPicPr/>
      </xdr:nvPicPr>
      <xdr:blipFill>
        <a:blip r:embed="rId165"/>
        <a:srcRect/>
        <a:stretch>
          <a:fillRect/>
        </a:stretch>
      </xdr:blipFill>
      <xdr:spPr>
        <a:xfrm>
          <a:off x="8263255" y="131329430"/>
          <a:ext cx="2086610" cy="1092835"/>
        </a:xfrm>
        <a:prstGeom prst="rect">
          <a:avLst/>
        </a:prstGeom>
        <a:noFill/>
        <a:ln>
          <a:noFill/>
        </a:ln>
        <a:effectLst/>
      </xdr:spPr>
    </xdr:pic>
    <xdr:clientData/>
  </xdr:twoCellAnchor>
  <xdr:twoCellAnchor>
    <xdr:from>
      <xdr:col>5</xdr:col>
      <xdr:colOff>193958</xdr:colOff>
      <xdr:row>385</xdr:row>
      <xdr:rowOff>163710</xdr:rowOff>
    </xdr:from>
    <xdr:to>
      <xdr:col>6</xdr:col>
      <xdr:colOff>143813</xdr:colOff>
      <xdr:row>389</xdr:row>
      <xdr:rowOff>177105</xdr:rowOff>
    </xdr:to>
    <xdr:pic>
      <xdr:nvPicPr>
        <xdr:cNvPr id="176" name="图片 77" descr=" "/>
        <xdr:cNvPicPr/>
      </xdr:nvPicPr>
      <xdr:blipFill>
        <a:blip r:embed="rId166"/>
        <a:srcRect/>
        <a:stretch>
          <a:fillRect/>
        </a:stretch>
      </xdr:blipFill>
      <xdr:spPr>
        <a:xfrm>
          <a:off x="8823325" y="132840095"/>
          <a:ext cx="1374140" cy="1537335"/>
        </a:xfrm>
        <a:prstGeom prst="rect">
          <a:avLst/>
        </a:prstGeom>
        <a:noFill/>
        <a:ln>
          <a:noFill/>
        </a:ln>
        <a:effectLst/>
      </xdr:spPr>
    </xdr:pic>
    <xdr:clientData/>
  </xdr:twoCellAnchor>
  <xdr:twoCellAnchor>
    <xdr:from>
      <xdr:col>5</xdr:col>
      <xdr:colOff>171445</xdr:colOff>
      <xdr:row>391</xdr:row>
      <xdr:rowOff>11162</xdr:rowOff>
    </xdr:from>
    <xdr:to>
      <xdr:col>5</xdr:col>
      <xdr:colOff>826053</xdr:colOff>
      <xdr:row>391</xdr:row>
      <xdr:rowOff>799951</xdr:rowOff>
    </xdr:to>
    <xdr:pic>
      <xdr:nvPicPr>
        <xdr:cNvPr id="177" name="图片 78" descr=" "/>
        <xdr:cNvPicPr/>
      </xdr:nvPicPr>
      <xdr:blipFill>
        <a:blip r:embed="rId167"/>
        <a:srcRect/>
        <a:stretch>
          <a:fillRect/>
        </a:stretch>
      </xdr:blipFill>
      <xdr:spPr>
        <a:xfrm>
          <a:off x="8800465" y="134973695"/>
          <a:ext cx="654685" cy="370205"/>
        </a:xfrm>
        <a:prstGeom prst="rect">
          <a:avLst/>
        </a:prstGeom>
        <a:noFill/>
        <a:ln>
          <a:noFill/>
        </a:ln>
        <a:effectLst/>
      </xdr:spPr>
    </xdr:pic>
    <xdr:clientData/>
  </xdr:twoCellAnchor>
  <xdr:twoCellAnchor>
    <xdr:from>
      <xdr:col>5</xdr:col>
      <xdr:colOff>355012</xdr:colOff>
      <xdr:row>391</xdr:row>
      <xdr:rowOff>926455</xdr:rowOff>
    </xdr:from>
    <xdr:to>
      <xdr:col>5</xdr:col>
      <xdr:colOff>973253</xdr:colOff>
      <xdr:row>393</xdr:row>
      <xdr:rowOff>126503</xdr:rowOff>
    </xdr:to>
    <xdr:pic>
      <xdr:nvPicPr>
        <xdr:cNvPr id="178" name="图片 79" descr=" "/>
        <xdr:cNvPicPr/>
      </xdr:nvPicPr>
      <xdr:blipFill>
        <a:blip r:embed="rId168"/>
        <a:srcRect/>
        <a:stretch>
          <a:fillRect/>
        </a:stretch>
      </xdr:blipFill>
      <xdr:spPr>
        <a:xfrm>
          <a:off x="8984615" y="135343900"/>
          <a:ext cx="617855" cy="507365"/>
        </a:xfrm>
        <a:prstGeom prst="rect">
          <a:avLst/>
        </a:prstGeom>
        <a:noFill/>
        <a:ln>
          <a:noFill/>
        </a:ln>
        <a:effectLst/>
      </xdr:spPr>
    </xdr:pic>
    <xdr:clientData/>
  </xdr:twoCellAnchor>
  <xdr:twoCellAnchor>
    <xdr:from>
      <xdr:col>5</xdr:col>
      <xdr:colOff>306523</xdr:colOff>
      <xdr:row>396</xdr:row>
      <xdr:rowOff>100707</xdr:rowOff>
    </xdr:from>
    <xdr:to>
      <xdr:col>6</xdr:col>
      <xdr:colOff>117057</xdr:colOff>
      <xdr:row>396</xdr:row>
      <xdr:rowOff>784820</xdr:rowOff>
    </xdr:to>
    <xdr:pic>
      <xdr:nvPicPr>
        <xdr:cNvPr id="179" name="图片 80" descr=" "/>
        <xdr:cNvPicPr/>
      </xdr:nvPicPr>
      <xdr:blipFill>
        <a:blip r:embed="rId169"/>
        <a:srcRect/>
        <a:stretch>
          <a:fillRect/>
        </a:stretch>
      </xdr:blipFill>
      <xdr:spPr>
        <a:xfrm>
          <a:off x="8935720" y="136968230"/>
          <a:ext cx="1235075" cy="280670"/>
        </a:xfrm>
        <a:prstGeom prst="rect">
          <a:avLst/>
        </a:prstGeom>
        <a:noFill/>
        <a:ln>
          <a:noFill/>
        </a:ln>
        <a:effectLst/>
      </xdr:spPr>
    </xdr:pic>
    <xdr:clientData/>
  </xdr:twoCellAnchor>
  <xdr:twoCellAnchor>
    <xdr:from>
      <xdr:col>4</xdr:col>
      <xdr:colOff>987502</xdr:colOff>
      <xdr:row>396</xdr:row>
      <xdr:rowOff>875109</xdr:rowOff>
    </xdr:from>
    <xdr:to>
      <xdr:col>6</xdr:col>
      <xdr:colOff>160535</xdr:colOff>
      <xdr:row>401</xdr:row>
      <xdr:rowOff>113853</xdr:rowOff>
    </xdr:to>
    <xdr:pic>
      <xdr:nvPicPr>
        <xdr:cNvPr id="180" name="图片 81" descr=" "/>
        <xdr:cNvPicPr/>
      </xdr:nvPicPr>
      <xdr:blipFill>
        <a:blip r:embed="rId170"/>
        <a:srcRect/>
        <a:stretch>
          <a:fillRect/>
        </a:stretch>
      </xdr:blipFill>
      <xdr:spPr>
        <a:xfrm>
          <a:off x="8192135" y="137248900"/>
          <a:ext cx="2021840" cy="1637665"/>
        </a:xfrm>
        <a:prstGeom prst="rect">
          <a:avLst/>
        </a:prstGeom>
        <a:noFill/>
        <a:ln>
          <a:noFill/>
        </a:ln>
        <a:effectLst/>
      </xdr:spPr>
    </xdr:pic>
    <xdr:clientData/>
  </xdr:twoCellAnchor>
  <xdr:twoCellAnchor>
    <xdr:from>
      <xdr:col>5</xdr:col>
      <xdr:colOff>136809</xdr:colOff>
      <xdr:row>402</xdr:row>
      <xdr:rowOff>37951</xdr:rowOff>
    </xdr:from>
    <xdr:to>
      <xdr:col>6</xdr:col>
      <xdr:colOff>204013</xdr:colOff>
      <xdr:row>406</xdr:row>
      <xdr:rowOff>75902</xdr:rowOff>
    </xdr:to>
    <xdr:pic>
      <xdr:nvPicPr>
        <xdr:cNvPr id="181" name="图片 130" descr="轻型门配件带外开门器"/>
        <xdr:cNvPicPr/>
      </xdr:nvPicPr>
      <xdr:blipFill>
        <a:blip r:embed="rId171"/>
        <a:srcRect/>
        <a:stretch>
          <a:fillRect/>
        </a:stretch>
      </xdr:blipFill>
      <xdr:spPr>
        <a:xfrm>
          <a:off x="8766175" y="139191365"/>
          <a:ext cx="1491615" cy="1562100"/>
        </a:xfrm>
        <a:prstGeom prst="rect">
          <a:avLst/>
        </a:prstGeom>
        <a:noFill/>
        <a:ln>
          <a:noFill/>
        </a:ln>
        <a:effectLst/>
      </xdr:spPr>
    </xdr:pic>
    <xdr:clientData/>
  </xdr:twoCellAnchor>
  <xdr:twoCellAnchor>
    <xdr:from>
      <xdr:col>5</xdr:col>
      <xdr:colOff>128150</xdr:colOff>
      <xdr:row>407</xdr:row>
      <xdr:rowOff>138906</xdr:rowOff>
    </xdr:from>
    <xdr:to>
      <xdr:col>5</xdr:col>
      <xdr:colOff>1607081</xdr:colOff>
      <xdr:row>409</xdr:row>
      <xdr:rowOff>139551</xdr:rowOff>
    </xdr:to>
    <xdr:pic>
      <xdr:nvPicPr>
        <xdr:cNvPr id="182" name="图片 82" descr=" "/>
        <xdr:cNvPicPr/>
      </xdr:nvPicPr>
      <xdr:blipFill>
        <a:blip r:embed="rId172"/>
        <a:srcRect/>
        <a:stretch>
          <a:fillRect/>
        </a:stretch>
      </xdr:blipFill>
      <xdr:spPr>
        <a:xfrm>
          <a:off x="8757285" y="141197330"/>
          <a:ext cx="1296670" cy="762635"/>
        </a:xfrm>
        <a:prstGeom prst="rect">
          <a:avLst/>
        </a:prstGeom>
        <a:noFill/>
        <a:ln>
          <a:noFill/>
        </a:ln>
        <a:effectLst/>
      </xdr:spPr>
    </xdr:pic>
    <xdr:clientData/>
  </xdr:twoCellAnchor>
  <xdr:twoCellAnchor>
    <xdr:from>
      <xdr:col>5</xdr:col>
      <xdr:colOff>88320</xdr:colOff>
      <xdr:row>410</xdr:row>
      <xdr:rowOff>86022</xdr:rowOff>
    </xdr:from>
    <xdr:to>
      <xdr:col>5</xdr:col>
      <xdr:colOff>1593227</xdr:colOff>
      <xdr:row>410</xdr:row>
      <xdr:rowOff>1204317</xdr:rowOff>
    </xdr:to>
    <xdr:pic>
      <xdr:nvPicPr>
        <xdr:cNvPr id="183" name="图片 83" descr=" "/>
        <xdr:cNvPicPr/>
      </xdr:nvPicPr>
      <xdr:blipFill>
        <a:blip r:embed="rId173"/>
        <a:srcRect/>
        <a:stretch>
          <a:fillRect/>
        </a:stretch>
      </xdr:blipFill>
      <xdr:spPr>
        <a:xfrm>
          <a:off x="8717915" y="142287625"/>
          <a:ext cx="1336040" cy="295275"/>
        </a:xfrm>
        <a:prstGeom prst="rect">
          <a:avLst/>
        </a:prstGeom>
        <a:noFill/>
        <a:ln>
          <a:noFill/>
        </a:ln>
        <a:effectLst/>
      </xdr:spPr>
    </xdr:pic>
    <xdr:clientData/>
  </xdr:twoCellAnchor>
  <xdr:twoCellAnchor>
    <xdr:from>
      <xdr:col>5</xdr:col>
      <xdr:colOff>167981</xdr:colOff>
      <xdr:row>411</xdr:row>
      <xdr:rowOff>100409</xdr:rowOff>
    </xdr:from>
    <xdr:to>
      <xdr:col>5</xdr:col>
      <xdr:colOff>1612276</xdr:colOff>
      <xdr:row>411</xdr:row>
      <xdr:rowOff>1040606</xdr:rowOff>
    </xdr:to>
    <xdr:pic>
      <xdr:nvPicPr>
        <xdr:cNvPr id="184" name="图片 84" descr=" "/>
        <xdr:cNvPicPr/>
      </xdr:nvPicPr>
      <xdr:blipFill>
        <a:blip r:embed="rId174"/>
        <a:srcRect/>
        <a:stretch>
          <a:fillRect/>
        </a:stretch>
      </xdr:blipFill>
      <xdr:spPr>
        <a:xfrm>
          <a:off x="8797290" y="142683230"/>
          <a:ext cx="1256665" cy="280670"/>
        </a:xfrm>
        <a:prstGeom prst="rect">
          <a:avLst/>
        </a:prstGeom>
        <a:noFill/>
        <a:ln>
          <a:noFill/>
        </a:ln>
        <a:effectLst/>
      </xdr:spPr>
    </xdr:pic>
    <xdr:clientData/>
  </xdr:twoCellAnchor>
  <xdr:twoCellAnchor>
    <xdr:from>
      <xdr:col>5</xdr:col>
      <xdr:colOff>104775</xdr:colOff>
      <xdr:row>412</xdr:row>
      <xdr:rowOff>53340</xdr:rowOff>
    </xdr:from>
    <xdr:to>
      <xdr:col>5</xdr:col>
      <xdr:colOff>1157605</xdr:colOff>
      <xdr:row>412</xdr:row>
      <xdr:rowOff>883920</xdr:rowOff>
    </xdr:to>
    <xdr:pic>
      <xdr:nvPicPr>
        <xdr:cNvPr id="185" name="图片 85" descr=" "/>
        <xdr:cNvPicPr/>
      </xdr:nvPicPr>
      <xdr:blipFill>
        <a:blip r:embed="rId101"/>
        <a:srcRect/>
        <a:stretch>
          <a:fillRect/>
        </a:stretch>
      </xdr:blipFill>
      <xdr:spPr>
        <a:xfrm>
          <a:off x="8734425" y="143017240"/>
          <a:ext cx="1052830" cy="327660"/>
        </a:xfrm>
        <a:prstGeom prst="rect">
          <a:avLst/>
        </a:prstGeom>
        <a:noFill/>
        <a:ln>
          <a:noFill/>
        </a:ln>
        <a:effectLst/>
      </xdr:spPr>
    </xdr:pic>
    <xdr:clientData/>
  </xdr:twoCellAnchor>
  <xdr:twoCellAnchor>
    <xdr:from>
      <xdr:col>5</xdr:col>
      <xdr:colOff>290195</xdr:colOff>
      <xdr:row>412</xdr:row>
      <xdr:rowOff>950595</xdr:rowOff>
    </xdr:from>
    <xdr:to>
      <xdr:col>5</xdr:col>
      <xdr:colOff>1393825</xdr:colOff>
      <xdr:row>414</xdr:row>
      <xdr:rowOff>9525</xdr:rowOff>
    </xdr:to>
    <xdr:pic>
      <xdr:nvPicPr>
        <xdr:cNvPr id="186" name="Picture 97" descr="自由门合页上下周"/>
        <xdr:cNvPicPr/>
      </xdr:nvPicPr>
      <xdr:blipFill>
        <a:blip r:embed="rId175"/>
        <a:srcRect/>
        <a:stretch>
          <a:fillRect/>
        </a:stretch>
      </xdr:blipFill>
      <xdr:spPr>
        <a:xfrm>
          <a:off x="8919845" y="143344900"/>
          <a:ext cx="1103630" cy="390525"/>
        </a:xfrm>
        <a:prstGeom prst="rect">
          <a:avLst/>
        </a:prstGeom>
        <a:noFill/>
        <a:ln>
          <a:noFill/>
        </a:ln>
        <a:effectLst/>
      </xdr:spPr>
    </xdr:pic>
    <xdr:clientData/>
  </xdr:twoCellAnchor>
  <xdr:twoCellAnchor>
    <xdr:from>
      <xdr:col>5</xdr:col>
      <xdr:colOff>590533</xdr:colOff>
      <xdr:row>414</xdr:row>
      <xdr:rowOff>160734</xdr:rowOff>
    </xdr:from>
    <xdr:to>
      <xdr:col>5</xdr:col>
      <xdr:colOff>1449490</xdr:colOff>
      <xdr:row>414</xdr:row>
      <xdr:rowOff>1026914</xdr:rowOff>
    </xdr:to>
    <xdr:pic>
      <xdr:nvPicPr>
        <xdr:cNvPr id="187" name="Picture 98" descr="电控"/>
        <xdr:cNvPicPr/>
      </xdr:nvPicPr>
      <xdr:blipFill>
        <a:blip r:embed="rId176"/>
        <a:srcRect/>
        <a:stretch>
          <a:fillRect/>
        </a:stretch>
      </xdr:blipFill>
      <xdr:spPr>
        <a:xfrm>
          <a:off x="9219565" y="143886555"/>
          <a:ext cx="834390" cy="220345"/>
        </a:xfrm>
        <a:prstGeom prst="rect">
          <a:avLst/>
        </a:prstGeom>
        <a:noFill/>
        <a:ln>
          <a:noFill/>
        </a:ln>
        <a:effectLst/>
      </xdr:spPr>
    </xdr:pic>
    <xdr:clientData/>
  </xdr:twoCellAnchor>
  <xdr:twoCellAnchor>
    <xdr:from>
      <xdr:col>5</xdr:col>
      <xdr:colOff>439869</xdr:colOff>
      <xdr:row>415</xdr:row>
      <xdr:rowOff>22572</xdr:rowOff>
    </xdr:from>
    <xdr:to>
      <xdr:col>5</xdr:col>
      <xdr:colOff>1494516</xdr:colOff>
      <xdr:row>415</xdr:row>
      <xdr:rowOff>773906</xdr:rowOff>
    </xdr:to>
    <xdr:pic>
      <xdr:nvPicPr>
        <xdr:cNvPr id="188" name="Picture 99" descr="锌合金防爆合页"/>
        <xdr:cNvPicPr/>
      </xdr:nvPicPr>
      <xdr:blipFill>
        <a:blip r:embed="rId177"/>
        <a:srcRect/>
        <a:stretch>
          <a:fillRect/>
        </a:stretch>
      </xdr:blipFill>
      <xdr:spPr>
        <a:xfrm>
          <a:off x="9069070" y="144129125"/>
          <a:ext cx="984885" cy="358775"/>
        </a:xfrm>
        <a:prstGeom prst="rect">
          <a:avLst/>
        </a:prstGeom>
        <a:noFill/>
        <a:ln>
          <a:noFill/>
        </a:ln>
        <a:effectLst/>
      </xdr:spPr>
    </xdr:pic>
    <xdr:clientData/>
  </xdr:twoCellAnchor>
  <xdr:twoCellAnchor>
    <xdr:from>
      <xdr:col>5</xdr:col>
      <xdr:colOff>377525</xdr:colOff>
      <xdr:row>416</xdr:row>
      <xdr:rowOff>85725</xdr:rowOff>
    </xdr:from>
    <xdr:to>
      <xdr:col>5</xdr:col>
      <xdr:colOff>1489321</xdr:colOff>
      <xdr:row>416</xdr:row>
      <xdr:rowOff>1038225</xdr:rowOff>
    </xdr:to>
    <xdr:pic>
      <xdr:nvPicPr>
        <xdr:cNvPr id="189" name="Picture 100" descr="不锈钢防爆合页"/>
        <xdr:cNvPicPr/>
      </xdr:nvPicPr>
      <xdr:blipFill>
        <a:blip r:embed="rId178"/>
        <a:srcRect/>
        <a:stretch>
          <a:fillRect/>
        </a:stretch>
      </xdr:blipFill>
      <xdr:spPr>
        <a:xfrm>
          <a:off x="9006840" y="144573625"/>
          <a:ext cx="1047115" cy="295275"/>
        </a:xfrm>
        <a:prstGeom prst="rect">
          <a:avLst/>
        </a:prstGeom>
        <a:noFill/>
        <a:ln>
          <a:noFill/>
        </a:ln>
        <a:effectLst/>
      </xdr:spPr>
    </xdr:pic>
    <xdr:clientData/>
  </xdr:twoCellAnchor>
  <xdr:twoCellAnchor>
    <xdr:from>
      <xdr:col>5</xdr:col>
      <xdr:colOff>375793</xdr:colOff>
      <xdr:row>416</xdr:row>
      <xdr:rowOff>1190625</xdr:rowOff>
    </xdr:from>
    <xdr:to>
      <xdr:col>5</xdr:col>
      <xdr:colOff>1304021</xdr:colOff>
      <xdr:row>417</xdr:row>
      <xdr:rowOff>1053703</xdr:rowOff>
    </xdr:to>
    <xdr:pic>
      <xdr:nvPicPr>
        <xdr:cNvPr id="190" name="Picture 101" descr="集装箱门锁"/>
        <xdr:cNvPicPr/>
      </xdr:nvPicPr>
      <xdr:blipFill>
        <a:blip r:embed="rId179"/>
        <a:srcRect/>
        <a:stretch>
          <a:fillRect/>
        </a:stretch>
      </xdr:blipFill>
      <xdr:spPr>
        <a:xfrm>
          <a:off x="9004935" y="144868900"/>
          <a:ext cx="928370" cy="381000"/>
        </a:xfrm>
        <a:prstGeom prst="rect">
          <a:avLst/>
        </a:prstGeom>
        <a:noFill/>
        <a:ln>
          <a:noFill/>
        </a:ln>
        <a:effectLst/>
      </xdr:spPr>
    </xdr:pic>
    <xdr:clientData/>
  </xdr:twoCellAnchor>
  <xdr:twoCellAnchor>
    <xdr:from>
      <xdr:col>5</xdr:col>
      <xdr:colOff>135077</xdr:colOff>
      <xdr:row>418</xdr:row>
      <xdr:rowOff>214610</xdr:rowOff>
    </xdr:from>
    <xdr:to>
      <xdr:col>5</xdr:col>
      <xdr:colOff>1511834</xdr:colOff>
      <xdr:row>418</xdr:row>
      <xdr:rowOff>1088380</xdr:rowOff>
    </xdr:to>
    <xdr:pic>
      <xdr:nvPicPr>
        <xdr:cNvPr id="191" name="Picture 102" descr="集装箱合页"/>
        <xdr:cNvPicPr/>
      </xdr:nvPicPr>
      <xdr:blipFill>
        <a:blip r:embed="rId180"/>
        <a:srcRect/>
        <a:stretch>
          <a:fillRect/>
        </a:stretch>
      </xdr:blipFill>
      <xdr:spPr>
        <a:xfrm>
          <a:off x="8764270" y="145463895"/>
          <a:ext cx="1289685" cy="167005"/>
        </a:xfrm>
        <a:prstGeom prst="rect">
          <a:avLst/>
        </a:prstGeom>
        <a:noFill/>
        <a:ln>
          <a:noFill/>
        </a:ln>
        <a:effectLst/>
      </xdr:spPr>
    </xdr:pic>
    <xdr:clientData/>
  </xdr:twoCellAnchor>
  <xdr:twoCellAnchor editAs="oneCell">
    <xdr:from>
      <xdr:col>5</xdr:col>
      <xdr:colOff>391795</xdr:colOff>
      <xdr:row>191</xdr:row>
      <xdr:rowOff>33020</xdr:rowOff>
    </xdr:from>
    <xdr:to>
      <xdr:col>5</xdr:col>
      <xdr:colOff>756920</xdr:colOff>
      <xdr:row>191</xdr:row>
      <xdr:rowOff>398780</xdr:rowOff>
    </xdr:to>
    <xdr:pic>
      <xdr:nvPicPr>
        <xdr:cNvPr id="10" name="Picture 9" descr="A-MAX 122 Fan Hook - A-MAX"/>
        <xdr:cNvPicPr>
          <a:picLocks noChangeAspect="1"/>
        </xdr:cNvPicPr>
      </xdr:nvPicPr>
      <xdr:blipFill>
        <a:blip r:embed="rId181" r:link="rId12"/>
        <a:srcRect l="6020" t="19034" r="6821" b="23040"/>
        <a:stretch>
          <a:fillRect/>
        </a:stretch>
      </xdr:blipFill>
      <xdr:spPr>
        <a:xfrm>
          <a:off x="9021445" y="66688970"/>
          <a:ext cx="365125" cy="365760"/>
        </a:xfrm>
        <a:prstGeom prst="rect">
          <a:avLst/>
        </a:prstGeom>
        <a:noFill/>
        <a:ln>
          <a:noFill/>
        </a:ln>
      </xdr:spPr>
    </xdr:pic>
    <xdr:clientData/>
  </xdr:twoCellAnchor>
  <xdr:twoCellAnchor editAs="oneCell">
    <xdr:from>
      <xdr:col>5</xdr:col>
      <xdr:colOff>281940</xdr:colOff>
      <xdr:row>188</xdr:row>
      <xdr:rowOff>85090</xdr:rowOff>
    </xdr:from>
    <xdr:to>
      <xdr:col>5</xdr:col>
      <xdr:colOff>815975</xdr:colOff>
      <xdr:row>190</xdr:row>
      <xdr:rowOff>162560</xdr:rowOff>
    </xdr:to>
    <xdr:pic>
      <xdr:nvPicPr>
        <xdr:cNvPr id="192" name="Picture 191" descr="10 mm Iron GI Wire Rope at 竄ｹ 35/meter in Nashik | ID: 21949189273"/>
        <xdr:cNvPicPr>
          <a:picLocks noChangeAspect="1"/>
        </xdr:cNvPicPr>
      </xdr:nvPicPr>
      <xdr:blipFill>
        <a:blip r:embed="rId182" r:link="rId12"/>
        <a:stretch>
          <a:fillRect/>
        </a:stretch>
      </xdr:blipFill>
      <xdr:spPr>
        <a:xfrm>
          <a:off x="8911590" y="65991740"/>
          <a:ext cx="534035" cy="598170"/>
        </a:xfrm>
        <a:prstGeom prst="rect">
          <a:avLst/>
        </a:prstGeom>
        <a:noFill/>
        <a:ln>
          <a:noFill/>
        </a:ln>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251460</xdr:colOff>
      <xdr:row>35</xdr:row>
      <xdr:rowOff>10795</xdr:rowOff>
    </xdr:from>
    <xdr:to>
      <xdr:col>9</xdr:col>
      <xdr:colOff>1076960</xdr:colOff>
      <xdr:row>41</xdr:row>
      <xdr:rowOff>1270</xdr:rowOff>
    </xdr:to>
    <xdr:pic>
      <xdr:nvPicPr>
        <xdr:cNvPr id="3" name="Picture 2"/>
        <xdr:cNvPicPr>
          <a:picLocks noChangeAspect="1"/>
        </xdr:cNvPicPr>
      </xdr:nvPicPr>
      <xdr:blipFill>
        <a:blip r:embed="rId1"/>
        <a:stretch>
          <a:fillRect/>
        </a:stretch>
      </xdr:blipFill>
      <xdr:spPr>
        <a:xfrm>
          <a:off x="11300460" y="4236720"/>
          <a:ext cx="825500" cy="847725"/>
        </a:xfrm>
        <a:prstGeom prst="rect">
          <a:avLst/>
        </a:prstGeom>
        <a:noFill/>
        <a:ln w="9525">
          <a:noFill/>
        </a:ln>
      </xdr:spPr>
    </xdr:pic>
    <xdr:clientData/>
  </xdr:twoCellAnchor>
  <xdr:twoCellAnchor editAs="oneCell">
    <xdr:from>
      <xdr:col>9</xdr:col>
      <xdr:colOff>0</xdr:colOff>
      <xdr:row>9</xdr:row>
      <xdr:rowOff>166370</xdr:rowOff>
    </xdr:from>
    <xdr:to>
      <xdr:col>9</xdr:col>
      <xdr:colOff>694690</xdr:colOff>
      <xdr:row>17</xdr:row>
      <xdr:rowOff>11430</xdr:rowOff>
    </xdr:to>
    <xdr:pic>
      <xdr:nvPicPr>
        <xdr:cNvPr id="4" name="Picture 3"/>
        <xdr:cNvPicPr>
          <a:picLocks noChangeAspect="1"/>
        </xdr:cNvPicPr>
      </xdr:nvPicPr>
      <xdr:blipFill>
        <a:blip r:embed="rId2"/>
        <a:stretch>
          <a:fillRect/>
        </a:stretch>
      </xdr:blipFill>
      <xdr:spPr>
        <a:xfrm>
          <a:off x="11049000" y="654050"/>
          <a:ext cx="694690" cy="1011555"/>
        </a:xfrm>
        <a:prstGeom prst="rect">
          <a:avLst/>
        </a:prstGeom>
        <a:noFill/>
        <a:ln w="9525">
          <a:noFill/>
        </a:ln>
      </xdr:spPr>
    </xdr:pic>
    <xdr:clientData/>
  </xdr:twoCellAnchor>
  <xdr:twoCellAnchor editAs="oneCell">
    <xdr:from>
      <xdr:col>9</xdr:col>
      <xdr:colOff>27940</xdr:colOff>
      <xdr:row>27</xdr:row>
      <xdr:rowOff>99695</xdr:rowOff>
    </xdr:from>
    <xdr:to>
      <xdr:col>9</xdr:col>
      <xdr:colOff>1121410</xdr:colOff>
      <xdr:row>32</xdr:row>
      <xdr:rowOff>55880</xdr:rowOff>
    </xdr:to>
    <xdr:pic>
      <xdr:nvPicPr>
        <xdr:cNvPr id="5" name="Picture 4"/>
        <xdr:cNvPicPr>
          <a:picLocks noChangeAspect="1"/>
        </xdr:cNvPicPr>
      </xdr:nvPicPr>
      <xdr:blipFill>
        <a:blip r:embed="rId3"/>
        <a:stretch>
          <a:fillRect/>
        </a:stretch>
      </xdr:blipFill>
      <xdr:spPr>
        <a:xfrm>
          <a:off x="11076940" y="3182620"/>
          <a:ext cx="1093470" cy="670560"/>
        </a:xfrm>
        <a:prstGeom prst="rect">
          <a:avLst/>
        </a:prstGeom>
        <a:noFill/>
        <a:ln w="9525">
          <a:noFill/>
        </a:ln>
      </xdr:spPr>
    </xdr:pic>
    <xdr:clientData/>
  </xdr:twoCellAnchor>
  <xdr:twoCellAnchor editAs="oneCell">
    <xdr:from>
      <xdr:col>9</xdr:col>
      <xdr:colOff>211455</xdr:colOff>
      <xdr:row>14</xdr:row>
      <xdr:rowOff>79375</xdr:rowOff>
    </xdr:from>
    <xdr:to>
      <xdr:col>9</xdr:col>
      <xdr:colOff>1085215</xdr:colOff>
      <xdr:row>21</xdr:row>
      <xdr:rowOff>60960</xdr:rowOff>
    </xdr:to>
    <xdr:pic>
      <xdr:nvPicPr>
        <xdr:cNvPr id="6" name="Picture 5"/>
        <xdr:cNvPicPr>
          <a:picLocks noChangeAspect="1"/>
        </xdr:cNvPicPr>
      </xdr:nvPicPr>
      <xdr:blipFill>
        <a:blip r:embed="rId4"/>
        <a:stretch>
          <a:fillRect/>
        </a:stretch>
      </xdr:blipFill>
      <xdr:spPr>
        <a:xfrm>
          <a:off x="11260455" y="1304925"/>
          <a:ext cx="873760" cy="981710"/>
        </a:xfrm>
        <a:prstGeom prst="rect">
          <a:avLst/>
        </a:prstGeom>
        <a:noFill/>
        <a:ln w="9525">
          <a:noFill/>
        </a:ln>
      </xdr:spPr>
    </xdr:pic>
    <xdr:clientData/>
  </xdr:twoCellAnchor>
  <xdr:twoCellAnchor editAs="oneCell">
    <xdr:from>
      <xdr:col>9</xdr:col>
      <xdr:colOff>593725</xdr:colOff>
      <xdr:row>9</xdr:row>
      <xdr:rowOff>134620</xdr:rowOff>
    </xdr:from>
    <xdr:to>
      <xdr:col>9</xdr:col>
      <xdr:colOff>1322070</xdr:colOff>
      <xdr:row>17</xdr:row>
      <xdr:rowOff>29845</xdr:rowOff>
    </xdr:to>
    <xdr:pic>
      <xdr:nvPicPr>
        <xdr:cNvPr id="7" name="Picture 6"/>
        <xdr:cNvPicPr>
          <a:picLocks noChangeAspect="1"/>
        </xdr:cNvPicPr>
      </xdr:nvPicPr>
      <xdr:blipFill>
        <a:blip r:embed="rId5"/>
        <a:stretch>
          <a:fillRect/>
        </a:stretch>
      </xdr:blipFill>
      <xdr:spPr>
        <a:xfrm>
          <a:off x="11642725" y="645795"/>
          <a:ext cx="728345" cy="1038225"/>
        </a:xfrm>
        <a:prstGeom prst="rect">
          <a:avLst/>
        </a:prstGeom>
        <a:noFill/>
        <a:ln w="9525">
          <a:noFill/>
        </a:ln>
      </xdr:spPr>
    </xdr:pic>
    <xdr:clientData/>
  </xdr:twoCellAnchor>
  <xdr:twoCellAnchor editAs="oneCell">
    <xdr:from>
      <xdr:col>9</xdr:col>
      <xdr:colOff>88265</xdr:colOff>
      <xdr:row>18</xdr:row>
      <xdr:rowOff>60325</xdr:rowOff>
    </xdr:from>
    <xdr:to>
      <xdr:col>9</xdr:col>
      <xdr:colOff>1157605</xdr:colOff>
      <xdr:row>26</xdr:row>
      <xdr:rowOff>71120</xdr:rowOff>
    </xdr:to>
    <xdr:pic>
      <xdr:nvPicPr>
        <xdr:cNvPr id="8" name="Picture 7"/>
        <xdr:cNvPicPr>
          <a:picLocks noChangeAspect="1"/>
        </xdr:cNvPicPr>
      </xdr:nvPicPr>
      <xdr:blipFill>
        <a:blip r:embed="rId6"/>
        <a:stretch>
          <a:fillRect/>
        </a:stretch>
      </xdr:blipFill>
      <xdr:spPr>
        <a:xfrm>
          <a:off x="11137265" y="1857375"/>
          <a:ext cx="1069340" cy="1153795"/>
        </a:xfrm>
        <a:prstGeom prst="rect">
          <a:avLst/>
        </a:prstGeom>
        <a:noFill/>
        <a:ln w="9525">
          <a:noFill/>
        </a:ln>
      </xdr:spPr>
    </xdr:pic>
    <xdr:clientData/>
  </xdr:twoCellAnchor>
  <xdr:twoCellAnchor>
    <xdr:from>
      <xdr:col>6</xdr:col>
      <xdr:colOff>120650</xdr:colOff>
      <xdr:row>112</xdr:row>
      <xdr:rowOff>75565</xdr:rowOff>
    </xdr:from>
    <xdr:to>
      <xdr:col>6</xdr:col>
      <xdr:colOff>1134745</xdr:colOff>
      <xdr:row>117</xdr:row>
      <xdr:rowOff>21590</xdr:rowOff>
    </xdr:to>
    <xdr:pic>
      <xdr:nvPicPr>
        <xdr:cNvPr id="9" name="Picture 3" descr="Reach-In Refrigerator &amp; Freezer Shelves at WebstaurantStore"/>
        <xdr:cNvPicPr/>
      </xdr:nvPicPr>
      <xdr:blipFill>
        <a:blip r:embed="rId7"/>
        <a:srcRect/>
        <a:stretch>
          <a:fillRect/>
        </a:stretch>
      </xdr:blipFill>
      <xdr:spPr>
        <a:xfrm>
          <a:off x="8117840" y="16268065"/>
          <a:ext cx="1014095" cy="660400"/>
        </a:xfrm>
        <a:prstGeom prst="rect">
          <a:avLst/>
        </a:prstGeom>
        <a:noFill/>
        <a:ln>
          <a:noFill/>
        </a:ln>
        <a:effectLst/>
      </xdr:spPr>
    </xdr:pic>
    <xdr:clientData/>
  </xdr:twoCellAnchor>
  <xdr:twoCellAnchor>
    <xdr:from>
      <xdr:col>6</xdr:col>
      <xdr:colOff>149860</xdr:colOff>
      <xdr:row>117</xdr:row>
      <xdr:rowOff>231775</xdr:rowOff>
    </xdr:from>
    <xdr:to>
      <xdr:col>6</xdr:col>
      <xdr:colOff>1100455</xdr:colOff>
      <xdr:row>123</xdr:row>
      <xdr:rowOff>90805</xdr:rowOff>
    </xdr:to>
    <xdr:pic>
      <xdr:nvPicPr>
        <xdr:cNvPr id="10" name="Picture 9" descr="CPW-0511E11A SANDEN SHOWCASE CHILLER DOOR RUBBER DOOR GASKET FRIDGE &amp;  FREEZER SPARE PARTS Johor Bahru ("/>
        <xdr:cNvPicPr/>
      </xdr:nvPicPr>
      <xdr:blipFill>
        <a:blip r:embed="rId8"/>
        <a:srcRect l="19401" t="7276" r="19888" b="14817"/>
        <a:stretch>
          <a:fillRect/>
        </a:stretch>
      </xdr:blipFill>
      <xdr:spPr>
        <a:xfrm>
          <a:off x="8147050" y="17138650"/>
          <a:ext cx="950595" cy="859155"/>
        </a:xfrm>
        <a:prstGeom prst="rect">
          <a:avLst/>
        </a:prstGeom>
        <a:noFill/>
        <a:ln w="9525" cap="flat" cmpd="sng">
          <a:noFill/>
          <a:prstDash val="solid"/>
          <a:miter/>
        </a:ln>
        <a:effectLst/>
      </xdr:spPr>
    </xdr:pic>
    <xdr:clientData/>
  </xdr:twoCellAnchor>
  <xdr:twoCellAnchor editAs="oneCell">
    <xdr:from>
      <xdr:col>6</xdr:col>
      <xdr:colOff>274320</xdr:colOff>
      <xdr:row>194</xdr:row>
      <xdr:rowOff>57785</xdr:rowOff>
    </xdr:from>
    <xdr:to>
      <xdr:col>6</xdr:col>
      <xdr:colOff>794385</xdr:colOff>
      <xdr:row>197</xdr:row>
      <xdr:rowOff>107950</xdr:rowOff>
    </xdr:to>
    <xdr:pic>
      <xdr:nvPicPr>
        <xdr:cNvPr id="12" name="Picture 11"/>
        <xdr:cNvPicPr>
          <a:picLocks noChangeAspect="1"/>
        </xdr:cNvPicPr>
      </xdr:nvPicPr>
      <xdr:blipFill>
        <a:blip r:embed="rId9"/>
        <a:stretch>
          <a:fillRect/>
        </a:stretch>
      </xdr:blipFill>
      <xdr:spPr>
        <a:xfrm>
          <a:off x="8271510" y="36249610"/>
          <a:ext cx="520065" cy="478790"/>
        </a:xfrm>
        <a:prstGeom prst="rect">
          <a:avLst/>
        </a:prstGeom>
        <a:noFill/>
        <a:ln w="9525">
          <a:noFill/>
        </a:ln>
      </xdr:spPr>
    </xdr:pic>
    <xdr:clientData/>
  </xdr:twoCellAnchor>
  <xdr:twoCellAnchor editAs="oneCell">
    <xdr:from>
      <xdr:col>6</xdr:col>
      <xdr:colOff>226377</xdr:colOff>
      <xdr:row>168</xdr:row>
      <xdr:rowOff>82867</xdr:rowOff>
    </xdr:from>
    <xdr:to>
      <xdr:col>6</xdr:col>
      <xdr:colOff>1144587</xdr:colOff>
      <xdr:row>172</xdr:row>
      <xdr:rowOff>3492</xdr:rowOff>
    </xdr:to>
    <xdr:pic>
      <xdr:nvPicPr>
        <xdr:cNvPr id="13" name="Picture 12"/>
        <xdr:cNvPicPr>
          <a:picLocks noChangeAspect="1"/>
        </xdr:cNvPicPr>
      </xdr:nvPicPr>
      <xdr:blipFill>
        <a:blip r:embed="rId10"/>
        <a:stretch>
          <a:fillRect/>
        </a:stretch>
      </xdr:blipFill>
      <xdr:spPr>
        <a:xfrm rot="5400000">
          <a:off x="8435975" y="31819215"/>
          <a:ext cx="492125" cy="918210"/>
        </a:xfrm>
        <a:prstGeom prst="rect">
          <a:avLst/>
        </a:prstGeom>
        <a:noFill/>
        <a:ln w="9525">
          <a:noFill/>
        </a:ln>
      </xdr:spPr>
    </xdr:pic>
    <xdr:clientData/>
  </xdr:twoCellAnchor>
  <xdr:twoCellAnchor editAs="oneCell">
    <xdr:from>
      <xdr:col>6</xdr:col>
      <xdr:colOff>253682</xdr:colOff>
      <xdr:row>175</xdr:row>
      <xdr:rowOff>137477</xdr:rowOff>
    </xdr:from>
    <xdr:to>
      <xdr:col>6</xdr:col>
      <xdr:colOff>1032192</xdr:colOff>
      <xdr:row>181</xdr:row>
      <xdr:rowOff>10477</xdr:rowOff>
    </xdr:to>
    <xdr:pic>
      <xdr:nvPicPr>
        <xdr:cNvPr id="14" name="Picture 13"/>
        <xdr:cNvPicPr>
          <a:picLocks noChangeAspect="1"/>
        </xdr:cNvPicPr>
      </xdr:nvPicPr>
      <xdr:blipFill>
        <a:blip r:embed="rId11"/>
        <a:stretch>
          <a:fillRect/>
        </a:stretch>
      </xdr:blipFill>
      <xdr:spPr>
        <a:xfrm rot="5400000">
          <a:off x="8274685" y="33542605"/>
          <a:ext cx="730250" cy="778510"/>
        </a:xfrm>
        <a:prstGeom prst="rect">
          <a:avLst/>
        </a:prstGeom>
        <a:noFill/>
        <a:ln w="9525">
          <a:noFill/>
        </a:ln>
      </xdr:spPr>
    </xdr:pic>
    <xdr:clientData/>
  </xdr:twoCellAnchor>
  <xdr:oneCellAnchor>
    <xdr:from>
      <xdr:col>6</xdr:col>
      <xdr:colOff>377190</xdr:colOff>
      <xdr:row>242</xdr:row>
      <xdr:rowOff>64135</xdr:rowOff>
    </xdr:from>
    <xdr:ext cx="493395" cy="404495"/>
    <xdr:pic>
      <xdr:nvPicPr>
        <xdr:cNvPr id="16" name="image88.jpg"/>
        <xdr:cNvPicPr preferRelativeResize="0"/>
      </xdr:nvPicPr>
      <xdr:blipFill>
        <a:blip r:embed="rId12" cstate="print"/>
        <a:stretch>
          <a:fillRect/>
        </a:stretch>
      </xdr:blipFill>
      <xdr:spPr>
        <a:xfrm>
          <a:off x="8374380" y="46209585"/>
          <a:ext cx="493395" cy="404495"/>
        </a:xfrm>
        <a:prstGeom prst="rect">
          <a:avLst/>
        </a:prstGeom>
        <a:noFill/>
      </xdr:spPr>
    </xdr:pic>
    <xdr:clientData fLocksWithSheet="0"/>
  </xdr:oneCellAnchor>
  <xdr:oneCellAnchor>
    <xdr:from>
      <xdr:col>6</xdr:col>
      <xdr:colOff>365125</xdr:colOff>
      <xdr:row>245</xdr:row>
      <xdr:rowOff>45720</xdr:rowOff>
    </xdr:from>
    <xdr:ext cx="549910" cy="427990"/>
    <xdr:pic>
      <xdr:nvPicPr>
        <xdr:cNvPr id="17" name="image66.jpg"/>
        <xdr:cNvPicPr preferRelativeResize="0"/>
      </xdr:nvPicPr>
      <xdr:blipFill>
        <a:blip r:embed="rId13" cstate="print"/>
        <a:stretch>
          <a:fillRect/>
        </a:stretch>
      </xdr:blipFill>
      <xdr:spPr>
        <a:xfrm>
          <a:off x="8362315" y="47905670"/>
          <a:ext cx="549910" cy="427990"/>
        </a:xfrm>
        <a:prstGeom prst="rect">
          <a:avLst/>
        </a:prstGeom>
        <a:noFill/>
      </xdr:spPr>
    </xdr:pic>
    <xdr:clientData fLocksWithSheet="0"/>
  </xdr:oneCellAnchor>
  <xdr:oneCellAnchor>
    <xdr:from>
      <xdr:col>6</xdr:col>
      <xdr:colOff>258445</xdr:colOff>
      <xdr:row>253</xdr:row>
      <xdr:rowOff>142240</xdr:rowOff>
    </xdr:from>
    <xdr:ext cx="647700" cy="523875"/>
    <xdr:pic>
      <xdr:nvPicPr>
        <xdr:cNvPr id="18" name="image71.jpg"/>
        <xdr:cNvPicPr preferRelativeResize="0"/>
      </xdr:nvPicPr>
      <xdr:blipFill>
        <a:blip r:embed="rId14" cstate="print"/>
        <a:stretch>
          <a:fillRect/>
        </a:stretch>
      </xdr:blipFill>
      <xdr:spPr>
        <a:xfrm>
          <a:off x="8255635" y="50872390"/>
          <a:ext cx="647700" cy="523875"/>
        </a:xfrm>
        <a:prstGeom prst="rect">
          <a:avLst/>
        </a:prstGeom>
        <a:noFill/>
      </xdr:spPr>
    </xdr:pic>
    <xdr:clientData fLocksWithSheet="0"/>
  </xdr:oneCellAnchor>
  <xdr:oneCellAnchor>
    <xdr:from>
      <xdr:col>6</xdr:col>
      <xdr:colOff>180975</xdr:colOff>
      <xdr:row>208</xdr:row>
      <xdr:rowOff>12065</xdr:rowOff>
    </xdr:from>
    <xdr:ext cx="962025" cy="422910"/>
    <xdr:pic>
      <xdr:nvPicPr>
        <xdr:cNvPr id="19" name="image69.png" title="Image"/>
        <xdr:cNvPicPr preferRelativeResize="0"/>
      </xdr:nvPicPr>
      <xdr:blipFill>
        <a:blip r:embed="rId15" cstate="print"/>
        <a:stretch>
          <a:fillRect/>
        </a:stretch>
      </xdr:blipFill>
      <xdr:spPr>
        <a:xfrm>
          <a:off x="8178165" y="38337490"/>
          <a:ext cx="962025" cy="422910"/>
        </a:xfrm>
        <a:prstGeom prst="rect">
          <a:avLst/>
        </a:prstGeom>
        <a:noFill/>
      </xdr:spPr>
    </xdr:pic>
    <xdr:clientData fLocksWithSheet="0"/>
  </xdr:oneCellAnchor>
  <xdr:oneCellAnchor>
    <xdr:from>
      <xdr:col>6</xdr:col>
      <xdr:colOff>283210</xdr:colOff>
      <xdr:row>247</xdr:row>
      <xdr:rowOff>34290</xdr:rowOff>
    </xdr:from>
    <xdr:ext cx="557530" cy="398145"/>
    <xdr:pic>
      <xdr:nvPicPr>
        <xdr:cNvPr id="20" name="image84.png" title="Image"/>
        <xdr:cNvPicPr preferRelativeResize="0"/>
      </xdr:nvPicPr>
      <xdr:blipFill>
        <a:blip r:embed="rId16" cstate="print"/>
        <a:stretch>
          <a:fillRect/>
        </a:stretch>
      </xdr:blipFill>
      <xdr:spPr>
        <a:xfrm>
          <a:off x="8280400" y="49037240"/>
          <a:ext cx="557530" cy="398145"/>
        </a:xfrm>
        <a:prstGeom prst="rect">
          <a:avLst/>
        </a:prstGeom>
        <a:noFill/>
      </xdr:spPr>
    </xdr:pic>
    <xdr:clientData fLocksWithSheet="0"/>
  </xdr:oneCellAnchor>
  <xdr:oneCellAnchor>
    <xdr:from>
      <xdr:col>6</xdr:col>
      <xdr:colOff>307340</xdr:colOff>
      <xdr:row>235</xdr:row>
      <xdr:rowOff>48895</xdr:rowOff>
    </xdr:from>
    <xdr:ext cx="421640" cy="390525"/>
    <xdr:pic>
      <xdr:nvPicPr>
        <xdr:cNvPr id="21" name="image89.png"/>
        <xdr:cNvPicPr preferRelativeResize="0"/>
      </xdr:nvPicPr>
      <xdr:blipFill>
        <a:blip r:embed="rId17" cstate="print"/>
        <a:stretch>
          <a:fillRect/>
        </a:stretch>
      </xdr:blipFill>
      <xdr:spPr>
        <a:xfrm>
          <a:off x="8304530" y="42231945"/>
          <a:ext cx="421640" cy="390525"/>
        </a:xfrm>
        <a:prstGeom prst="rect">
          <a:avLst/>
        </a:prstGeom>
        <a:noFill/>
      </xdr:spPr>
    </xdr:pic>
    <xdr:clientData fLocksWithSheet="0"/>
  </xdr:oneCellAnchor>
  <xdr:oneCellAnchor>
    <xdr:from>
      <xdr:col>6</xdr:col>
      <xdr:colOff>294640</xdr:colOff>
      <xdr:row>236</xdr:row>
      <xdr:rowOff>10795</xdr:rowOff>
    </xdr:from>
    <xdr:ext cx="410845" cy="443230"/>
    <xdr:pic>
      <xdr:nvPicPr>
        <xdr:cNvPr id="22" name="image85.png"/>
        <xdr:cNvPicPr preferRelativeResize="0"/>
      </xdr:nvPicPr>
      <xdr:blipFill>
        <a:blip r:embed="rId18" cstate="print"/>
        <a:stretch>
          <a:fillRect/>
        </a:stretch>
      </xdr:blipFill>
      <xdr:spPr>
        <a:xfrm>
          <a:off x="8291830" y="42727245"/>
          <a:ext cx="410845" cy="443230"/>
        </a:xfrm>
        <a:prstGeom prst="rect">
          <a:avLst/>
        </a:prstGeom>
        <a:noFill/>
      </xdr:spPr>
    </xdr:pic>
    <xdr:clientData fLocksWithSheet="0"/>
  </xdr:oneCellAnchor>
  <xdr:oneCellAnchor>
    <xdr:from>
      <xdr:col>6</xdr:col>
      <xdr:colOff>232410</xdr:colOff>
      <xdr:row>237</xdr:row>
      <xdr:rowOff>126365</xdr:rowOff>
    </xdr:from>
    <xdr:ext cx="539115" cy="412750"/>
    <xdr:pic>
      <xdr:nvPicPr>
        <xdr:cNvPr id="23" name="image93.jpg"/>
        <xdr:cNvPicPr preferRelativeResize="0"/>
      </xdr:nvPicPr>
      <xdr:blipFill>
        <a:blip r:embed="rId19" cstate="print"/>
        <a:stretch>
          <a:fillRect/>
        </a:stretch>
      </xdr:blipFill>
      <xdr:spPr>
        <a:xfrm>
          <a:off x="8229600" y="43414315"/>
          <a:ext cx="539115" cy="412750"/>
        </a:xfrm>
        <a:prstGeom prst="rect">
          <a:avLst/>
        </a:prstGeom>
        <a:noFill/>
      </xdr:spPr>
    </xdr:pic>
    <xdr:clientData fLocksWithSheet="0"/>
  </xdr:oneCellAnchor>
  <xdr:oneCellAnchor>
    <xdr:from>
      <xdr:col>6</xdr:col>
      <xdr:colOff>216535</xdr:colOff>
      <xdr:row>238</xdr:row>
      <xdr:rowOff>121285</xdr:rowOff>
    </xdr:from>
    <xdr:ext cx="471170" cy="368935"/>
    <xdr:pic>
      <xdr:nvPicPr>
        <xdr:cNvPr id="24" name="image91.png"/>
        <xdr:cNvPicPr preferRelativeResize="0"/>
      </xdr:nvPicPr>
      <xdr:blipFill>
        <a:blip r:embed="rId20" cstate="print"/>
        <a:stretch>
          <a:fillRect/>
        </a:stretch>
      </xdr:blipFill>
      <xdr:spPr>
        <a:xfrm>
          <a:off x="8213725" y="43980735"/>
          <a:ext cx="471170" cy="368935"/>
        </a:xfrm>
        <a:prstGeom prst="rect">
          <a:avLst/>
        </a:prstGeom>
        <a:noFill/>
      </xdr:spPr>
    </xdr:pic>
    <xdr:clientData fLocksWithSheet="0"/>
  </xdr:oneCellAnchor>
  <xdr:oneCellAnchor>
    <xdr:from>
      <xdr:col>6</xdr:col>
      <xdr:colOff>271145</xdr:colOff>
      <xdr:row>239</xdr:row>
      <xdr:rowOff>130810</xdr:rowOff>
    </xdr:from>
    <xdr:ext cx="413385" cy="309880"/>
    <xdr:pic>
      <xdr:nvPicPr>
        <xdr:cNvPr id="25" name="image72.jpg"/>
        <xdr:cNvPicPr preferRelativeResize="0"/>
      </xdr:nvPicPr>
      <xdr:blipFill>
        <a:blip r:embed="rId21" cstate="print"/>
        <a:stretch>
          <a:fillRect/>
        </a:stretch>
      </xdr:blipFill>
      <xdr:spPr>
        <a:xfrm>
          <a:off x="8268335" y="44561760"/>
          <a:ext cx="413385" cy="309880"/>
        </a:xfrm>
        <a:prstGeom prst="rect">
          <a:avLst/>
        </a:prstGeom>
        <a:noFill/>
      </xdr:spPr>
    </xdr:pic>
    <xdr:clientData fLocksWithSheet="0"/>
  </xdr:oneCellAnchor>
  <xdr:oneCellAnchor>
    <xdr:from>
      <xdr:col>6</xdr:col>
      <xdr:colOff>157480</xdr:colOff>
      <xdr:row>240</xdr:row>
      <xdr:rowOff>48895</xdr:rowOff>
    </xdr:from>
    <xdr:ext cx="755650" cy="335915"/>
    <xdr:pic>
      <xdr:nvPicPr>
        <xdr:cNvPr id="26" name="image82.jpg"/>
        <xdr:cNvPicPr preferRelativeResize="0"/>
      </xdr:nvPicPr>
      <xdr:blipFill>
        <a:blip r:embed="rId22" cstate="print"/>
        <a:stretch>
          <a:fillRect/>
        </a:stretch>
      </xdr:blipFill>
      <xdr:spPr>
        <a:xfrm>
          <a:off x="8154670" y="45051345"/>
          <a:ext cx="755650" cy="335915"/>
        </a:xfrm>
        <a:prstGeom prst="rect">
          <a:avLst/>
        </a:prstGeom>
        <a:noFill/>
      </xdr:spPr>
    </xdr:pic>
    <xdr:clientData fLocksWithSheet="0"/>
  </xdr:oneCellAnchor>
  <xdr:oneCellAnchor>
    <xdr:from>
      <xdr:col>6</xdr:col>
      <xdr:colOff>348615</xdr:colOff>
      <xdr:row>240</xdr:row>
      <xdr:rowOff>544195</xdr:rowOff>
    </xdr:from>
    <xdr:ext cx="497205" cy="449580"/>
    <xdr:pic>
      <xdr:nvPicPr>
        <xdr:cNvPr id="27" name="image73.jpg"/>
        <xdr:cNvPicPr preferRelativeResize="0"/>
      </xdr:nvPicPr>
      <xdr:blipFill>
        <a:blip r:embed="rId23" cstate="print"/>
        <a:stretch>
          <a:fillRect/>
        </a:stretch>
      </xdr:blipFill>
      <xdr:spPr>
        <a:xfrm>
          <a:off x="8345805" y="45546645"/>
          <a:ext cx="497205" cy="449580"/>
        </a:xfrm>
        <a:prstGeom prst="rect">
          <a:avLst/>
        </a:prstGeom>
        <a:noFill/>
      </xdr:spPr>
    </xdr:pic>
    <xdr:clientData fLocksWithSheet="0"/>
  </xdr:oneCellAnchor>
  <xdr:oneCellAnchor>
    <xdr:from>
      <xdr:col>6</xdr:col>
      <xdr:colOff>412750</xdr:colOff>
      <xdr:row>243</xdr:row>
      <xdr:rowOff>44450</xdr:rowOff>
    </xdr:from>
    <xdr:ext cx="463550" cy="515620"/>
    <xdr:pic>
      <xdr:nvPicPr>
        <xdr:cNvPr id="28" name="image86.jpg"/>
        <xdr:cNvPicPr preferRelativeResize="0"/>
      </xdr:nvPicPr>
      <xdr:blipFill>
        <a:blip r:embed="rId24" cstate="print"/>
        <a:stretch>
          <a:fillRect/>
        </a:stretch>
      </xdr:blipFill>
      <xdr:spPr>
        <a:xfrm>
          <a:off x="8409940" y="46761400"/>
          <a:ext cx="463550" cy="515620"/>
        </a:xfrm>
        <a:prstGeom prst="rect">
          <a:avLst/>
        </a:prstGeom>
        <a:noFill/>
      </xdr:spPr>
    </xdr:pic>
    <xdr:clientData fLocksWithSheet="0"/>
  </xdr:oneCellAnchor>
  <xdr:oneCellAnchor>
    <xdr:from>
      <xdr:col>6</xdr:col>
      <xdr:colOff>294005</xdr:colOff>
      <xdr:row>246</xdr:row>
      <xdr:rowOff>116840</xdr:rowOff>
    </xdr:from>
    <xdr:ext cx="585470" cy="392430"/>
    <xdr:pic>
      <xdr:nvPicPr>
        <xdr:cNvPr id="29" name="image90.jpg"/>
        <xdr:cNvPicPr preferRelativeResize="0"/>
      </xdr:nvPicPr>
      <xdr:blipFill>
        <a:blip r:embed="rId25" cstate="print"/>
        <a:stretch>
          <a:fillRect/>
        </a:stretch>
      </xdr:blipFill>
      <xdr:spPr>
        <a:xfrm>
          <a:off x="8291195" y="48548290"/>
          <a:ext cx="585470" cy="392430"/>
        </a:xfrm>
        <a:prstGeom prst="rect">
          <a:avLst/>
        </a:prstGeom>
        <a:noFill/>
      </xdr:spPr>
    </xdr:pic>
    <xdr:clientData fLocksWithSheet="0"/>
  </xdr:oneCellAnchor>
  <xdr:twoCellAnchor editAs="oneCell">
    <xdr:from>
      <xdr:col>6</xdr:col>
      <xdr:colOff>294640</xdr:colOff>
      <xdr:row>253</xdr:row>
      <xdr:rowOff>659130</xdr:rowOff>
    </xdr:from>
    <xdr:to>
      <xdr:col>6</xdr:col>
      <xdr:colOff>962660</xdr:colOff>
      <xdr:row>255</xdr:row>
      <xdr:rowOff>43180</xdr:rowOff>
    </xdr:to>
    <xdr:pic>
      <xdr:nvPicPr>
        <xdr:cNvPr id="30" name="Picture 29"/>
        <xdr:cNvPicPr>
          <a:picLocks noChangeAspect="1"/>
        </xdr:cNvPicPr>
      </xdr:nvPicPr>
      <xdr:blipFill>
        <a:blip r:embed="rId26"/>
        <a:srcRect t="16836" b="27044"/>
        <a:stretch>
          <a:fillRect/>
        </a:stretch>
      </xdr:blipFill>
      <xdr:spPr>
        <a:xfrm>
          <a:off x="8291830" y="51389280"/>
          <a:ext cx="668020" cy="666750"/>
        </a:xfrm>
        <a:prstGeom prst="rect">
          <a:avLst/>
        </a:prstGeom>
        <a:noFill/>
        <a:ln w="9525">
          <a:noFill/>
        </a:ln>
      </xdr:spPr>
    </xdr:pic>
    <xdr:clientData/>
  </xdr:twoCellAnchor>
  <xdr:twoCellAnchor editAs="oneCell">
    <xdr:from>
      <xdr:col>6</xdr:col>
      <xdr:colOff>322580</xdr:colOff>
      <xdr:row>251</xdr:row>
      <xdr:rowOff>19685</xdr:rowOff>
    </xdr:from>
    <xdr:to>
      <xdr:col>6</xdr:col>
      <xdr:colOff>681355</xdr:colOff>
      <xdr:row>252</xdr:row>
      <xdr:rowOff>0</xdr:rowOff>
    </xdr:to>
    <xdr:pic>
      <xdr:nvPicPr>
        <xdr:cNvPr id="31" name="Picture 30"/>
        <xdr:cNvPicPr>
          <a:picLocks noChangeAspect="1"/>
        </xdr:cNvPicPr>
      </xdr:nvPicPr>
      <xdr:blipFill>
        <a:blip r:embed="rId27"/>
        <a:srcRect l="13899" t="18439" r="24091" b="8605"/>
        <a:stretch>
          <a:fillRect/>
        </a:stretch>
      </xdr:blipFill>
      <xdr:spPr>
        <a:xfrm>
          <a:off x="8319770" y="49594135"/>
          <a:ext cx="358775" cy="564515"/>
        </a:xfrm>
        <a:prstGeom prst="rect">
          <a:avLst/>
        </a:prstGeom>
        <a:noFill/>
        <a:ln w="9525">
          <a:noFill/>
        </a:ln>
      </xdr:spPr>
    </xdr:pic>
    <xdr:clientData/>
  </xdr:twoCellAnchor>
  <xdr:twoCellAnchor editAs="oneCell">
    <xdr:from>
      <xdr:col>6</xdr:col>
      <xdr:colOff>260985</xdr:colOff>
      <xdr:row>252</xdr:row>
      <xdr:rowOff>31750</xdr:rowOff>
    </xdr:from>
    <xdr:to>
      <xdr:col>6</xdr:col>
      <xdr:colOff>829310</xdr:colOff>
      <xdr:row>253</xdr:row>
      <xdr:rowOff>35560</xdr:rowOff>
    </xdr:to>
    <xdr:pic>
      <xdr:nvPicPr>
        <xdr:cNvPr id="32" name="Picture 31"/>
        <xdr:cNvPicPr>
          <a:picLocks noChangeAspect="1"/>
        </xdr:cNvPicPr>
      </xdr:nvPicPr>
      <xdr:blipFill>
        <a:blip r:embed="rId28"/>
        <a:srcRect t="10625" b="13423"/>
        <a:stretch>
          <a:fillRect/>
        </a:stretch>
      </xdr:blipFill>
      <xdr:spPr>
        <a:xfrm>
          <a:off x="8258175" y="50190400"/>
          <a:ext cx="568325" cy="575310"/>
        </a:xfrm>
        <a:prstGeom prst="rect">
          <a:avLst/>
        </a:prstGeom>
        <a:noFill/>
        <a:ln w="9525">
          <a:noFill/>
        </a:ln>
      </xdr:spPr>
    </xdr:pic>
    <xdr:clientData/>
  </xdr:twoCellAnchor>
  <xdr:twoCellAnchor editAs="oneCell">
    <xdr:from>
      <xdr:col>6</xdr:col>
      <xdr:colOff>285115</xdr:colOff>
      <xdr:row>255</xdr:row>
      <xdr:rowOff>198120</xdr:rowOff>
    </xdr:from>
    <xdr:to>
      <xdr:col>6</xdr:col>
      <xdr:colOff>878205</xdr:colOff>
      <xdr:row>255</xdr:row>
      <xdr:rowOff>694690</xdr:rowOff>
    </xdr:to>
    <xdr:pic>
      <xdr:nvPicPr>
        <xdr:cNvPr id="33" name="Picture 32"/>
        <xdr:cNvPicPr>
          <a:picLocks noChangeAspect="1"/>
        </xdr:cNvPicPr>
      </xdr:nvPicPr>
      <xdr:blipFill>
        <a:blip r:embed="rId29"/>
        <a:stretch>
          <a:fillRect/>
        </a:stretch>
      </xdr:blipFill>
      <xdr:spPr>
        <a:xfrm>
          <a:off x="8282305" y="52210970"/>
          <a:ext cx="593090" cy="496570"/>
        </a:xfrm>
        <a:prstGeom prst="rect">
          <a:avLst/>
        </a:prstGeom>
        <a:noFill/>
        <a:ln w="9525">
          <a:noFill/>
        </a:ln>
      </xdr:spPr>
    </xdr:pic>
    <xdr:clientData/>
  </xdr:twoCellAnchor>
  <xdr:twoCellAnchor editAs="oneCell">
    <xdr:from>
      <xdr:col>6</xdr:col>
      <xdr:colOff>365125</xdr:colOff>
      <xdr:row>256</xdr:row>
      <xdr:rowOff>148590</xdr:rowOff>
    </xdr:from>
    <xdr:to>
      <xdr:col>6</xdr:col>
      <xdr:colOff>817880</xdr:colOff>
      <xdr:row>256</xdr:row>
      <xdr:rowOff>519430</xdr:rowOff>
    </xdr:to>
    <xdr:pic>
      <xdr:nvPicPr>
        <xdr:cNvPr id="35" name="Picture 34"/>
        <xdr:cNvPicPr>
          <a:picLocks noChangeAspect="1"/>
        </xdr:cNvPicPr>
      </xdr:nvPicPr>
      <xdr:blipFill>
        <a:blip r:embed="rId30">
          <a:clrChange>
            <a:clrFrom>
              <a:srgbClr val="FFFFFF">
                <a:alpha val="100000"/>
              </a:srgbClr>
            </a:clrFrom>
            <a:clrTo>
              <a:srgbClr val="FFFFFF">
                <a:alpha val="100000"/>
                <a:alpha val="0"/>
              </a:srgbClr>
            </a:clrTo>
          </a:clrChange>
        </a:blip>
        <a:srcRect t="13629" b="25441"/>
        <a:stretch>
          <a:fillRect/>
        </a:stretch>
      </xdr:blipFill>
      <xdr:spPr>
        <a:xfrm>
          <a:off x="8362315" y="52859940"/>
          <a:ext cx="452755" cy="370840"/>
        </a:xfrm>
        <a:prstGeom prst="rect">
          <a:avLst/>
        </a:prstGeom>
        <a:noFill/>
        <a:ln w="9525">
          <a:noFill/>
        </a:ln>
      </xdr:spPr>
    </xdr:pic>
    <xdr:clientData/>
  </xdr:twoCellAnchor>
  <xdr:twoCellAnchor editAs="oneCell">
    <xdr:from>
      <xdr:col>6</xdr:col>
      <xdr:colOff>284480</xdr:colOff>
      <xdr:row>256</xdr:row>
      <xdr:rowOff>597535</xdr:rowOff>
    </xdr:from>
    <xdr:to>
      <xdr:col>6</xdr:col>
      <xdr:colOff>778510</xdr:colOff>
      <xdr:row>257</xdr:row>
      <xdr:rowOff>361950</xdr:rowOff>
    </xdr:to>
    <xdr:pic>
      <xdr:nvPicPr>
        <xdr:cNvPr id="36" name="Picture 35"/>
        <xdr:cNvPicPr>
          <a:picLocks noChangeAspect="1"/>
        </xdr:cNvPicPr>
      </xdr:nvPicPr>
      <xdr:blipFill>
        <a:blip r:embed="rId31">
          <a:clrChange>
            <a:clrFrom>
              <a:srgbClr val="FFFFFF">
                <a:alpha val="100000"/>
              </a:srgbClr>
            </a:clrFrom>
            <a:clrTo>
              <a:srgbClr val="FFFFFF">
                <a:alpha val="100000"/>
                <a:alpha val="0"/>
              </a:srgbClr>
            </a:clrTo>
          </a:clrChange>
        </a:blip>
        <a:srcRect t="18707" b="25174"/>
        <a:stretch>
          <a:fillRect/>
        </a:stretch>
      </xdr:blipFill>
      <xdr:spPr>
        <a:xfrm>
          <a:off x="8281670" y="53308885"/>
          <a:ext cx="494030" cy="374015"/>
        </a:xfrm>
        <a:prstGeom prst="rect">
          <a:avLst/>
        </a:prstGeom>
        <a:noFill/>
        <a:ln w="9525">
          <a:noFill/>
        </a:ln>
      </xdr:spPr>
    </xdr:pic>
    <xdr:clientData/>
  </xdr:twoCellAnchor>
  <xdr:twoCellAnchor editAs="oneCell">
    <xdr:from>
      <xdr:col>6</xdr:col>
      <xdr:colOff>360045</xdr:colOff>
      <xdr:row>257</xdr:row>
      <xdr:rowOff>398145</xdr:rowOff>
    </xdr:from>
    <xdr:to>
      <xdr:col>6</xdr:col>
      <xdr:colOff>721360</xdr:colOff>
      <xdr:row>258</xdr:row>
      <xdr:rowOff>389890</xdr:rowOff>
    </xdr:to>
    <xdr:pic>
      <xdr:nvPicPr>
        <xdr:cNvPr id="37" name="Picture 36"/>
        <xdr:cNvPicPr>
          <a:picLocks noChangeAspect="1"/>
        </xdr:cNvPicPr>
      </xdr:nvPicPr>
      <xdr:blipFill>
        <a:blip r:embed="rId32">
          <a:clrChange>
            <a:clrFrom>
              <a:srgbClr val="FFFFFF">
                <a:alpha val="100000"/>
              </a:srgbClr>
            </a:clrFrom>
            <a:clrTo>
              <a:srgbClr val="FFFFFF">
                <a:alpha val="100000"/>
                <a:alpha val="0"/>
              </a:srgbClr>
            </a:clrTo>
          </a:clrChange>
        </a:blip>
        <a:srcRect l="9629" t="13896" r="11198" b="16355"/>
        <a:stretch>
          <a:fillRect/>
        </a:stretch>
      </xdr:blipFill>
      <xdr:spPr>
        <a:xfrm>
          <a:off x="8357235" y="53719095"/>
          <a:ext cx="361315" cy="423545"/>
        </a:xfrm>
        <a:prstGeom prst="rect">
          <a:avLst/>
        </a:prstGeom>
        <a:noFill/>
        <a:ln w="9525">
          <a:noFill/>
        </a:ln>
      </xdr:spPr>
    </xdr:pic>
    <xdr:clientData/>
  </xdr:twoCellAnchor>
  <xdr:twoCellAnchor editAs="oneCell">
    <xdr:from>
      <xdr:col>6</xdr:col>
      <xdr:colOff>410210</xdr:colOff>
      <xdr:row>259</xdr:row>
      <xdr:rowOff>22225</xdr:rowOff>
    </xdr:from>
    <xdr:to>
      <xdr:col>6</xdr:col>
      <xdr:colOff>756285</xdr:colOff>
      <xdr:row>259</xdr:row>
      <xdr:rowOff>433705</xdr:rowOff>
    </xdr:to>
    <xdr:pic>
      <xdr:nvPicPr>
        <xdr:cNvPr id="38" name="Picture 37"/>
        <xdr:cNvPicPr>
          <a:picLocks noChangeAspect="1"/>
        </xdr:cNvPicPr>
      </xdr:nvPicPr>
      <xdr:blipFill>
        <a:blip r:embed="rId33">
          <a:clrChange>
            <a:clrFrom>
              <a:srgbClr val="FFFFFF">
                <a:alpha val="100000"/>
              </a:srgbClr>
            </a:clrFrom>
            <a:clrTo>
              <a:srgbClr val="FFFFFF">
                <a:alpha val="100000"/>
                <a:alpha val="0"/>
              </a:srgbClr>
            </a:clrTo>
          </a:clrChange>
        </a:blip>
        <a:srcRect l="9629" t="12293" r="10128" b="15553"/>
        <a:stretch>
          <a:fillRect/>
        </a:stretch>
      </xdr:blipFill>
      <xdr:spPr>
        <a:xfrm>
          <a:off x="8407400" y="54181375"/>
          <a:ext cx="346075" cy="411480"/>
        </a:xfrm>
        <a:prstGeom prst="rect">
          <a:avLst/>
        </a:prstGeom>
        <a:noFill/>
        <a:ln w="9525">
          <a:noFill/>
        </a:ln>
      </xdr:spPr>
    </xdr:pic>
    <xdr:clientData/>
  </xdr:twoCellAnchor>
  <xdr:twoCellAnchor editAs="oneCell">
    <xdr:from>
      <xdr:col>6</xdr:col>
      <xdr:colOff>342900</xdr:colOff>
      <xdr:row>259</xdr:row>
      <xdr:rowOff>481965</xdr:rowOff>
    </xdr:from>
    <xdr:to>
      <xdr:col>6</xdr:col>
      <xdr:colOff>720090</xdr:colOff>
      <xdr:row>261</xdr:row>
      <xdr:rowOff>6985</xdr:rowOff>
    </xdr:to>
    <xdr:pic>
      <xdr:nvPicPr>
        <xdr:cNvPr id="39" name="Picture 38"/>
        <xdr:cNvPicPr>
          <a:picLocks noChangeAspect="1"/>
        </xdr:cNvPicPr>
      </xdr:nvPicPr>
      <xdr:blipFill>
        <a:blip r:embed="rId34">
          <a:clrChange>
            <a:clrFrom>
              <a:srgbClr val="FFFFFF">
                <a:alpha val="100000"/>
              </a:srgbClr>
            </a:clrFrom>
            <a:clrTo>
              <a:srgbClr val="FFFFFF">
                <a:alpha val="100000"/>
                <a:alpha val="0"/>
              </a:srgbClr>
            </a:clrTo>
          </a:clrChange>
        </a:blip>
        <a:srcRect l="9636" t="12293" r="17559" b="18760"/>
        <a:stretch>
          <a:fillRect/>
        </a:stretch>
      </xdr:blipFill>
      <xdr:spPr>
        <a:xfrm>
          <a:off x="8340090" y="54641115"/>
          <a:ext cx="377190" cy="477520"/>
        </a:xfrm>
        <a:prstGeom prst="rect">
          <a:avLst/>
        </a:prstGeom>
        <a:noFill/>
        <a:ln w="9525">
          <a:noFill/>
        </a:ln>
      </xdr:spPr>
    </xdr:pic>
    <xdr:clientData/>
  </xdr:twoCellAnchor>
  <xdr:twoCellAnchor editAs="oneCell">
    <xdr:from>
      <xdr:col>6</xdr:col>
      <xdr:colOff>339725</xdr:colOff>
      <xdr:row>261</xdr:row>
      <xdr:rowOff>58420</xdr:rowOff>
    </xdr:from>
    <xdr:to>
      <xdr:col>6</xdr:col>
      <xdr:colOff>705485</xdr:colOff>
      <xdr:row>261</xdr:row>
      <xdr:rowOff>456565</xdr:rowOff>
    </xdr:to>
    <xdr:pic>
      <xdr:nvPicPr>
        <xdr:cNvPr id="40" name="Picture 39"/>
        <xdr:cNvPicPr>
          <a:picLocks noChangeAspect="1"/>
        </xdr:cNvPicPr>
      </xdr:nvPicPr>
      <xdr:blipFill>
        <a:blip r:embed="rId35">
          <a:clrChange>
            <a:clrFrom>
              <a:srgbClr val="FFFFFF">
                <a:alpha val="100000"/>
              </a:srgbClr>
            </a:clrFrom>
            <a:clrTo>
              <a:srgbClr val="FFFFFF">
                <a:alpha val="100000"/>
                <a:alpha val="0"/>
              </a:srgbClr>
            </a:clrTo>
          </a:clrChange>
        </a:blip>
        <a:srcRect l="13485" t="10114" r="16393" b="12240"/>
        <a:stretch>
          <a:fillRect/>
        </a:stretch>
      </xdr:blipFill>
      <xdr:spPr>
        <a:xfrm>
          <a:off x="8336915" y="55170070"/>
          <a:ext cx="365760" cy="398145"/>
        </a:xfrm>
        <a:prstGeom prst="rect">
          <a:avLst/>
        </a:prstGeom>
        <a:noFill/>
        <a:ln w="9525">
          <a:noFill/>
        </a:ln>
      </xdr:spPr>
    </xdr:pic>
    <xdr:clientData/>
  </xdr:twoCellAnchor>
  <xdr:twoCellAnchor editAs="oneCell">
    <xdr:from>
      <xdr:col>6</xdr:col>
      <xdr:colOff>336550</xdr:colOff>
      <xdr:row>159</xdr:row>
      <xdr:rowOff>31115</xdr:rowOff>
    </xdr:from>
    <xdr:to>
      <xdr:col>6</xdr:col>
      <xdr:colOff>800735</xdr:colOff>
      <xdr:row>162</xdr:row>
      <xdr:rowOff>7620</xdr:rowOff>
    </xdr:to>
    <xdr:pic>
      <xdr:nvPicPr>
        <xdr:cNvPr id="41" name="Picture 40"/>
        <xdr:cNvPicPr>
          <a:picLocks noChangeAspect="1"/>
        </xdr:cNvPicPr>
      </xdr:nvPicPr>
      <xdr:blipFill>
        <a:blip r:embed="rId36"/>
        <a:stretch>
          <a:fillRect/>
        </a:stretch>
      </xdr:blipFill>
      <xdr:spPr>
        <a:xfrm>
          <a:off x="8333740" y="29025215"/>
          <a:ext cx="464185" cy="433705"/>
        </a:xfrm>
        <a:prstGeom prst="rect">
          <a:avLst/>
        </a:prstGeom>
        <a:noFill/>
        <a:ln w="9525">
          <a:noFill/>
        </a:ln>
      </xdr:spPr>
    </xdr:pic>
    <xdr:clientData/>
  </xdr:twoCellAnchor>
  <xdr:twoCellAnchor editAs="oneCell">
    <xdr:from>
      <xdr:col>6</xdr:col>
      <xdr:colOff>135255</xdr:colOff>
      <xdr:row>162</xdr:row>
      <xdr:rowOff>165735</xdr:rowOff>
    </xdr:from>
    <xdr:to>
      <xdr:col>6</xdr:col>
      <xdr:colOff>1099820</xdr:colOff>
      <xdr:row>163</xdr:row>
      <xdr:rowOff>15875</xdr:rowOff>
    </xdr:to>
    <xdr:pic>
      <xdr:nvPicPr>
        <xdr:cNvPr id="42" name="Picture 41"/>
        <xdr:cNvPicPr>
          <a:picLocks noChangeAspect="1"/>
        </xdr:cNvPicPr>
      </xdr:nvPicPr>
      <xdr:blipFill>
        <a:blip r:embed="rId37"/>
        <a:srcRect t="17737" r="-3520" b="27337"/>
        <a:stretch>
          <a:fillRect/>
        </a:stretch>
      </xdr:blipFill>
      <xdr:spPr>
        <a:xfrm>
          <a:off x="8132445" y="29617035"/>
          <a:ext cx="964565" cy="383540"/>
        </a:xfrm>
        <a:prstGeom prst="rect">
          <a:avLst/>
        </a:prstGeom>
        <a:noFill/>
        <a:ln w="9525">
          <a:noFill/>
        </a:ln>
      </xdr:spPr>
    </xdr:pic>
    <xdr:clientData/>
  </xdr:twoCellAnchor>
  <xdr:twoCellAnchor editAs="oneCell">
    <xdr:from>
      <xdr:col>6</xdr:col>
      <xdr:colOff>425450</xdr:colOff>
      <xdr:row>163</xdr:row>
      <xdr:rowOff>141605</xdr:rowOff>
    </xdr:from>
    <xdr:to>
      <xdr:col>6</xdr:col>
      <xdr:colOff>895985</xdr:colOff>
      <xdr:row>163</xdr:row>
      <xdr:rowOff>794385</xdr:rowOff>
    </xdr:to>
    <xdr:pic>
      <xdr:nvPicPr>
        <xdr:cNvPr id="43" name="Picture 42"/>
        <xdr:cNvPicPr>
          <a:picLocks noChangeAspect="1"/>
        </xdr:cNvPicPr>
      </xdr:nvPicPr>
      <xdr:blipFill>
        <a:blip r:embed="rId38"/>
        <a:srcRect t="21910"/>
        <a:stretch>
          <a:fillRect/>
        </a:stretch>
      </xdr:blipFill>
      <xdr:spPr>
        <a:xfrm flipH="1">
          <a:off x="8422640" y="30126305"/>
          <a:ext cx="470535" cy="652780"/>
        </a:xfrm>
        <a:prstGeom prst="rect">
          <a:avLst/>
        </a:prstGeom>
        <a:noFill/>
        <a:ln w="9525">
          <a:noFill/>
        </a:ln>
      </xdr:spPr>
    </xdr:pic>
    <xdr:clientData/>
  </xdr:twoCellAnchor>
  <xdr:twoCellAnchor editAs="oneCell">
    <xdr:from>
      <xdr:col>6</xdr:col>
      <xdr:colOff>363220</xdr:colOff>
      <xdr:row>163</xdr:row>
      <xdr:rowOff>866140</xdr:rowOff>
    </xdr:from>
    <xdr:to>
      <xdr:col>6</xdr:col>
      <xdr:colOff>871855</xdr:colOff>
      <xdr:row>164</xdr:row>
      <xdr:rowOff>634365</xdr:rowOff>
    </xdr:to>
    <xdr:pic>
      <xdr:nvPicPr>
        <xdr:cNvPr id="44" name="Picture 43"/>
        <xdr:cNvPicPr>
          <a:picLocks noChangeAspect="1"/>
        </xdr:cNvPicPr>
      </xdr:nvPicPr>
      <xdr:blipFill>
        <a:blip r:embed="rId39"/>
        <a:stretch>
          <a:fillRect/>
        </a:stretch>
      </xdr:blipFill>
      <xdr:spPr>
        <a:xfrm>
          <a:off x="8360410" y="30850840"/>
          <a:ext cx="508635" cy="644525"/>
        </a:xfrm>
        <a:prstGeom prst="rect">
          <a:avLst/>
        </a:prstGeom>
        <a:noFill/>
        <a:ln w="9525">
          <a:noFill/>
        </a:ln>
      </xdr:spPr>
    </xdr:pic>
    <xdr:clientData/>
  </xdr:twoCellAnchor>
  <xdr:twoCellAnchor editAs="oneCell">
    <xdr:from>
      <xdr:col>6</xdr:col>
      <xdr:colOff>546100</xdr:colOff>
      <xdr:row>81</xdr:row>
      <xdr:rowOff>3810</xdr:rowOff>
    </xdr:from>
    <xdr:to>
      <xdr:col>6</xdr:col>
      <xdr:colOff>1026160</xdr:colOff>
      <xdr:row>83</xdr:row>
      <xdr:rowOff>112395</xdr:rowOff>
    </xdr:to>
    <xdr:pic>
      <xdr:nvPicPr>
        <xdr:cNvPr id="45" name="Picture 44" descr="Wholesale freezer in taiwan to Offer A Cool Space for Storing - Alibaba.com"/>
        <xdr:cNvPicPr>
          <a:picLocks noChangeAspect="1"/>
        </xdr:cNvPicPr>
      </xdr:nvPicPr>
      <xdr:blipFill>
        <a:blip r:embed="rId40" r:link="rId41"/>
        <a:srcRect l="25514" t="26072" r="21295"/>
        <a:stretch>
          <a:fillRect/>
        </a:stretch>
      </xdr:blipFill>
      <xdr:spPr>
        <a:xfrm>
          <a:off x="8543290" y="11767185"/>
          <a:ext cx="480060" cy="394335"/>
        </a:xfrm>
        <a:prstGeom prst="rect">
          <a:avLst/>
        </a:prstGeom>
        <a:noFill/>
        <a:ln>
          <a:noFill/>
        </a:ln>
      </xdr:spPr>
    </xdr:pic>
    <xdr:clientData/>
  </xdr:twoCellAnchor>
  <xdr:twoCellAnchor editAs="oneCell">
    <xdr:from>
      <xdr:col>6</xdr:col>
      <xdr:colOff>220345</xdr:colOff>
      <xdr:row>81</xdr:row>
      <xdr:rowOff>28575</xdr:rowOff>
    </xdr:from>
    <xdr:to>
      <xdr:col>6</xdr:col>
      <xdr:colOff>531495</xdr:colOff>
      <xdr:row>83</xdr:row>
      <xdr:rowOff>93980</xdr:rowOff>
    </xdr:to>
    <xdr:pic>
      <xdr:nvPicPr>
        <xdr:cNvPr id="46" name="Picture 45" descr="Pilaster Clip / Shelving Clip for Commercial Refrigerator / Chiller /  Freezer / Peti Ais Rack"/>
        <xdr:cNvPicPr>
          <a:picLocks noChangeAspect="1"/>
        </xdr:cNvPicPr>
      </xdr:nvPicPr>
      <xdr:blipFill>
        <a:blip r:embed="rId42" r:link="rId41"/>
        <a:srcRect l="22171" t="30641" r="20265" b="28802"/>
        <a:stretch>
          <a:fillRect/>
        </a:stretch>
      </xdr:blipFill>
      <xdr:spPr>
        <a:xfrm>
          <a:off x="8217535" y="11791950"/>
          <a:ext cx="311150" cy="351155"/>
        </a:xfrm>
        <a:prstGeom prst="rect">
          <a:avLst/>
        </a:prstGeom>
        <a:noFill/>
        <a:ln>
          <a:noFill/>
        </a:ln>
      </xdr:spPr>
    </xdr:pic>
    <xdr:clientData/>
  </xdr:twoCellAnchor>
  <xdr:twoCellAnchor editAs="oneCell">
    <xdr:from>
      <xdr:col>6</xdr:col>
      <xdr:colOff>45720</xdr:colOff>
      <xdr:row>93</xdr:row>
      <xdr:rowOff>36195</xdr:rowOff>
    </xdr:from>
    <xdr:to>
      <xdr:col>6</xdr:col>
      <xdr:colOff>967105</xdr:colOff>
      <xdr:row>97</xdr:row>
      <xdr:rowOff>53975</xdr:rowOff>
    </xdr:to>
    <xdr:pic>
      <xdr:nvPicPr>
        <xdr:cNvPr id="47" name="Picture 46" descr="Extra Shelf for PeakCold Commercial Refrigerator or Freezer"/>
        <xdr:cNvPicPr>
          <a:picLocks noChangeAspect="1"/>
        </xdr:cNvPicPr>
      </xdr:nvPicPr>
      <xdr:blipFill>
        <a:blip r:embed="rId43" r:link="rId41"/>
        <a:srcRect t="9580" b="10580"/>
        <a:stretch>
          <a:fillRect/>
        </a:stretch>
      </xdr:blipFill>
      <xdr:spPr>
        <a:xfrm>
          <a:off x="8042910" y="13514070"/>
          <a:ext cx="921385" cy="589280"/>
        </a:xfrm>
        <a:prstGeom prst="rect">
          <a:avLst/>
        </a:prstGeom>
        <a:noFill/>
        <a:ln>
          <a:noFill/>
        </a:ln>
      </xdr:spPr>
    </xdr:pic>
    <xdr:clientData/>
  </xdr:twoCellAnchor>
  <xdr:twoCellAnchor editAs="oneCell">
    <xdr:from>
      <xdr:col>6</xdr:col>
      <xdr:colOff>69850</xdr:colOff>
      <xdr:row>198</xdr:row>
      <xdr:rowOff>106045</xdr:rowOff>
    </xdr:from>
    <xdr:to>
      <xdr:col>6</xdr:col>
      <xdr:colOff>1041400</xdr:colOff>
      <xdr:row>201</xdr:row>
      <xdr:rowOff>62230</xdr:rowOff>
    </xdr:to>
    <xdr:pic>
      <xdr:nvPicPr>
        <xdr:cNvPr id="48" name="Picture 47" descr="Display / Drinks Fridge 2 Door 1000 Litre Black LG-1000BG"/>
        <xdr:cNvPicPr>
          <a:picLocks noChangeAspect="1"/>
        </xdr:cNvPicPr>
      </xdr:nvPicPr>
      <xdr:blipFill>
        <a:blip r:embed="rId44" r:link="rId41"/>
        <a:srcRect l="25980" t="8338" r="20378" b="70435"/>
        <a:stretch>
          <a:fillRect/>
        </a:stretch>
      </xdr:blipFill>
      <xdr:spPr>
        <a:xfrm>
          <a:off x="8067040" y="36869370"/>
          <a:ext cx="971550" cy="384810"/>
        </a:xfrm>
        <a:prstGeom prst="rect">
          <a:avLst/>
        </a:prstGeom>
        <a:noFill/>
        <a:ln>
          <a:noFill/>
        </a:ln>
      </xdr:spPr>
    </xdr:pic>
    <xdr:clientData/>
  </xdr:twoCellAnchor>
  <xdr:twoCellAnchor editAs="oneCell">
    <xdr:from>
      <xdr:col>6</xdr:col>
      <xdr:colOff>195580</xdr:colOff>
      <xdr:row>202</xdr:row>
      <xdr:rowOff>60960</xdr:rowOff>
    </xdr:from>
    <xdr:to>
      <xdr:col>6</xdr:col>
      <xdr:colOff>954405</xdr:colOff>
      <xdr:row>204</xdr:row>
      <xdr:rowOff>76835</xdr:rowOff>
    </xdr:to>
    <xdr:pic>
      <xdr:nvPicPr>
        <xdr:cNvPr id="49" name="Picture 48" descr="led lights for refrigerators, led lights for refrigerators Suppliers and  Manufacturers at Alibaba.com"/>
        <xdr:cNvPicPr>
          <a:picLocks noChangeAspect="1"/>
        </xdr:cNvPicPr>
      </xdr:nvPicPr>
      <xdr:blipFill>
        <a:blip r:embed="rId45" r:link="rId41"/>
        <a:stretch>
          <a:fillRect/>
        </a:stretch>
      </xdr:blipFill>
      <xdr:spPr>
        <a:xfrm>
          <a:off x="8192770" y="37395785"/>
          <a:ext cx="758825" cy="434975"/>
        </a:xfrm>
        <a:prstGeom prst="rect">
          <a:avLst/>
        </a:prstGeom>
        <a:noFill/>
        <a:ln>
          <a:noFill/>
        </a:ln>
      </xdr:spPr>
    </xdr:pic>
    <xdr:clientData/>
  </xdr:twoCellAnchor>
  <xdr:twoCellAnchor editAs="oneCell">
    <xdr:from>
      <xdr:col>6</xdr:col>
      <xdr:colOff>377825</xdr:colOff>
      <xdr:row>165</xdr:row>
      <xdr:rowOff>3810</xdr:rowOff>
    </xdr:from>
    <xdr:to>
      <xdr:col>6</xdr:col>
      <xdr:colOff>782320</xdr:colOff>
      <xdr:row>167</xdr:row>
      <xdr:rowOff>46355</xdr:rowOff>
    </xdr:to>
    <xdr:pic>
      <xdr:nvPicPr>
        <xdr:cNvPr id="50" name="Picture 49" descr="超市冰箱饮料冰柜价格标签牌展示牌塑料透明防水价签条牌卡条挂条Supermarket refrigerator, beverage freezer,  price tag display njnc115325.my20241013 | Shopee Malaysia"/>
        <xdr:cNvPicPr>
          <a:picLocks noChangeAspect="1"/>
        </xdr:cNvPicPr>
      </xdr:nvPicPr>
      <xdr:blipFill>
        <a:blip r:embed="rId46" r:link="rId41"/>
        <a:srcRect r="9469" b="21803"/>
        <a:stretch>
          <a:fillRect/>
        </a:stretch>
      </xdr:blipFill>
      <xdr:spPr>
        <a:xfrm>
          <a:off x="8375015" y="31525210"/>
          <a:ext cx="404495" cy="328295"/>
        </a:xfrm>
        <a:prstGeom prst="rect">
          <a:avLst/>
        </a:prstGeom>
        <a:noFill/>
        <a:ln>
          <a:noFill/>
        </a:ln>
      </xdr:spPr>
    </xdr:pic>
    <xdr:clientData/>
  </xdr:twoCellAnchor>
  <xdr:twoCellAnchor editAs="oneCell">
    <xdr:from>
      <xdr:col>6</xdr:col>
      <xdr:colOff>101917</xdr:colOff>
      <xdr:row>220</xdr:row>
      <xdr:rowOff>37147</xdr:rowOff>
    </xdr:from>
    <xdr:to>
      <xdr:col>6</xdr:col>
      <xdr:colOff>1022667</xdr:colOff>
      <xdr:row>224</xdr:row>
      <xdr:rowOff>35242</xdr:rowOff>
    </xdr:to>
    <xdr:pic>
      <xdr:nvPicPr>
        <xdr:cNvPr id="51" name="Picture 50"/>
        <xdr:cNvPicPr>
          <a:picLocks noChangeAspect="1" noChangeArrowheads="1"/>
        </xdr:cNvPicPr>
      </xdr:nvPicPr>
      <xdr:blipFill>
        <a:blip r:embed="rId47" cstate="print">
          <a:extLst>
            <a:ext uri="{28A0092B-C50C-407E-A947-70E740481C1C}">
              <a14:useLocalDpi xmlns:a14="http://schemas.microsoft.com/office/drawing/2010/main" val="0"/>
            </a:ext>
          </a:extLst>
        </a:blip>
        <a:srcRect/>
        <a:stretch>
          <a:fillRect/>
        </a:stretch>
      </xdr:blipFill>
      <xdr:spPr>
        <a:xfrm rot="5400000">
          <a:off x="8274050" y="39900860"/>
          <a:ext cx="569595"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363855</xdr:colOff>
      <xdr:row>243</xdr:row>
      <xdr:rowOff>567055</xdr:rowOff>
    </xdr:from>
    <xdr:to>
      <xdr:col>6</xdr:col>
      <xdr:colOff>915035</xdr:colOff>
      <xdr:row>244</xdr:row>
      <xdr:rowOff>535305</xdr:rowOff>
    </xdr:to>
    <xdr:pic>
      <xdr:nvPicPr>
        <xdr:cNvPr id="52" name="Picture 51" descr="3&quot; /4&quot; /6&quot; VIDEO FAN GUARD STAINLESS STEEL COOLER COOLING FAN GUARD 3INCH /  4INCH / 6INCH FAN WIRE GUARD FANS &amp; VENTILATION Johor Bahru (JB), Malaysia  Supplier, Dealer, Provider | T.E."/>
        <xdr:cNvPicPr>
          <a:picLocks noChangeAspect="1"/>
        </xdr:cNvPicPr>
      </xdr:nvPicPr>
      <xdr:blipFill>
        <a:blip r:embed="rId48" r:link="rId41"/>
        <a:srcRect t="20767" b="5511"/>
        <a:stretch>
          <a:fillRect/>
        </a:stretch>
      </xdr:blipFill>
      <xdr:spPr>
        <a:xfrm>
          <a:off x="8361045" y="47284005"/>
          <a:ext cx="551180" cy="539750"/>
        </a:xfrm>
        <a:prstGeom prst="rect">
          <a:avLst/>
        </a:prstGeom>
        <a:noFill/>
        <a:ln>
          <a:noFill/>
        </a:ln>
      </xdr:spPr>
    </xdr:pic>
    <xdr:clientData/>
  </xdr:twoCellAnchor>
  <xdr:twoCellAnchor editAs="oneCell">
    <xdr:from>
      <xdr:col>6</xdr:col>
      <xdr:colOff>208597</xdr:colOff>
      <xdr:row>262</xdr:row>
      <xdr:rowOff>130492</xdr:rowOff>
    </xdr:from>
    <xdr:to>
      <xdr:col>6</xdr:col>
      <xdr:colOff>961707</xdr:colOff>
      <xdr:row>262</xdr:row>
      <xdr:rowOff>527367</xdr:rowOff>
    </xdr:to>
    <xdr:pic>
      <xdr:nvPicPr>
        <xdr:cNvPr id="53" name="Picture 52"/>
        <xdr:cNvPicPr>
          <a:picLocks noChangeAspect="1" noChangeArrowheads="1"/>
        </xdr:cNvPicPr>
      </xdr:nvPicPr>
      <xdr:blipFill>
        <a:blip r:embed="rId49" cstate="print">
          <a:extLst>
            <a:ext uri="{28A0092B-C50C-407E-A947-70E740481C1C}">
              <a14:useLocalDpi xmlns:a14="http://schemas.microsoft.com/office/drawing/2010/main" val="0"/>
            </a:ext>
          </a:extLst>
        </a:blip>
        <a:srcRect/>
        <a:stretch>
          <a:fillRect/>
        </a:stretch>
      </xdr:blipFill>
      <xdr:spPr>
        <a:xfrm rot="5400000">
          <a:off x="8383270" y="55558690"/>
          <a:ext cx="396875" cy="753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387350</xdr:colOff>
      <xdr:row>173</xdr:row>
      <xdr:rowOff>10795</xdr:rowOff>
    </xdr:from>
    <xdr:to>
      <xdr:col>6</xdr:col>
      <xdr:colOff>949960</xdr:colOff>
      <xdr:row>173</xdr:row>
      <xdr:rowOff>508000</xdr:rowOff>
    </xdr:to>
    <xdr:pic>
      <xdr:nvPicPr>
        <xdr:cNvPr id="2" name="Picture 1"/>
        <xdr:cNvPicPr>
          <a:picLocks noChangeAspect="1"/>
        </xdr:cNvPicPr>
      </xdr:nvPicPr>
      <xdr:blipFill>
        <a:blip r:embed="rId50"/>
        <a:stretch>
          <a:fillRect/>
        </a:stretch>
      </xdr:blipFill>
      <xdr:spPr>
        <a:xfrm>
          <a:off x="8384540" y="32675195"/>
          <a:ext cx="562610" cy="497205"/>
        </a:xfrm>
        <a:prstGeom prst="rect">
          <a:avLst/>
        </a:prstGeom>
        <a:noFill/>
        <a:ln w="9525">
          <a:noFill/>
        </a:ln>
      </xdr:spPr>
    </xdr:pic>
    <xdr:clientData/>
  </xdr:twoCellAnchor>
  <xdr:twoCellAnchor editAs="oneCell">
    <xdr:from>
      <xdr:col>6</xdr:col>
      <xdr:colOff>224155</xdr:colOff>
      <xdr:row>262</xdr:row>
      <xdr:rowOff>527050</xdr:rowOff>
    </xdr:from>
    <xdr:to>
      <xdr:col>6</xdr:col>
      <xdr:colOff>880745</xdr:colOff>
      <xdr:row>263</xdr:row>
      <xdr:rowOff>621665</xdr:rowOff>
    </xdr:to>
    <xdr:pic>
      <xdr:nvPicPr>
        <xdr:cNvPr id="11" name="Picture 10" descr="Buy In Bulk Adjustable Bullet Feet Adjustable Range: 10-15mm | Alibaba.com"/>
        <xdr:cNvPicPr>
          <a:picLocks noChangeAspect="1"/>
        </xdr:cNvPicPr>
      </xdr:nvPicPr>
      <xdr:blipFill>
        <a:blip r:embed="rId51" r:link="rId41"/>
        <a:stretch>
          <a:fillRect/>
        </a:stretch>
      </xdr:blipFill>
      <xdr:spPr>
        <a:xfrm>
          <a:off x="8221345" y="56134000"/>
          <a:ext cx="656590" cy="653415"/>
        </a:xfrm>
        <a:prstGeom prst="rect">
          <a:avLst/>
        </a:prstGeom>
        <a:noFill/>
        <a:ln>
          <a:noFill/>
        </a:ln>
      </xdr:spPr>
    </xdr:pic>
    <xdr:clientData/>
  </xdr:twoCellAnchor>
  <xdr:twoCellAnchor editAs="oneCell">
    <xdr:from>
      <xdr:col>6</xdr:col>
      <xdr:colOff>35560</xdr:colOff>
      <xdr:row>76</xdr:row>
      <xdr:rowOff>99060</xdr:rowOff>
    </xdr:from>
    <xdr:to>
      <xdr:col>6</xdr:col>
      <xdr:colOff>522605</xdr:colOff>
      <xdr:row>79</xdr:row>
      <xdr:rowOff>110490</xdr:rowOff>
    </xdr:to>
    <xdr:pic>
      <xdr:nvPicPr>
        <xdr:cNvPr id="15" name="Picture 14" descr="SOFT-RUBBER (TPR) WHEEL CASTERS - (up to 325lbs Capacity/each) – TACT  Industrial Products"/>
        <xdr:cNvPicPr>
          <a:picLocks noChangeAspect="1"/>
        </xdr:cNvPicPr>
      </xdr:nvPicPr>
      <xdr:blipFill>
        <a:blip r:embed="rId52" r:link="rId41"/>
        <a:stretch>
          <a:fillRect/>
        </a:stretch>
      </xdr:blipFill>
      <xdr:spPr>
        <a:xfrm>
          <a:off x="8032750" y="11148060"/>
          <a:ext cx="487045" cy="440055"/>
        </a:xfrm>
        <a:prstGeom prst="rect">
          <a:avLst/>
        </a:prstGeom>
        <a:noFill/>
        <a:ln>
          <a:noFill/>
        </a:ln>
      </xdr:spPr>
    </xdr:pic>
    <xdr:clientData/>
  </xdr:twoCellAnchor>
  <xdr:twoCellAnchor editAs="oneCell">
    <xdr:from>
      <xdr:col>6</xdr:col>
      <xdr:colOff>651510</xdr:colOff>
      <xdr:row>76</xdr:row>
      <xdr:rowOff>92075</xdr:rowOff>
    </xdr:from>
    <xdr:to>
      <xdr:col>6</xdr:col>
      <xdr:colOff>1123315</xdr:colOff>
      <xdr:row>80</xdr:row>
      <xdr:rowOff>4445</xdr:rowOff>
    </xdr:to>
    <xdr:pic>
      <xdr:nvPicPr>
        <xdr:cNvPr id="55" name="Picture 54" descr="Wholesale Factory selling Tpr Castor Wheel - Light Duty 3 Inch Black PU  Swivel Castor with Side Brake EB1 Series-Top plate type-Swivel/Rigid(Zinc  plating) – GLOBE Manufacturer and Supplier | GLOBE"/>
        <xdr:cNvPicPr>
          <a:picLocks noChangeAspect="1"/>
        </xdr:cNvPicPr>
      </xdr:nvPicPr>
      <xdr:blipFill>
        <a:blip r:embed="rId53" r:link="rId41"/>
        <a:stretch>
          <a:fillRect/>
        </a:stretch>
      </xdr:blipFill>
      <xdr:spPr>
        <a:xfrm>
          <a:off x="8648700" y="11141075"/>
          <a:ext cx="471805" cy="483870"/>
        </a:xfrm>
        <a:prstGeom prst="rect">
          <a:avLst/>
        </a:prstGeom>
        <a:noFill/>
        <a:ln>
          <a:noFill/>
        </a:ln>
      </xdr:spPr>
    </xdr:pic>
    <xdr:clientData/>
  </xdr:twoCellAnchor>
  <xdr:twoCellAnchor>
    <xdr:from>
      <xdr:col>6</xdr:col>
      <xdr:colOff>182245</xdr:colOff>
      <xdr:row>57</xdr:row>
      <xdr:rowOff>33020</xdr:rowOff>
    </xdr:from>
    <xdr:to>
      <xdr:col>6</xdr:col>
      <xdr:colOff>1047750</xdr:colOff>
      <xdr:row>57</xdr:row>
      <xdr:rowOff>508635</xdr:rowOff>
    </xdr:to>
    <xdr:pic>
      <xdr:nvPicPr>
        <xdr:cNvPr id="56" name="Picture 7" descr=" "/>
        <xdr:cNvPicPr/>
      </xdr:nvPicPr>
      <xdr:blipFill>
        <a:blip r:embed="rId54"/>
        <a:srcRect/>
        <a:stretch>
          <a:fillRect/>
        </a:stretch>
      </xdr:blipFill>
      <xdr:spPr>
        <a:xfrm>
          <a:off x="8179435" y="7402195"/>
          <a:ext cx="865505" cy="475615"/>
        </a:xfrm>
        <a:prstGeom prst="rect">
          <a:avLst/>
        </a:prstGeom>
        <a:noFill/>
        <a:ln w="9525" cap="flat" cmpd="sng">
          <a:noFill/>
          <a:prstDash val="solid"/>
          <a:miter/>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404495</xdr:colOff>
      <xdr:row>13</xdr:row>
      <xdr:rowOff>100330</xdr:rowOff>
    </xdr:from>
    <xdr:to>
      <xdr:col>4</xdr:col>
      <xdr:colOff>1501140</xdr:colOff>
      <xdr:row>13</xdr:row>
      <xdr:rowOff>955040</xdr:rowOff>
    </xdr:to>
    <xdr:pic>
      <xdr:nvPicPr>
        <xdr:cNvPr id="2" name="图片 1"/>
        <xdr:cNvPicPr>
          <a:picLocks noChangeAspect="1"/>
        </xdr:cNvPicPr>
      </xdr:nvPicPr>
      <xdr:blipFill>
        <a:blip r:embed="rId1"/>
        <a:srcRect l="4525" t="11271" r="2536" b="10845"/>
        <a:stretch>
          <a:fillRect/>
        </a:stretch>
      </xdr:blipFill>
      <xdr:spPr>
        <a:xfrm>
          <a:off x="4141470" y="5920105"/>
          <a:ext cx="1096645" cy="854710"/>
        </a:xfrm>
        <a:prstGeom prst="rect">
          <a:avLst/>
        </a:prstGeom>
        <a:noFill/>
        <a:ln w="9525">
          <a:noFill/>
        </a:ln>
      </xdr:spPr>
    </xdr:pic>
    <xdr:clientData/>
  </xdr:twoCellAnchor>
  <xdr:twoCellAnchor editAs="oneCell">
    <xdr:from>
      <xdr:col>4</xdr:col>
      <xdr:colOff>584200</xdr:colOff>
      <xdr:row>6</xdr:row>
      <xdr:rowOff>27305</xdr:rowOff>
    </xdr:from>
    <xdr:to>
      <xdr:col>4</xdr:col>
      <xdr:colOff>1312545</xdr:colOff>
      <xdr:row>7</xdr:row>
      <xdr:rowOff>17780</xdr:rowOff>
    </xdr:to>
    <xdr:pic>
      <xdr:nvPicPr>
        <xdr:cNvPr id="3" name="Picture 2"/>
        <xdr:cNvPicPr>
          <a:picLocks noChangeAspect="1"/>
        </xdr:cNvPicPr>
      </xdr:nvPicPr>
      <xdr:blipFill>
        <a:blip r:embed="rId2"/>
        <a:stretch>
          <a:fillRect/>
        </a:stretch>
      </xdr:blipFill>
      <xdr:spPr>
        <a:xfrm>
          <a:off x="4321175" y="1948180"/>
          <a:ext cx="728345" cy="85407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eller16%20PC\Google%20Drive\DARREN\ALL%20PRICE\WELLER2%208.6.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y%20Drive\DARREN\ALL%20PRICE\WELLER2%208.6.1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U "/>
      <sheetName val="CUST LIST"/>
      <sheetName val="ECO "/>
      <sheetName val="Weiguang"/>
      <sheetName val="ZIEHL"/>
      <sheetName val="QC"/>
      <sheetName val=""/>
      <sheetName val="2ND COND&amp;BLOWER"/>
      <sheetName val="Heat plate"/>
      <sheetName val="BITZER"/>
      <sheetName val="REFCOMP"/>
      <sheetName val="WELZER"/>
      <sheetName val="multi"/>
      <sheetName val="RECOND COMP"/>
      <sheetName val="COND"/>
      <sheetName val="ALL NEW COMP"/>
      <sheetName val="Small comp"/>
      <sheetName val="Switch board"/>
      <sheetName val="FLAKE ICE"/>
      <sheetName val="aluminium plate"/>
      <sheetName val="danfoss,saginomiya,sporlan etc"/>
      <sheetName val="VALVE"/>
      <sheetName val="Oil separator"/>
      <sheetName val="HUB"/>
      <sheetName val="Fitting"/>
      <sheetName val="Brass fit"/>
      <sheetName val="Panasonic"/>
      <sheetName val="AIRCOND"/>
      <sheetName val="Sheet1"/>
      <sheetName val="Sheet4"/>
      <sheetName val="5H COMP"/>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8">
          <cell r="B8" t="str">
            <v>MODEL</v>
          </cell>
          <cell r="C8" t="str">
            <v>EQUAVELANT MODEL</v>
          </cell>
          <cell r="D8" t="str">
            <v>HP</v>
          </cell>
        </row>
        <row r="8">
          <cell r="L8" t="str">
            <v>Dealer (RM) CASH -10%</v>
          </cell>
        </row>
        <row r="8">
          <cell r="R8" t="str">
            <v>CU QC MODEL</v>
          </cell>
        </row>
        <row r="8">
          <cell r="U8" t="str">
            <v>Cond QC (RM) </v>
          </cell>
        </row>
        <row r="8">
          <cell r="X8" t="str">
            <v>HTC MODEL</v>
          </cell>
        </row>
        <row r="8">
          <cell r="AA8" t="str">
            <v>HTC cond (RM) </v>
          </cell>
        </row>
      </sheetData>
      <sheetData sheetId="12" refreshError="1"/>
      <sheetData sheetId="13" refreshError="1"/>
      <sheetData sheetId="14" refreshError="1"/>
      <sheetData sheetId="15" refreshError="1">
        <row r="8">
          <cell r="S8" t="str">
            <v>CU QC MODEL</v>
          </cell>
        </row>
        <row r="8">
          <cell r="AG8" t="str">
            <v>HTC MODEL</v>
          </cell>
        </row>
      </sheetData>
      <sheetData sheetId="16" refreshError="1"/>
      <sheetData sheetId="17" refreshError="1"/>
      <sheetData sheetId="18" refreshError="1"/>
      <sheetData sheetId="19" refreshError="1"/>
      <sheetData sheetId="20" refreshError="1"/>
      <sheetData sheetId="21" refreshError="1">
        <row r="8">
          <cell r="D8" t="str">
            <v>DESCRIPTION</v>
          </cell>
        </row>
      </sheetData>
      <sheetData sheetId="22" refreshError="1">
        <row r="8">
          <cell r="C8" t="str">
            <v>AIRMENDER ORIGINAL SPARE PARTS</v>
          </cell>
        </row>
      </sheetData>
      <sheetData sheetId="23" refreshError="1">
        <row r="8">
          <cell r="M8" t="str">
            <v>Picture</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U "/>
      <sheetName val="Weiguang"/>
      <sheetName val="ZIEHL"/>
      <sheetName val="QC"/>
      <sheetName val="ALL NEW COMP"/>
      <sheetName val="Sheet2"/>
      <sheetName val="Switch board"/>
      <sheetName val="aluminium plate"/>
      <sheetName val="ZX"/>
      <sheetName val="Small comp"/>
      <sheetName val="WELZER"/>
      <sheetName val="FLAKE ICE"/>
      <sheetName val="BITZER"/>
      <sheetName val="Heat plate"/>
      <sheetName val="REFCOMP"/>
      <sheetName val="RECOND COMP"/>
      <sheetName val="coldroom cal"/>
      <sheetName val="danfoss,sagi"/>
      <sheetName val="VALVE"/>
      <sheetName val="Oil separator"/>
      <sheetName val="HUB"/>
      <sheetName val="Fitting"/>
      <sheetName val="Wefoam"/>
      <sheetName val="wefoam2"/>
      <sheetName val="Quickool"/>
      <sheetName val="colourbond"/>
      <sheetName val="calculate"/>
      <sheetName val="Rack"/>
      <sheetName val="Sheet4"/>
      <sheetName val="Density panel"/>
      <sheetName val="Brass fit"/>
      <sheetName val="2ND COND&amp;BLOWER"/>
      <sheetName val="multi"/>
      <sheetName val="COND"/>
      <sheetName val="Panasonic"/>
      <sheetName val="AIRCOND"/>
      <sheetName val="Sheet1"/>
      <sheetName val="Sheet5"/>
      <sheetName val="Sheet7"/>
      <sheetName val="Sheet3"/>
    </sheetNames>
    <sheetDataSet>
      <sheetData sheetId="0">
        <row r="8">
          <cell r="A8" t="str">
            <v>ITEM CODE</v>
          </cell>
          <cell r="B8" t="str">
            <v>MODEL CONDENSER</v>
          </cell>
          <cell r="C8" t="str">
            <v>BRAND</v>
          </cell>
          <cell r="D8" t="str">
            <v>H/P</v>
          </cell>
          <cell r="E8" t="str">
            <v>DIMENSION LxWxH</v>
          </cell>
          <cell r="F8" t="str">
            <v>FAN SETS</v>
          </cell>
          <cell r="G8" t="str">
            <v>RECEIVER TANK</v>
          </cell>
          <cell r="H8" t="str">
            <v>Compressor to match</v>
          </cell>
          <cell r="I8" t="str">
            <v>roll</v>
          </cell>
        </row>
        <row r="8">
          <cell r="Q8" t="str">
            <v>(RM) condenser only</v>
          </cell>
        </row>
        <row r="8">
          <cell r="U8" t="str">
            <v>(RM) c/w set axial fan sets</v>
          </cell>
        </row>
        <row r="8">
          <cell r="Y8" t="str">
            <v>(RM) HEAVY DUTY FAN</v>
          </cell>
        </row>
        <row r="9">
          <cell r="A9" t="str">
            <v>CU001</v>
          </cell>
          <cell r="B9" t="str">
            <v>CU - 15 QC  </v>
          </cell>
        </row>
        <row r="9">
          <cell r="D9" t="str">
            <v>1.5hp</v>
          </cell>
          <cell r="E9" t="str">
            <v>440x170x425</v>
          </cell>
          <cell r="F9" t="str">
            <v>1 x 14</v>
          </cell>
          <cell r="G9" t="str">
            <v>CR-101-3 ,RT-2</v>
          </cell>
        </row>
        <row r="9">
          <cell r="I9" t="str">
            <v>3*16</v>
          </cell>
        </row>
        <row r="9">
          <cell r="Q9">
            <v>399.653803075043</v>
          </cell>
        </row>
        <row r="9">
          <cell r="U9">
            <v>794.642316532191</v>
          </cell>
        </row>
        <row r="9">
          <cell r="Y9" t="str">
            <v>~</v>
          </cell>
        </row>
        <row r="10">
          <cell r="A10" t="str">
            <v>CU002</v>
          </cell>
          <cell r="B10" t="str">
            <v>CU - 22  QC</v>
          </cell>
        </row>
        <row r="10">
          <cell r="D10" t="str">
            <v>2hp</v>
          </cell>
          <cell r="E10" t="str">
            <v>450*180*470</v>
          </cell>
          <cell r="F10" t="str">
            <v>1 x 14</v>
          </cell>
          <cell r="G10" t="str">
            <v>CR-102 ,RT-2</v>
          </cell>
          <cell r="H10" t="str">
            <v>MT22</v>
          </cell>
          <cell r="I10" t="str">
            <v>4*16</v>
          </cell>
        </row>
        <row r="10">
          <cell r="Q10">
            <v>580.388962427451</v>
          </cell>
        </row>
        <row r="10">
          <cell r="U10">
            <v>975.377475884599</v>
          </cell>
        </row>
        <row r="10">
          <cell r="Y10" t="str">
            <v>~</v>
          </cell>
        </row>
        <row r="11">
          <cell r="A11" t="str">
            <v>CU003</v>
          </cell>
          <cell r="B11" t="str">
            <v>CU - 32  QC</v>
          </cell>
        </row>
        <row r="11">
          <cell r="D11" t="str">
            <v>2.5hp</v>
          </cell>
          <cell r="E11" t="str">
            <v>450*180*470</v>
          </cell>
          <cell r="F11" t="str">
            <v>1 x 14</v>
          </cell>
          <cell r="G11" t="str">
            <v>CR-102 ,RT-3</v>
          </cell>
          <cell r="H11" t="str">
            <v>MT32</v>
          </cell>
          <cell r="I11" t="str">
            <v>4*18</v>
          </cell>
        </row>
        <row r="11">
          <cell r="Q11">
            <v>646.573668669178</v>
          </cell>
        </row>
        <row r="11">
          <cell r="U11">
            <v>1041.56218212633</v>
          </cell>
        </row>
        <row r="11">
          <cell r="Y11" t="str">
            <v>~</v>
          </cell>
        </row>
        <row r="12">
          <cell r="A12" t="str">
            <v>CU004</v>
          </cell>
          <cell r="B12" t="str">
            <v>CU - 36  QC</v>
          </cell>
        </row>
        <row r="12">
          <cell r="D12" t="str">
            <v>3hp</v>
          </cell>
          <cell r="E12" t="str">
            <v>500*200*520</v>
          </cell>
          <cell r="F12" t="str">
            <v>1 x 16</v>
          </cell>
          <cell r="G12" t="str">
            <v>CR-102 ,RT-3</v>
          </cell>
          <cell r="H12" t="str">
            <v>MT36</v>
          </cell>
          <cell r="I12" t="str">
            <v>4*20</v>
          </cell>
        </row>
        <row r="12">
          <cell r="Q12">
            <v>780.215863964973</v>
          </cell>
        </row>
        <row r="12">
          <cell r="U12">
            <v>1222.08379419317</v>
          </cell>
        </row>
        <row r="12">
          <cell r="Y12" t="str">
            <v>~</v>
          </cell>
        </row>
        <row r="13">
          <cell r="A13" t="str">
            <v>CU005</v>
          </cell>
          <cell r="B13" t="str">
            <v>CU - 40  QC</v>
          </cell>
        </row>
        <row r="13">
          <cell r="D13" t="str">
            <v>3.5hp</v>
          </cell>
          <cell r="E13" t="str">
            <v>550*200*520</v>
          </cell>
          <cell r="F13" t="str">
            <v>1 x 16</v>
          </cell>
          <cell r="G13" t="str">
            <v>CR103,RT-4 </v>
          </cell>
          <cell r="H13" t="str">
            <v>MT40</v>
          </cell>
          <cell r="I13" t="str">
            <v>5*20</v>
          </cell>
        </row>
        <row r="13">
          <cell r="Q13">
            <v>977.497199877813</v>
          </cell>
        </row>
        <row r="13">
          <cell r="U13">
            <v>1366.36994981249</v>
          </cell>
        </row>
        <row r="13">
          <cell r="Y13" t="str">
            <v>~</v>
          </cell>
        </row>
        <row r="14">
          <cell r="A14" t="str">
            <v>CU006</v>
          </cell>
          <cell r="B14" t="str">
            <v>CU - 50  QC</v>
          </cell>
        </row>
        <row r="14">
          <cell r="D14" t="str">
            <v>4hp</v>
          </cell>
          <cell r="E14" t="str">
            <v>660*200*570</v>
          </cell>
          <cell r="F14" t="str">
            <v>1 x 18</v>
          </cell>
          <cell r="G14" t="str">
            <v>CR103,RT-4 </v>
          </cell>
          <cell r="H14" t="str">
            <v>4FES-3(Y)</v>
          </cell>
          <cell r="I14" t="str">
            <v>5*20</v>
          </cell>
        </row>
        <row r="14">
          <cell r="Q14">
            <v>1192.59749516343</v>
          </cell>
        </row>
        <row r="14">
          <cell r="U14">
            <v>1667.47576805542</v>
          </cell>
        </row>
        <row r="14">
          <cell r="Y14">
            <v>1822.20089433388</v>
          </cell>
        </row>
        <row r="15">
          <cell r="A15" t="str">
            <v>CU007</v>
          </cell>
          <cell r="B15" t="str">
            <v>CU - 64 QC</v>
          </cell>
        </row>
        <row r="15">
          <cell r="D15" t="str">
            <v>5hp</v>
          </cell>
          <cell r="E15" t="str">
            <v>960*200*520</v>
          </cell>
          <cell r="F15" t="str">
            <v>2 x 16</v>
          </cell>
          <cell r="G15" t="str">
            <v>CR-104 ,RT-6</v>
          </cell>
          <cell r="H15" t="str">
            <v>4EES-4(Y)</v>
          </cell>
          <cell r="I15" t="str">
            <v>4*20</v>
          </cell>
        </row>
        <row r="15">
          <cell r="Q15">
            <v>1548.97668261888</v>
          </cell>
        </row>
        <row r="15">
          <cell r="U15">
            <v>2368.7596742228</v>
          </cell>
        </row>
        <row r="15">
          <cell r="Y15" t="str">
            <v>~</v>
          </cell>
        </row>
        <row r="16">
          <cell r="A16" t="str">
            <v>CU008</v>
          </cell>
          <cell r="B16" t="str">
            <v>CU - 64B QC</v>
          </cell>
        </row>
        <row r="16">
          <cell r="D16" t="str">
            <v>5hp</v>
          </cell>
          <cell r="E16" t="str">
            <v>710*220*660</v>
          </cell>
          <cell r="F16" t="str">
            <v>1 x 20</v>
          </cell>
          <cell r="G16" t="str">
            <v>CR-104 ,RT-6</v>
          </cell>
          <cell r="H16" t="str">
            <v>4EES-4(Y)</v>
          </cell>
          <cell r="I16" t="str">
            <v>4*26</v>
          </cell>
        </row>
        <row r="16">
          <cell r="Q16">
            <v>1400.06109357499</v>
          </cell>
        </row>
        <row r="16">
          <cell r="U16">
            <v>2046.73728060598</v>
          </cell>
        </row>
        <row r="16">
          <cell r="Y16">
            <v>2141.19923390742</v>
          </cell>
        </row>
        <row r="17">
          <cell r="A17" t="str">
            <v>CU009</v>
          </cell>
          <cell r="B17" t="str">
            <v>CU - 72 QC</v>
          </cell>
        </row>
        <row r="17">
          <cell r="D17" t="str">
            <v>6hp</v>
          </cell>
          <cell r="E17" t="str">
            <v>960*220*520</v>
          </cell>
          <cell r="F17" t="str">
            <v>2 x 16</v>
          </cell>
          <cell r="G17" t="str">
            <v>CR-104 ,RT-6</v>
          </cell>
          <cell r="H17" t="str">
            <v>4DES-5(Y)</v>
          </cell>
          <cell r="I17" t="str">
            <v>5*20 </v>
          </cell>
        </row>
        <row r="17">
          <cell r="Q17">
            <v>1711.89288259851</v>
          </cell>
        </row>
        <row r="17">
          <cell r="U17">
            <v>2531.67587420244</v>
          </cell>
        </row>
        <row r="17">
          <cell r="Y17" t="str">
            <v>~</v>
          </cell>
        </row>
        <row r="18">
          <cell r="A18" t="str">
            <v>CU010</v>
          </cell>
          <cell r="B18" t="str">
            <v>CU - 72B QC</v>
          </cell>
        </row>
        <row r="18">
          <cell r="D18" t="str">
            <v>6hp</v>
          </cell>
          <cell r="E18" t="str">
            <v>710*240*660</v>
          </cell>
          <cell r="F18" t="str">
            <v>1 x 20</v>
          </cell>
          <cell r="G18" t="str">
            <v>CR-104 ,RT-6</v>
          </cell>
          <cell r="H18" t="str">
            <v>4DES-5(Y)</v>
          </cell>
          <cell r="I18" t="str">
            <v>5*26</v>
          </cell>
        </row>
        <row r="18">
          <cell r="Q18">
            <v>1639.34426229508</v>
          </cell>
        </row>
        <row r="18">
          <cell r="U18">
            <v>2286.02044932607</v>
          </cell>
        </row>
        <row r="18">
          <cell r="Y18">
            <v>2380.48240262751</v>
          </cell>
        </row>
        <row r="19">
          <cell r="A19" t="str">
            <v>CU011</v>
          </cell>
          <cell r="B19" t="str">
            <v>CU - 72BP QC</v>
          </cell>
        </row>
        <row r="19">
          <cell r="D19" t="str">
            <v>6hp</v>
          </cell>
          <cell r="E19" t="str">
            <v>710*240*660</v>
          </cell>
          <cell r="F19" t="str">
            <v>1 x 20</v>
          </cell>
          <cell r="G19" t="str">
            <v>CR-104 ,RT-6</v>
          </cell>
          <cell r="H19" t="str">
            <v>4DES-5(Y)</v>
          </cell>
          <cell r="I19" t="str">
            <v>5*26</v>
          </cell>
        </row>
        <row r="19">
          <cell r="Q19">
            <v>1639.34426229508</v>
          </cell>
        </row>
        <row r="19">
          <cell r="U19">
            <v>2286.02044932607</v>
          </cell>
        </row>
        <row r="19">
          <cell r="Y19">
            <v>2380.48240262751</v>
          </cell>
        </row>
        <row r="20">
          <cell r="A20" t="str">
            <v>CU012</v>
          </cell>
          <cell r="B20" t="str">
            <v>CU - 90 QC</v>
          </cell>
        </row>
        <row r="20">
          <cell r="D20" t="str">
            <v>7.5hp</v>
          </cell>
          <cell r="E20" t="str">
            <v>1060*220*570</v>
          </cell>
          <cell r="F20" t="str">
            <v>2 x 18</v>
          </cell>
          <cell r="G20" t="str">
            <v>CR-104 ,RT-8</v>
          </cell>
          <cell r="H20" t="str">
            <v>4CES-6(Y)</v>
          </cell>
          <cell r="I20" t="str">
            <v>5*22</v>
          </cell>
        </row>
        <row r="20">
          <cell r="Q20">
            <v>2000.8145809999</v>
          </cell>
        </row>
        <row r="20">
          <cell r="U20">
            <v>2889.32992999388</v>
          </cell>
        </row>
        <row r="20">
          <cell r="Y20">
            <v>3092.78982196375</v>
          </cell>
        </row>
        <row r="21">
          <cell r="A21" t="str">
            <v>CU013</v>
          </cell>
          <cell r="B21" t="str">
            <v>CU - 100 QC</v>
          </cell>
        </row>
        <row r="21">
          <cell r="D21" t="str">
            <v>8.5hp</v>
          </cell>
          <cell r="E21" t="str">
            <v>1060*240*670</v>
          </cell>
          <cell r="F21" t="str">
            <v>2 x 18</v>
          </cell>
          <cell r="G21" t="str">
            <v>CR-104 ,RT-8</v>
          </cell>
          <cell r="H21" t="str">
            <v>4VES-7(Y)</v>
          </cell>
          <cell r="I21" t="str">
            <v>5*26</v>
          </cell>
        </row>
        <row r="21">
          <cell r="Q21">
            <v>2297.37297627533</v>
          </cell>
        </row>
        <row r="21">
          <cell r="U21">
            <v>3185.88832526931</v>
          </cell>
        </row>
        <row r="21">
          <cell r="Y21">
            <v>3389.34821723918</v>
          </cell>
        </row>
        <row r="22">
          <cell r="A22" t="str">
            <v>CU013.1</v>
          </cell>
          <cell r="B22" t="str">
            <v>CU - 125BP QC</v>
          </cell>
        </row>
        <row r="22">
          <cell r="D22" t="str">
            <v>10hp</v>
          </cell>
        </row>
        <row r="22">
          <cell r="F22" t="str">
            <v>1 x 26</v>
          </cell>
          <cell r="G22" t="str">
            <v>CR-105 ,RT-10</v>
          </cell>
          <cell r="H22" t="str">
            <v>4TES-9(Y)</v>
          </cell>
          <cell r="I22" t="str">
            <v>4*40</v>
          </cell>
        </row>
        <row r="22">
          <cell r="Q22">
            <v>2971.94786681601</v>
          </cell>
        </row>
        <row r="22">
          <cell r="U22">
            <v>4021.36601715895</v>
          </cell>
        </row>
        <row r="22">
          <cell r="Y22">
            <v>4374.67825807864</v>
          </cell>
        </row>
        <row r="23">
          <cell r="A23" t="str">
            <v>CU013.2</v>
          </cell>
          <cell r="B23" t="str">
            <v>CU - 144BP QC</v>
          </cell>
        </row>
        <row r="23">
          <cell r="D23" t="str">
            <v>12hp</v>
          </cell>
        </row>
        <row r="23">
          <cell r="F23" t="str">
            <v>1 x 26</v>
          </cell>
          <cell r="G23" t="str">
            <v>CR-105 ,RT-12</v>
          </cell>
          <cell r="H23" t="str">
            <v>4PES-12(Y)</v>
          </cell>
          <cell r="I23" t="str">
            <v>5*40</v>
          </cell>
        </row>
        <row r="23">
          <cell r="Q23">
            <v>3286.32522146421</v>
          </cell>
        </row>
        <row r="23">
          <cell r="U23">
            <v>4423.33660951208</v>
          </cell>
        </row>
        <row r="23">
          <cell r="Y23">
            <v>4776.64885043176</v>
          </cell>
        </row>
        <row r="24">
          <cell r="A24" t="str">
            <v>CU014</v>
          </cell>
          <cell r="B24" t="str">
            <v>CU - 125 QC</v>
          </cell>
        </row>
        <row r="24">
          <cell r="D24" t="str">
            <v>10hp</v>
          </cell>
          <cell r="E24" t="str">
            <v>1390*250*725</v>
          </cell>
          <cell r="F24" t="str">
            <v>2 x 20</v>
          </cell>
          <cell r="G24" t="str">
            <v>CR-105 ,RT-10</v>
          </cell>
          <cell r="H24" t="str">
            <v>4TES-9(Y)</v>
          </cell>
          <cell r="I24" t="str">
            <v>4*28</v>
          </cell>
        </row>
        <row r="24">
          <cell r="Q24">
            <v>2893.03533245087</v>
          </cell>
        </row>
        <row r="24">
          <cell r="U24">
            <v>3973.01088866586</v>
          </cell>
        </row>
        <row r="24">
          <cell r="Y24">
            <v>4158.88763548484</v>
          </cell>
        </row>
        <row r="25">
          <cell r="A25" t="str">
            <v>CU015</v>
          </cell>
          <cell r="B25" t="str">
            <v>CU - 144 QC</v>
          </cell>
        </row>
        <row r="25">
          <cell r="D25" t="str">
            <v>12hp</v>
          </cell>
          <cell r="E25" t="str">
            <v>1390*250*725</v>
          </cell>
          <cell r="F25" t="str">
            <v>2 x 20</v>
          </cell>
          <cell r="G25" t="str">
            <v>CR-106 ,RT-12</v>
          </cell>
          <cell r="H25" t="str">
            <v>4PES-12(Y)</v>
          </cell>
          <cell r="I25" t="str">
            <v>5*28</v>
          </cell>
        </row>
        <row r="25">
          <cell r="Q25">
            <v>3543.42734955707</v>
          </cell>
        </row>
        <row r="25">
          <cell r="U25">
            <v>4699.09315549616</v>
          </cell>
        </row>
        <row r="25">
          <cell r="Y25">
            <v>4884.96990231513</v>
          </cell>
        </row>
        <row r="26">
          <cell r="A26" t="str">
            <v>CU016</v>
          </cell>
          <cell r="B26" t="str">
            <v>CU - 160 QC</v>
          </cell>
        </row>
        <row r="26">
          <cell r="D26" t="str">
            <v>15hp</v>
          </cell>
          <cell r="E26" t="str">
            <v>1390*250*850</v>
          </cell>
          <cell r="F26" t="str">
            <v>2 x 20</v>
          </cell>
          <cell r="G26" t="str">
            <v>CR-107 ,RT-14</v>
          </cell>
          <cell r="H26" t="str">
            <v>4NES-14(Y)</v>
          </cell>
          <cell r="I26" t="str">
            <v>5*32</v>
          </cell>
        </row>
        <row r="26">
          <cell r="Q26">
            <v>4135.27135729559</v>
          </cell>
        </row>
        <row r="26">
          <cell r="U26">
            <v>5416.36568730341</v>
          </cell>
        </row>
        <row r="26">
          <cell r="Y26">
            <v>5602.24243412238</v>
          </cell>
        </row>
        <row r="27">
          <cell r="A27" t="str">
            <v>CU017</v>
          </cell>
          <cell r="B27" t="str">
            <v>CU - 200 QC</v>
          </cell>
        </row>
        <row r="27">
          <cell r="D27" t="str">
            <v>20hp</v>
          </cell>
          <cell r="E27" t="str">
            <v>1600*270*940</v>
          </cell>
          <cell r="F27" t="str">
            <v>2 x 20</v>
          </cell>
          <cell r="G27" t="str">
            <v>CR-108 </v>
          </cell>
          <cell r="H27" t="str">
            <v>4HE-18(Y)</v>
          </cell>
          <cell r="I27" t="str">
            <v>5*36</v>
          </cell>
        </row>
        <row r="27">
          <cell r="Q27">
            <v>5444.96487119438</v>
          </cell>
        </row>
        <row r="27">
          <cell r="U27">
            <v>6944.10426549415</v>
          </cell>
        </row>
        <row r="27">
          <cell r="Y27">
            <v>7129.98101231313</v>
          </cell>
        </row>
        <row r="28">
          <cell r="A28" t="str">
            <v>CU018</v>
          </cell>
          <cell r="B28" t="str">
            <v>CU - 250 QC</v>
          </cell>
        </row>
        <row r="28">
          <cell r="D28" t="str">
            <v>25hp</v>
          </cell>
          <cell r="E28" t="str">
            <v>2120*270*940</v>
          </cell>
          <cell r="F28" t="str">
            <v>3 x 20</v>
          </cell>
          <cell r="G28" t="str">
            <v>HT- 25L</v>
          </cell>
          <cell r="H28" t="str">
            <v>4GE-23(Y)</v>
          </cell>
          <cell r="I28" t="str">
            <v>5*36</v>
          </cell>
        </row>
        <row r="28">
          <cell r="Q28">
            <v>8149.62834741879</v>
          </cell>
        </row>
        <row r="28">
          <cell r="U28">
            <v>9984.99354503994</v>
          </cell>
        </row>
        <row r="28">
          <cell r="Y28">
            <v>10259.3830284394</v>
          </cell>
        </row>
        <row r="29">
          <cell r="A29" t="str">
            <v>CU018.1</v>
          </cell>
          <cell r="B29" t="str">
            <v>CU - 250B QC </v>
          </cell>
        </row>
        <row r="29">
          <cell r="D29" t="str">
            <v>25hp</v>
          </cell>
          <cell r="E29" t="str">
            <v>1630*350*1500</v>
          </cell>
          <cell r="F29" t="str">
            <v>4 x 20</v>
          </cell>
          <cell r="G29" t="str">
            <v>HT- 25L</v>
          </cell>
          <cell r="H29" t="str">
            <v>4GE-23(Y)</v>
          </cell>
          <cell r="I29" t="str">
            <v>4*60</v>
          </cell>
        </row>
        <row r="29">
          <cell r="Q29">
            <v>8078.3525099277</v>
          </cell>
        </row>
        <row r="29">
          <cell r="U29">
            <v>10187.962534277</v>
          </cell>
        </row>
        <row r="29">
          <cell r="Y29">
            <v>10553.8151788096</v>
          </cell>
        </row>
        <row r="30">
          <cell r="A30" t="str">
            <v>CU019</v>
          </cell>
          <cell r="B30" t="str">
            <v>CU - 300 QC</v>
          </cell>
        </row>
        <row r="30">
          <cell r="D30" t="str">
            <v>30hp</v>
          </cell>
          <cell r="E30" t="str">
            <v>1630*350*1660</v>
          </cell>
          <cell r="F30" t="str">
            <v>4 x 20</v>
          </cell>
          <cell r="G30" t="str">
            <v>HT- 30L</v>
          </cell>
          <cell r="H30" t="str">
            <v>6HE-28(Y)</v>
          </cell>
          <cell r="I30" t="str">
            <v>4*64</v>
          </cell>
        </row>
        <row r="30">
          <cell r="Q30">
            <v>8821.65767233479</v>
          </cell>
        </row>
        <row r="30">
          <cell r="U30">
            <v>11237.5685528271</v>
          </cell>
        </row>
        <row r="30">
          <cell r="Y30">
            <v>11440.3682392757</v>
          </cell>
        </row>
        <row r="31">
          <cell r="A31" t="str">
            <v>CU020</v>
          </cell>
          <cell r="B31" t="str">
            <v>CU - 350 QC</v>
          </cell>
        </row>
        <row r="31">
          <cell r="D31" t="str">
            <v>35hp</v>
          </cell>
          <cell r="E31" t="str">
            <v>1630*350*1660</v>
          </cell>
          <cell r="F31" t="str">
            <v>4 x 20</v>
          </cell>
          <cell r="G31" t="str">
            <v>HT- 35L</v>
          </cell>
          <cell r="H31" t="str">
            <v>S6F-30.2 / 6GE34Y</v>
          </cell>
          <cell r="I31" t="str">
            <v>5*64</v>
          </cell>
        </row>
        <row r="31">
          <cell r="Q31">
            <v>10509.3676814988</v>
          </cell>
        </row>
        <row r="31">
          <cell r="U31">
            <v>12871.7004664621</v>
          </cell>
        </row>
        <row r="31">
          <cell r="Y31">
            <v>13237.5531109947</v>
          </cell>
        </row>
        <row r="32">
          <cell r="A32" t="str">
            <v>CU022</v>
          </cell>
          <cell r="B32" t="str">
            <v>CU - 400 QC</v>
          </cell>
        </row>
        <row r="32">
          <cell r="D32" t="str">
            <v>40hp</v>
          </cell>
          <cell r="E32" t="str">
            <v>1630*350*1860</v>
          </cell>
          <cell r="F32" t="str">
            <v>4 x 26</v>
          </cell>
          <cell r="G32" t="str">
            <v>HT- 40L</v>
          </cell>
          <cell r="H32" t="str">
            <v>6FE44Y</v>
          </cell>
          <cell r="I32" t="str">
            <v>5*73</v>
          </cell>
        </row>
        <row r="32">
          <cell r="Q32">
            <v>11261.5823235923</v>
          </cell>
        </row>
        <row r="32">
          <cell r="U32">
            <v>14437.8819541486</v>
          </cell>
        </row>
        <row r="32">
          <cell r="Y32">
            <v>15806.2658713614</v>
          </cell>
        </row>
        <row r="33">
          <cell r="A33" t="str">
            <v>CU023</v>
          </cell>
          <cell r="B33" t="str">
            <v>CU - 500 QC</v>
          </cell>
        </row>
        <row r="33">
          <cell r="D33" t="str">
            <v>50hp</v>
          </cell>
          <cell r="E33" t="str">
            <v>1630*350*1930</v>
          </cell>
          <cell r="F33" t="str">
            <v>4 x 26</v>
          </cell>
          <cell r="G33" t="str">
            <v>HT- 50L</v>
          </cell>
          <cell r="H33" t="str">
            <v>6FE50Y</v>
          </cell>
          <cell r="I33" t="str">
            <v>6*76</v>
          </cell>
        </row>
        <row r="33">
          <cell r="Q33">
            <v>14649.7301700438</v>
          </cell>
        </row>
        <row r="33">
          <cell r="U33">
            <v>17858.4323689315</v>
          </cell>
        </row>
        <row r="33">
          <cell r="Y33">
            <v>19226.8162861443</v>
          </cell>
        </row>
        <row r="34">
          <cell r="A34" t="str">
            <v>CU20.25</v>
          </cell>
          <cell r="B34" t="str">
            <v>16" * 18"</v>
          </cell>
        </row>
        <row r="34">
          <cell r="D34" t="str">
            <v>1/2hp</v>
          </cell>
          <cell r="E34" t="str">
            <v>CS030-CS060</v>
          </cell>
        </row>
        <row r="34">
          <cell r="Q34">
            <v>27.8688524590164</v>
          </cell>
        </row>
        <row r="35">
          <cell r="A35" t="str">
            <v>CU20.26</v>
          </cell>
          <cell r="B35" t="str">
            <v>20" * 17"</v>
          </cell>
        </row>
        <row r="35">
          <cell r="D35" t="str">
            <v>3/4hp-1.5hp</v>
          </cell>
          <cell r="E35" t="str">
            <v>CS075-CS125</v>
          </cell>
        </row>
        <row r="35">
          <cell r="Q35">
            <v>40.9836065573771</v>
          </cell>
        </row>
        <row r="36">
          <cell r="A36" t="str">
            <v>CU21</v>
          </cell>
          <cell r="B36" t="str">
            <v>530W*430L</v>
          </cell>
        </row>
        <row r="36">
          <cell r="D36" t="str">
            <v>3/4hp</v>
          </cell>
          <cell r="E36" t="str">
            <v>CS075</v>
          </cell>
          <cell r="F36">
            <v>50</v>
          </cell>
        </row>
        <row r="36">
          <cell r="Q36">
            <v>57.3770491803279</v>
          </cell>
        </row>
        <row r="37">
          <cell r="A37" t="str">
            <v>CU23</v>
          </cell>
          <cell r="B37" t="str">
            <v>600W*550L</v>
          </cell>
        </row>
        <row r="37">
          <cell r="D37" t="str">
            <v>2hp</v>
          </cell>
          <cell r="E37" t="str">
            <v>CU-22</v>
          </cell>
          <cell r="F37">
            <v>58</v>
          </cell>
        </row>
        <row r="37">
          <cell r="Q37">
            <v>73.7704918032787</v>
          </cell>
        </row>
        <row r="38">
          <cell r="A38" t="str">
            <v>CU27</v>
          </cell>
          <cell r="B38" t="str">
            <v>650*W900L</v>
          </cell>
        </row>
        <row r="38">
          <cell r="D38" t="str">
            <v>CS150</v>
          </cell>
          <cell r="E38" t="str">
            <v>CS150-CS200</v>
          </cell>
          <cell r="F38">
            <v>19</v>
          </cell>
        </row>
        <row r="38">
          <cell r="Q38">
            <v>139.344262295082</v>
          </cell>
        </row>
        <row r="39">
          <cell r="A39" t="str">
            <v>CU024</v>
          </cell>
          <cell r="B39" t="str">
            <v>CUB15-32</v>
          </cell>
        </row>
        <row r="39">
          <cell r="D39" t="str">
            <v>CU15-32QC</v>
          </cell>
          <cell r="E39" t="str">
            <v>30" W * 21.5"L</v>
          </cell>
        </row>
        <row r="39">
          <cell r="Q39">
            <v>81.1475409836066</v>
          </cell>
        </row>
        <row r="40">
          <cell r="A40" t="str">
            <v>CU025</v>
          </cell>
          <cell r="B40" t="str">
            <v>CUB36</v>
          </cell>
        </row>
        <row r="40">
          <cell r="D40" t="str">
            <v>CU36QC</v>
          </cell>
          <cell r="E40" t="str">
            <v>30" W * 23.5"L</v>
          </cell>
        </row>
        <row r="40">
          <cell r="Q40">
            <v>103.27868852459</v>
          </cell>
        </row>
        <row r="41">
          <cell r="A41" t="str">
            <v>CU026</v>
          </cell>
          <cell r="B41" t="str">
            <v>CUB40</v>
          </cell>
        </row>
        <row r="41">
          <cell r="D41" t="str">
            <v>CU40QC</v>
          </cell>
          <cell r="E41" t="str">
            <v>30" W * 26"L</v>
          </cell>
        </row>
        <row r="41">
          <cell r="Q41">
            <v>103.27868852459</v>
          </cell>
        </row>
        <row r="42">
          <cell r="A42" t="str">
            <v>CU027</v>
          </cell>
          <cell r="B42" t="str">
            <v>CUB50</v>
          </cell>
        </row>
        <row r="42">
          <cell r="D42" t="str">
            <v>CU50QC</v>
          </cell>
          <cell r="E42" t="str">
            <v>33" W* 28.5"L</v>
          </cell>
        </row>
        <row r="42">
          <cell r="Q42">
            <v>162.295081967213</v>
          </cell>
        </row>
        <row r="43">
          <cell r="A43" t="str">
            <v>CU028</v>
          </cell>
          <cell r="B43" t="str">
            <v>CUB64B-72B</v>
          </cell>
        </row>
        <row r="43">
          <cell r="D43" t="str">
            <v>CU64B-72BQC</v>
          </cell>
          <cell r="E43" t="str">
            <v>33" W* 30"L</v>
          </cell>
        </row>
        <row r="43">
          <cell r="Q43">
            <v>162.295081967213</v>
          </cell>
        </row>
        <row r="44">
          <cell r="A44" t="str">
            <v>CU029</v>
          </cell>
          <cell r="B44" t="str">
            <v>CUB64-72 </v>
          </cell>
        </row>
        <row r="44">
          <cell r="D44" t="str">
            <v>CU64-72QC </v>
          </cell>
          <cell r="E44" t="str">
            <v>34" W* 41"L</v>
          </cell>
        </row>
        <row r="44">
          <cell r="Q44">
            <v>221.311475409836</v>
          </cell>
        </row>
        <row r="45">
          <cell r="A45" t="str">
            <v>CU030</v>
          </cell>
          <cell r="B45" t="str">
            <v>CUB80-100</v>
          </cell>
        </row>
        <row r="45">
          <cell r="D45" t="str">
            <v>CU80-100QC</v>
          </cell>
          <cell r="E45" t="str">
            <v>34" W* 44"L</v>
          </cell>
        </row>
        <row r="45">
          <cell r="Q45">
            <v>236.065573770492</v>
          </cell>
        </row>
        <row r="46">
          <cell r="A46" t="str">
            <v>CU031</v>
          </cell>
          <cell r="B46" t="str">
            <v>CUB125-160</v>
          </cell>
        </row>
        <row r="46">
          <cell r="D46" t="str">
            <v>CU125-160QC</v>
          </cell>
          <cell r="E46" t="str">
            <v>35" W* 56.5"L</v>
          </cell>
        </row>
        <row r="46">
          <cell r="Q46">
            <v>339.344262295082</v>
          </cell>
        </row>
        <row r="47">
          <cell r="A47" t="str">
            <v>CU032</v>
          </cell>
          <cell r="B47" t="str">
            <v>CUB200</v>
          </cell>
        </row>
        <row r="47">
          <cell r="D47" t="str">
            <v>CU200QC</v>
          </cell>
          <cell r="E47" t="str">
            <v>42"W * 64"L</v>
          </cell>
        </row>
        <row r="47">
          <cell r="Q47">
            <v>575.409836065574</v>
          </cell>
        </row>
        <row r="48">
          <cell r="A48" t="str">
            <v>CU033</v>
          </cell>
          <cell r="B48" t="str">
            <v>CUB250</v>
          </cell>
        </row>
        <row r="48">
          <cell r="D48" t="str">
            <v>CU250QC</v>
          </cell>
          <cell r="E48" t="str">
            <v>45"W * 85"L</v>
          </cell>
        </row>
        <row r="48">
          <cell r="Q48">
            <v>649.180327868852</v>
          </cell>
        </row>
        <row r="49">
          <cell r="A49" t="str">
            <v>CU034</v>
          </cell>
          <cell r="B49" t="str">
            <v>CUB300-400</v>
          </cell>
        </row>
        <row r="49">
          <cell r="D49" t="str">
            <v>CU300-400QC</v>
          </cell>
          <cell r="E49" t="str">
            <v>50"W * 64"L</v>
          </cell>
        </row>
        <row r="49">
          <cell r="Q49">
            <v>634.426229508197</v>
          </cell>
        </row>
        <row r="50">
          <cell r="A50" t="str">
            <v>CU035</v>
          </cell>
          <cell r="B50" t="str">
            <v>HTB3-5</v>
          </cell>
        </row>
        <row r="50">
          <cell r="D50" t="str">
            <v>HTC3-5</v>
          </cell>
          <cell r="E50" t="str">
            <v>36L*20W</v>
          </cell>
        </row>
        <row r="50">
          <cell r="Q50">
            <v>190.451538682772</v>
          </cell>
        </row>
        <row r="51">
          <cell r="A51" t="str">
            <v>CU036</v>
          </cell>
          <cell r="B51" t="str">
            <v>HTB8-10</v>
          </cell>
        </row>
        <row r="51">
          <cell r="D51" t="str">
            <v>HTC8-10</v>
          </cell>
          <cell r="E51" t="str">
            <v>55L*26W</v>
          </cell>
        </row>
        <row r="51">
          <cell r="Q51">
            <v>238.064423353466</v>
          </cell>
        </row>
        <row r="52">
          <cell r="A52" t="str">
            <v>CU037</v>
          </cell>
          <cell r="B52" t="str">
            <v>HTB12-15</v>
          </cell>
        </row>
        <row r="52">
          <cell r="D52" t="str">
            <v>HTC12-15</v>
          </cell>
          <cell r="E52" t="str">
            <v>60L*26W</v>
          </cell>
        </row>
        <row r="52">
          <cell r="Q52">
            <v>397.433132010354</v>
          </cell>
        </row>
        <row r="53">
          <cell r="A53" t="str">
            <v>CU038</v>
          </cell>
          <cell r="B53" t="str">
            <v>HTB20-30</v>
          </cell>
        </row>
        <row r="53">
          <cell r="D53" t="str">
            <v>HTC20-30</v>
          </cell>
          <cell r="E53" t="str">
            <v>68L*28W</v>
          </cell>
        </row>
        <row r="53">
          <cell r="Q53">
            <v>434.431981593328</v>
          </cell>
        </row>
        <row r="54">
          <cell r="A54" t="str">
            <v>CU039</v>
          </cell>
          <cell r="B54" t="str">
            <v>HTB35-40</v>
          </cell>
        </row>
        <row r="54">
          <cell r="D54" t="str">
            <v>HTC35-40</v>
          </cell>
          <cell r="E54" t="str">
            <v>72L*32W</v>
          </cell>
        </row>
        <row r="54">
          <cell r="Q54">
            <v>463.316077077941</v>
          </cell>
        </row>
        <row r="55">
          <cell r="A55" t="str">
            <v>CU040</v>
          </cell>
          <cell r="B55" t="str">
            <v>HTB40L</v>
          </cell>
        </row>
        <row r="55">
          <cell r="D55" t="str">
            <v>HTC40L</v>
          </cell>
          <cell r="E55" t="str">
            <v>80L*32W</v>
          </cell>
        </row>
        <row r="55">
          <cell r="Q55">
            <v>502.703480011505</v>
          </cell>
        </row>
        <row r="56">
          <cell r="A56" t="str">
            <v>CU043</v>
          </cell>
          <cell r="B56" t="str">
            <v>HT- 25L</v>
          </cell>
        </row>
        <row r="56">
          <cell r="D56" t="str">
            <v>25HP</v>
          </cell>
          <cell r="E56" t="str">
            <v>850mm x 219mm</v>
          </cell>
          <cell r="F56" t="str">
            <v>25L(7/8")</v>
          </cell>
        </row>
        <row r="56">
          <cell r="Q56">
            <v>626.600769152444</v>
          </cell>
        </row>
        <row r="57">
          <cell r="A57" t="str">
            <v>CU044</v>
          </cell>
          <cell r="B57" t="str">
            <v>HT- 30L</v>
          </cell>
        </row>
        <row r="57">
          <cell r="D57" t="str">
            <v>30HP</v>
          </cell>
          <cell r="E57" t="str">
            <v>900mm x 219mm</v>
          </cell>
          <cell r="F57" t="str">
            <v>30L(7/8")</v>
          </cell>
        </row>
        <row r="57">
          <cell r="Q57">
            <v>798.915980669366</v>
          </cell>
        </row>
        <row r="58">
          <cell r="A58" t="str">
            <v>CU045</v>
          </cell>
          <cell r="B58" t="str">
            <v>HT- 35L</v>
          </cell>
        </row>
        <row r="58">
          <cell r="D58" t="str">
            <v>35HP</v>
          </cell>
          <cell r="E58" t="str">
            <v>1000mm x 219mm</v>
          </cell>
          <cell r="F58" t="str">
            <v>35L(7/8")</v>
          </cell>
        </row>
        <row r="58">
          <cell r="Q58">
            <v>967.314937379085</v>
          </cell>
        </row>
        <row r="59">
          <cell r="A59" t="str">
            <v>CU046</v>
          </cell>
          <cell r="B59" t="str">
            <v>HT- 40L</v>
          </cell>
        </row>
        <row r="59">
          <cell r="D59" t="str">
            <v>40HP</v>
          </cell>
          <cell r="E59" t="str">
            <v>1180mm x 219mm</v>
          </cell>
          <cell r="F59" t="str">
            <v>40L(1 1/8")</v>
          </cell>
        </row>
        <row r="59">
          <cell r="Q59">
            <v>1032.77233915662</v>
          </cell>
        </row>
        <row r="60">
          <cell r="A60" t="str">
            <v>CU046.01</v>
          </cell>
          <cell r="B60" t="str">
            <v>HT- 50L</v>
          </cell>
        </row>
        <row r="60">
          <cell r="D60" t="str">
            <v>50HP</v>
          </cell>
          <cell r="E60" t="str">
            <v>1050mm x 280mm</v>
          </cell>
          <cell r="F60" t="str">
            <v>50L(1 1/8")</v>
          </cell>
        </row>
        <row r="60">
          <cell r="Q60">
            <v>1177.32410141533</v>
          </cell>
        </row>
        <row r="61">
          <cell r="A61" t="str">
            <v>CU046.03</v>
          </cell>
          <cell r="B61" t="str">
            <v>HT-80L</v>
          </cell>
        </row>
        <row r="61">
          <cell r="D61" t="str">
            <v>80HP</v>
          </cell>
          <cell r="E61" t="str">
            <v>1092mm*325mm</v>
          </cell>
          <cell r="F61" t="str">
            <v>80l</v>
          </cell>
        </row>
        <row r="61">
          <cell r="Q61">
            <v>2035.88681849551</v>
          </cell>
        </row>
        <row r="62">
          <cell r="A62" t="str">
            <v>CU046.04</v>
          </cell>
          <cell r="B62" t="str">
            <v>HT-100L</v>
          </cell>
        </row>
        <row r="62">
          <cell r="D62" t="str">
            <v>100HP</v>
          </cell>
          <cell r="E62" t="str">
            <v>1372mm*325mm</v>
          </cell>
          <cell r="F62" t="str">
            <v>100l(2 1/8*1 3/8)</v>
          </cell>
        </row>
        <row r="62">
          <cell r="Q62">
            <v>2506.65483584738</v>
          </cell>
        </row>
        <row r="65">
          <cell r="A65" t="str">
            <v>CU047</v>
          </cell>
          <cell r="B65" t="str">
            <v>CR-101-2 receiver flare type</v>
          </cell>
        </row>
        <row r="65">
          <cell r="D65" t="str">
            <v>1hp</v>
          </cell>
          <cell r="E65" t="str">
            <v>3.35"(a) x 7.87"(b)</v>
          </cell>
          <cell r="F65" t="str">
            <v>1L</v>
          </cell>
        </row>
        <row r="65">
          <cell r="Q65">
            <v>119.329918032787</v>
          </cell>
        </row>
        <row r="66">
          <cell r="A66" t="str">
            <v>CU048</v>
          </cell>
          <cell r="B66" t="str">
            <v>CR-101-3 receiver flare type</v>
          </cell>
        </row>
        <row r="66">
          <cell r="D66" t="str">
            <v>1.5hp</v>
          </cell>
          <cell r="E66" t="str">
            <v>3.35"(a) x 7.87"(b)</v>
          </cell>
          <cell r="F66" t="str">
            <v>1L</v>
          </cell>
        </row>
        <row r="66">
          <cell r="Q66">
            <v>119.329918032787</v>
          </cell>
        </row>
        <row r="67">
          <cell r="A67" t="str">
            <v>CU049</v>
          </cell>
          <cell r="B67" t="str">
            <v>CR-102 receiver flare type</v>
          </cell>
        </row>
        <row r="67">
          <cell r="D67" t="str">
            <v>2hp-3hp</v>
          </cell>
          <cell r="E67" t="str">
            <v>5"(a) x 10.24"(b)</v>
          </cell>
          <cell r="F67" t="str">
            <v>3L</v>
          </cell>
        </row>
        <row r="67">
          <cell r="Q67">
            <v>129.824180327869</v>
          </cell>
        </row>
        <row r="68">
          <cell r="A68" t="str">
            <v>CU050</v>
          </cell>
          <cell r="B68" t="str">
            <v>CR-103 receiver flare type</v>
          </cell>
        </row>
        <row r="68">
          <cell r="D68" t="str">
            <v>3.5hp-4hp</v>
          </cell>
          <cell r="E68" t="str">
            <v>5"(a) x 11.81"(b)</v>
          </cell>
          <cell r="F68" t="str">
            <v>4L</v>
          </cell>
        </row>
        <row r="68">
          <cell r="Q68">
            <v>133.717213114754</v>
          </cell>
        </row>
        <row r="69">
          <cell r="A69" t="str">
            <v>CU051</v>
          </cell>
          <cell r="B69" t="str">
            <v>CR-104 receiver flare type</v>
          </cell>
        </row>
        <row r="69">
          <cell r="D69" t="str">
            <v>5hp-7.5hp</v>
          </cell>
          <cell r="E69" t="str">
            <v>6"(a) x 13.78"(b)</v>
          </cell>
          <cell r="F69" t="str">
            <v>6L</v>
          </cell>
        </row>
        <row r="69">
          <cell r="Q69">
            <v>188.727459016393</v>
          </cell>
        </row>
        <row r="70">
          <cell r="A70" t="str">
            <v>CU052</v>
          </cell>
          <cell r="B70" t="str">
            <v>CR-105 receiver flare type</v>
          </cell>
        </row>
        <row r="70">
          <cell r="D70" t="str">
            <v>8.5hp-10hp</v>
          </cell>
          <cell r="E70" t="str">
            <v>7"(a) x 16.15"(b)</v>
          </cell>
          <cell r="F70" t="str">
            <v>10L</v>
          </cell>
        </row>
        <row r="70">
          <cell r="Q70">
            <v>214.455327868852</v>
          </cell>
        </row>
        <row r="71">
          <cell r="A71" t="str">
            <v>CU053</v>
          </cell>
          <cell r="B71" t="str">
            <v>CR-106 receiver flare type</v>
          </cell>
        </row>
        <row r="71">
          <cell r="D71" t="str">
            <v>12hp</v>
          </cell>
          <cell r="E71" t="str">
            <v>8"(a) x 14.96"(b)</v>
          </cell>
          <cell r="F71" t="str">
            <v>12L</v>
          </cell>
        </row>
        <row r="71">
          <cell r="Q71">
            <v>302.04856557377</v>
          </cell>
        </row>
        <row r="72">
          <cell r="A72" t="str">
            <v>CU054</v>
          </cell>
          <cell r="B72" t="str">
            <v>CR-107 receiver flare type</v>
          </cell>
        </row>
        <row r="72">
          <cell r="D72" t="str">
            <v>15hp</v>
          </cell>
          <cell r="E72" t="str">
            <v>9"(a) x 15.74"(b)</v>
          </cell>
          <cell r="F72" t="str">
            <v>16L</v>
          </cell>
        </row>
        <row r="72">
          <cell r="Q72">
            <v>439.235655737705</v>
          </cell>
        </row>
        <row r="73">
          <cell r="A73" t="str">
            <v>CU055</v>
          </cell>
          <cell r="B73" t="str">
            <v>CR-108 receiver flare type</v>
          </cell>
        </row>
        <row r="73">
          <cell r="D73" t="str">
            <v>20hp</v>
          </cell>
        </row>
        <row r="73">
          <cell r="F73" t="str">
            <v>20L</v>
          </cell>
        </row>
        <row r="73">
          <cell r="Q73">
            <v>446.260040983607</v>
          </cell>
        </row>
        <row r="74">
          <cell r="A74" t="str">
            <v>CU055.1</v>
          </cell>
          <cell r="B74" t="str">
            <v>RT-1 receiver welding type</v>
          </cell>
        </row>
        <row r="74">
          <cell r="D74" t="str">
            <v>1hp</v>
          </cell>
          <cell r="E74" t="str">
            <v>cs165</v>
          </cell>
          <cell r="F74" t="str">
            <v>1L</v>
          </cell>
        </row>
        <row r="74">
          <cell r="Q74">
            <v>58.778309171185</v>
          </cell>
        </row>
        <row r="75">
          <cell r="A75" t="str">
            <v>CU055.2</v>
          </cell>
          <cell r="B75" t="str">
            <v>RT-2 receiver welding type</v>
          </cell>
        </row>
        <row r="75">
          <cell r="D75" t="str">
            <v>1.5hp-2hp</v>
          </cell>
          <cell r="E75" t="str">
            <v>cu15-22</v>
          </cell>
          <cell r="F75" t="str">
            <v>2l</v>
          </cell>
        </row>
        <row r="75">
          <cell r="Q75">
            <v>66.66984142102</v>
          </cell>
        </row>
        <row r="76">
          <cell r="A76" t="str">
            <v>CU055.3</v>
          </cell>
          <cell r="B76" t="str">
            <v>RT-3 receiver welding type</v>
          </cell>
        </row>
        <row r="76">
          <cell r="D76" t="str">
            <v>2.5hp-3hp</v>
          </cell>
          <cell r="E76" t="str">
            <v>cu32-36</v>
          </cell>
          <cell r="F76" t="str">
            <v>3l</v>
          </cell>
        </row>
        <row r="76">
          <cell r="Q76">
            <v>82.3168450198309</v>
          </cell>
        </row>
        <row r="77">
          <cell r="A77" t="str">
            <v>CU055.4</v>
          </cell>
          <cell r="B77" t="str">
            <v>RT-4 receiver welding type</v>
          </cell>
        </row>
        <row r="77">
          <cell r="D77" t="str">
            <v>3.5hp-4hp</v>
          </cell>
          <cell r="E77" t="str">
            <v>cu40-50</v>
          </cell>
          <cell r="F77" t="str">
            <v>4l</v>
          </cell>
        </row>
        <row r="77">
          <cell r="Q77">
            <v>89.5280727653698</v>
          </cell>
        </row>
        <row r="78">
          <cell r="A78" t="str">
            <v>CU055.5</v>
          </cell>
          <cell r="B78" t="str">
            <v>RT-6 receiver welding type</v>
          </cell>
        </row>
        <row r="78">
          <cell r="D78" t="str">
            <v>5hp</v>
          </cell>
          <cell r="E78" t="str">
            <v>cu64</v>
          </cell>
          <cell r="F78" t="str">
            <v>6l</v>
          </cell>
        </row>
        <row r="78">
          <cell r="Q78">
            <v>97.9638486186417</v>
          </cell>
        </row>
        <row r="79">
          <cell r="A79" t="str">
            <v>CU055.6</v>
          </cell>
          <cell r="B79" t="str">
            <v>RT-8 receiver welding type</v>
          </cell>
        </row>
        <row r="79">
          <cell r="D79" t="str">
            <v>6hp</v>
          </cell>
          <cell r="E79" t="str">
            <v>cu72-90</v>
          </cell>
          <cell r="F79" t="str">
            <v>8l</v>
          </cell>
        </row>
        <row r="79">
          <cell r="Q79">
            <v>119.733592756118</v>
          </cell>
        </row>
        <row r="80">
          <cell r="A80" t="str">
            <v>CU055.7</v>
          </cell>
          <cell r="B80" t="str">
            <v>RT-10 receiver welding type</v>
          </cell>
        </row>
        <row r="80">
          <cell r="D80" t="str">
            <v>8hp</v>
          </cell>
          <cell r="E80" t="str">
            <v>cu100-125</v>
          </cell>
          <cell r="F80" t="str">
            <v>10l</v>
          </cell>
        </row>
        <row r="80">
          <cell r="Q80">
            <v>141.503336893594</v>
          </cell>
        </row>
        <row r="81">
          <cell r="A81" t="str">
            <v>CU055.8</v>
          </cell>
          <cell r="B81" t="str">
            <v>RT-12 receiver welding type</v>
          </cell>
        </row>
        <row r="81">
          <cell r="D81" t="str">
            <v>10hp</v>
          </cell>
          <cell r="E81" t="str">
            <v>cu144</v>
          </cell>
          <cell r="F81" t="str">
            <v>12l</v>
          </cell>
        </row>
        <row r="81">
          <cell r="Q81">
            <v>163.27308103107</v>
          </cell>
        </row>
        <row r="82">
          <cell r="A82" t="str">
            <v>CU055.9</v>
          </cell>
          <cell r="B82" t="str">
            <v>RT-14 receiver welding type</v>
          </cell>
        </row>
        <row r="82">
          <cell r="D82" t="str">
            <v>12hp</v>
          </cell>
          <cell r="E82" t="str">
            <v>cu160</v>
          </cell>
          <cell r="F82" t="str">
            <v>14l</v>
          </cell>
        </row>
        <row r="82">
          <cell r="Q82">
            <v>171.436735082623</v>
          </cell>
        </row>
        <row r="83">
          <cell r="A83" t="str">
            <v>CU055.10</v>
          </cell>
          <cell r="B83" t="str">
            <v>SCL-5-3 receiver tank</v>
          </cell>
        </row>
        <row r="83">
          <cell r="D83" t="str">
            <v>6hp</v>
          </cell>
          <cell r="E83" t="str">
            <v>cu72-90</v>
          </cell>
          <cell r="F83" t="str">
            <v>8l</v>
          </cell>
        </row>
        <row r="83">
          <cell r="Q83">
            <v>134.700291850632</v>
          </cell>
        </row>
        <row r="84">
          <cell r="A84" t="str">
            <v>CU055.11</v>
          </cell>
          <cell r="B84" t="str">
            <v>SCL-10-4 receiver tank</v>
          </cell>
        </row>
        <row r="84">
          <cell r="D84" t="str">
            <v>8-12hp</v>
          </cell>
          <cell r="E84" t="str">
            <v>cu100-144</v>
          </cell>
          <cell r="F84" t="str">
            <v>12l</v>
          </cell>
        </row>
        <row r="84">
          <cell r="Q84">
            <v>208.173178314614</v>
          </cell>
        </row>
        <row r="85">
          <cell r="A85" t="str">
            <v>CU055.12</v>
          </cell>
          <cell r="B85" t="str">
            <v>SCL-15-4 receiver tank</v>
          </cell>
        </row>
        <row r="85">
          <cell r="D85" t="str">
            <v>15hp</v>
          </cell>
          <cell r="E85" t="str">
            <v>cu160</v>
          </cell>
          <cell r="F85" t="str">
            <v>16l</v>
          </cell>
        </row>
        <row r="85">
          <cell r="Q85">
            <v>331.138217466138</v>
          </cell>
        </row>
        <row r="86">
          <cell r="A86" t="str">
            <v>CU055.13</v>
          </cell>
          <cell r="B86" t="str">
            <v>SCL-20-3 receiver tank</v>
          </cell>
        </row>
        <row r="86">
          <cell r="D86" t="str">
            <v>20hp</v>
          </cell>
          <cell r="E86" t="str">
            <v>cu200</v>
          </cell>
          <cell r="F86" t="str">
            <v>20l</v>
          </cell>
        </row>
        <row r="86">
          <cell r="Q86">
            <v>436.818775898045</v>
          </cell>
        </row>
        <row r="87">
          <cell r="A87" t="str">
            <v>CU055.18</v>
          </cell>
          <cell r="B87" t="str">
            <v>L-29L (7/8" * 7/8")</v>
          </cell>
        </row>
        <row r="87">
          <cell r="D87" t="str">
            <v>30hp</v>
          </cell>
          <cell r="E87" t="str">
            <v>30L,with two valves,with sight glass</v>
          </cell>
          <cell r="F87" t="str">
            <v>30L</v>
          </cell>
        </row>
        <row r="87">
          <cell r="Q87">
            <v>841.959972394755</v>
          </cell>
        </row>
        <row r="88">
          <cell r="A88" t="str">
            <v>CU056</v>
          </cell>
          <cell r="B88" t="str">
            <v>L-40L (1 1/8" * 1 1/8")</v>
          </cell>
        </row>
        <row r="88">
          <cell r="D88" t="str">
            <v>40hp</v>
          </cell>
          <cell r="E88" t="str">
            <v>40L,with two valves,with sight glass</v>
          </cell>
          <cell r="F88" t="str">
            <v>40L</v>
          </cell>
        </row>
        <row r="88">
          <cell r="Q88">
            <v>1435.47273982057</v>
          </cell>
        </row>
        <row r="89">
          <cell r="A89" t="str">
            <v>CU057</v>
          </cell>
          <cell r="B89" t="str">
            <v>L-60L (1 3/8" * 1 1/8")</v>
          </cell>
        </row>
        <row r="89">
          <cell r="D89" t="str">
            <v>60hp</v>
          </cell>
          <cell r="E89" t="str">
            <v>60L,with two valves,with sight glass</v>
          </cell>
          <cell r="F89" t="str">
            <v>60L</v>
          </cell>
        </row>
        <row r="89">
          <cell r="Q89">
            <v>1877.15665976536</v>
          </cell>
        </row>
        <row r="90">
          <cell r="A90" t="str">
            <v>CU058</v>
          </cell>
          <cell r="B90" t="str">
            <v>L-80L (1 5/8" * 1 3/8")</v>
          </cell>
        </row>
        <row r="90">
          <cell r="D90" t="str">
            <v>80hp</v>
          </cell>
          <cell r="E90" t="str">
            <v>80L,with two valves,with sight glass</v>
          </cell>
          <cell r="F90" t="str">
            <v>80L</v>
          </cell>
        </row>
        <row r="90">
          <cell r="Q90">
            <v>2139.40648723257</v>
          </cell>
        </row>
        <row r="91">
          <cell r="A91" t="str">
            <v>CU059</v>
          </cell>
          <cell r="B91" t="str">
            <v>L-100L (1 5/8" * 1 3/8")</v>
          </cell>
        </row>
        <row r="91">
          <cell r="D91" t="str">
            <v>100hp</v>
          </cell>
          <cell r="E91" t="str">
            <v>100L,with two valves,with sight glass</v>
          </cell>
          <cell r="F91" t="str">
            <v>100L</v>
          </cell>
        </row>
        <row r="91">
          <cell r="Q91">
            <v>2339.54451345756</v>
          </cell>
        </row>
        <row r="92">
          <cell r="A92" t="str">
            <v>CU060</v>
          </cell>
          <cell r="B92" t="str">
            <v>L-120L (1 5/8" * 1 3/8")</v>
          </cell>
        </row>
        <row r="92">
          <cell r="D92" t="str">
            <v>120hp</v>
          </cell>
          <cell r="E92" t="str">
            <v>120L,with two valves,with sight glass</v>
          </cell>
          <cell r="F92" t="str">
            <v>120L</v>
          </cell>
        </row>
        <row r="92">
          <cell r="Q92">
            <v>2657.00483091787</v>
          </cell>
        </row>
        <row r="93">
          <cell r="A93" t="str">
            <v>CU061</v>
          </cell>
          <cell r="B93" t="str">
            <v>L-150L (2 1/8" * 1 5/8")</v>
          </cell>
        </row>
        <row r="93">
          <cell r="D93" t="str">
            <v>150hp</v>
          </cell>
          <cell r="E93" t="str">
            <v>150L,with two valves,with sight glass</v>
          </cell>
          <cell r="F93" t="str">
            <v>150L</v>
          </cell>
        </row>
        <row r="93">
          <cell r="Q93" t="str">
            <v>~</v>
          </cell>
        </row>
        <row r="94">
          <cell r="A94" t="str">
            <v>CU062</v>
          </cell>
          <cell r="B94" t="str">
            <v>HTC-3</v>
          </cell>
        </row>
        <row r="94">
          <cell r="D94" t="str">
            <v>3hp</v>
          </cell>
          <cell r="E94" t="str">
            <v>800*159D</v>
          </cell>
          <cell r="F94" t="str">
            <v>2DES2Y</v>
          </cell>
        </row>
        <row r="94">
          <cell r="Q94">
            <v>2163.73078097954</v>
          </cell>
        </row>
        <row r="95">
          <cell r="A95" t="str">
            <v>CU063</v>
          </cell>
          <cell r="B95" t="str">
            <v>HTC-4</v>
          </cell>
        </row>
        <row r="95">
          <cell r="D95" t="str">
            <v>4hp</v>
          </cell>
          <cell r="E95" t="str">
            <v>800*159D</v>
          </cell>
          <cell r="F95" t="str">
            <v>4CES3Y</v>
          </cell>
        </row>
        <row r="95">
          <cell r="Q95">
            <v>2291.00906221362</v>
          </cell>
        </row>
        <row r="96">
          <cell r="A96" t="str">
            <v>CU064</v>
          </cell>
          <cell r="B96" t="str">
            <v>HTC-5</v>
          </cell>
        </row>
        <row r="96">
          <cell r="D96" t="str">
            <v>5hp</v>
          </cell>
          <cell r="E96" t="str">
            <v>930*219D</v>
          </cell>
          <cell r="F96" t="str">
            <v>4EES4Y</v>
          </cell>
        </row>
        <row r="96">
          <cell r="Q96">
            <v>2418.28734344772</v>
          </cell>
        </row>
        <row r="97">
          <cell r="A97" t="str">
            <v>CU064.01</v>
          </cell>
          <cell r="B97" t="str">
            <v>HTC-6</v>
          </cell>
        </row>
        <row r="97">
          <cell r="D97" t="str">
            <v>6hp</v>
          </cell>
          <cell r="E97" t="str">
            <v>1080*165D</v>
          </cell>
          <cell r="F97" t="str">
            <v>4DES5Y</v>
          </cell>
        </row>
        <row r="97">
          <cell r="Q97">
            <v>2672.8439059159</v>
          </cell>
        </row>
        <row r="98">
          <cell r="A98" t="str">
            <v>CU065</v>
          </cell>
          <cell r="B98" t="str">
            <v>HTC-8</v>
          </cell>
        </row>
        <row r="98">
          <cell r="D98" t="str">
            <v>8hp</v>
          </cell>
          <cell r="E98" t="str">
            <v>980*219D</v>
          </cell>
          <cell r="F98" t="str">
            <v>4CES6Y</v>
          </cell>
        </row>
        <row r="98">
          <cell r="Q98">
            <v>3054.67874961816</v>
          </cell>
        </row>
        <row r="99">
          <cell r="A99" t="str">
            <v>CU066</v>
          </cell>
          <cell r="B99" t="str">
            <v>HTC-10</v>
          </cell>
        </row>
        <row r="99">
          <cell r="D99" t="str">
            <v>10hp</v>
          </cell>
          <cell r="E99" t="str">
            <v>1080*219D</v>
          </cell>
          <cell r="F99" t="str">
            <v>4TES9Y</v>
          </cell>
        </row>
        <row r="99">
          <cell r="Q99">
            <v>3436.51359332044</v>
          </cell>
        </row>
        <row r="100">
          <cell r="A100" t="str">
            <v>CU067</v>
          </cell>
          <cell r="B100" t="str">
            <v>HTC-12</v>
          </cell>
        </row>
        <row r="100">
          <cell r="D100" t="str">
            <v>12.5hp</v>
          </cell>
          <cell r="E100" t="str">
            <v>1280*219D</v>
          </cell>
          <cell r="F100" t="str">
            <v>4PES12Y</v>
          </cell>
        </row>
        <row r="100">
          <cell r="Q100">
            <v>3563.79187455452</v>
          </cell>
        </row>
        <row r="101">
          <cell r="A101" t="str">
            <v>CU068</v>
          </cell>
          <cell r="B101" t="str">
            <v>HTC-15</v>
          </cell>
        </row>
        <row r="101">
          <cell r="D101" t="str">
            <v>15hp</v>
          </cell>
          <cell r="E101" t="str">
            <v>1220*219D</v>
          </cell>
          <cell r="F101" t="str">
            <v>4JE13Y</v>
          </cell>
        </row>
        <row r="101">
          <cell r="Q101">
            <v>4072.90499949089</v>
          </cell>
        </row>
        <row r="102">
          <cell r="A102" t="str">
            <v>CU069</v>
          </cell>
          <cell r="B102" t="str">
            <v>HTC-20</v>
          </cell>
        </row>
        <row r="102">
          <cell r="D102" t="str">
            <v>20hp</v>
          </cell>
          <cell r="E102" t="str">
            <v>1430*219D</v>
          </cell>
          <cell r="F102" t="str">
            <v>4HE18Y</v>
          </cell>
        </row>
        <row r="102">
          <cell r="Q102">
            <v>4836.57468689543</v>
          </cell>
        </row>
        <row r="103">
          <cell r="A103" t="str">
            <v>CU070</v>
          </cell>
          <cell r="B103" t="str">
            <v>HTC-25</v>
          </cell>
        </row>
        <row r="103">
          <cell r="D103" t="str">
            <v>25hp</v>
          </cell>
          <cell r="E103" t="str">
            <v>1430*273D</v>
          </cell>
          <cell r="F103" t="str">
            <v>4GE23Y</v>
          </cell>
        </row>
        <row r="103">
          <cell r="Q103">
            <v>5727.52265553407</v>
          </cell>
        </row>
        <row r="104">
          <cell r="A104" t="str">
            <v>CU071</v>
          </cell>
          <cell r="B104" t="str">
            <v>HTC-30</v>
          </cell>
        </row>
        <row r="104">
          <cell r="D104" t="str">
            <v>30hp</v>
          </cell>
          <cell r="E104" t="str">
            <v>1620*273D</v>
          </cell>
          <cell r="F104" t="str">
            <v>6HE28Y</v>
          </cell>
        </row>
        <row r="104">
          <cell r="Q104">
            <v>6745.74890540678</v>
          </cell>
        </row>
        <row r="105">
          <cell r="A105" t="str">
            <v>CU072</v>
          </cell>
          <cell r="B105" t="str">
            <v>HTC-35</v>
          </cell>
        </row>
        <row r="105">
          <cell r="D105" t="str">
            <v>35hp</v>
          </cell>
          <cell r="E105" t="str">
            <v>1620*273D</v>
          </cell>
          <cell r="F105" t="str">
            <v>6GE34Y/S6F30.2Y</v>
          </cell>
        </row>
        <row r="105">
          <cell r="Q105">
            <v>7254.86203034314</v>
          </cell>
        </row>
        <row r="106">
          <cell r="A106" t="str">
            <v>CU073</v>
          </cell>
          <cell r="B106" t="str">
            <v>HTC-40</v>
          </cell>
        </row>
        <row r="106">
          <cell r="D106" t="str">
            <v>40hp</v>
          </cell>
          <cell r="E106" t="str">
            <v>1620*279D</v>
          </cell>
          <cell r="F106" t="str">
            <v>6FE44Y</v>
          </cell>
        </row>
        <row r="106">
          <cell r="Q106">
            <v>7636.69687404541</v>
          </cell>
        </row>
        <row r="107">
          <cell r="A107" t="str">
            <v>CU073.01</v>
          </cell>
          <cell r="B107" t="str">
            <v>HTC-45</v>
          </cell>
        </row>
        <row r="107">
          <cell r="D107" t="str">
            <v>45hp</v>
          </cell>
          <cell r="E107" t="str">
            <v>2150*273D</v>
          </cell>
          <cell r="F107" t="str">
            <v>6GE40Y /SW3L3000</v>
          </cell>
        </row>
        <row r="107">
          <cell r="Q107">
            <v>8652.45901639344</v>
          </cell>
        </row>
        <row r="108">
          <cell r="A108" t="str">
            <v>CU074</v>
          </cell>
          <cell r="B108" t="str">
            <v>HTC-50</v>
          </cell>
        </row>
        <row r="108">
          <cell r="D108" t="str">
            <v>50hp</v>
          </cell>
          <cell r="E108" t="str">
            <v>2150*273D</v>
          </cell>
          <cell r="F108" t="str">
            <v>6FE50Y /SW3L4000</v>
          </cell>
        </row>
        <row r="108">
          <cell r="Q108">
            <v>9579.50819672131</v>
          </cell>
        </row>
        <row r="109">
          <cell r="A109" t="str">
            <v>CU074.01</v>
          </cell>
          <cell r="B109" t="str">
            <v>HTC-55</v>
          </cell>
        </row>
        <row r="109">
          <cell r="D109" t="str">
            <v>55hp</v>
          </cell>
          <cell r="E109" t="str">
            <v>2150*273D</v>
          </cell>
          <cell r="F109" t="str">
            <v>SW3L5000</v>
          </cell>
        </row>
        <row r="109">
          <cell r="Q109">
            <v>11124.5901639344</v>
          </cell>
        </row>
        <row r="110">
          <cell r="A110" t="str">
            <v>CU075</v>
          </cell>
          <cell r="B110" t="str">
            <v>HTC-60</v>
          </cell>
        </row>
        <row r="110">
          <cell r="D110" t="str">
            <v>60hp</v>
          </cell>
          <cell r="E110" t="str">
            <v>2170*325D</v>
          </cell>
          <cell r="F110" t="str">
            <v>SW3L6000</v>
          </cell>
        </row>
        <row r="110">
          <cell r="Q110">
            <v>12669.6721311475</v>
          </cell>
        </row>
        <row r="111">
          <cell r="A111" t="str">
            <v>CU075.01</v>
          </cell>
          <cell r="B111" t="str">
            <v>HTC-70</v>
          </cell>
        </row>
        <row r="111">
          <cell r="D111" t="str">
            <v>70hp</v>
          </cell>
          <cell r="E111" t="str">
            <v>2220*325D</v>
          </cell>
          <cell r="F111" t="str">
            <v>SW3L7000</v>
          </cell>
        </row>
        <row r="111">
          <cell r="Q111">
            <v>14564.8711943794</v>
          </cell>
        </row>
        <row r="112">
          <cell r="A112" t="str">
            <v>CU076</v>
          </cell>
          <cell r="B112" t="str">
            <v>HTC-80</v>
          </cell>
        </row>
        <row r="112">
          <cell r="D112" t="str">
            <v>80hp</v>
          </cell>
          <cell r="E112" t="str">
            <v>2220*325D</v>
          </cell>
        </row>
        <row r="112">
          <cell r="Q112">
            <v>16148.0093676815</v>
          </cell>
        </row>
        <row r="113">
          <cell r="A113" t="str">
            <v>CU076.01</v>
          </cell>
          <cell r="B113" t="str">
            <v>HTC-90</v>
          </cell>
        </row>
        <row r="113">
          <cell r="D113" t="str">
            <v>90HP</v>
          </cell>
          <cell r="E113" t="str">
            <v>2370*325D</v>
          </cell>
          <cell r="F113" t="str">
            <v>SW3L8000</v>
          </cell>
        </row>
        <row r="113">
          <cell r="Q113">
            <v>17991.4519906323</v>
          </cell>
        </row>
        <row r="114">
          <cell r="A114" t="str">
            <v>CU076.02</v>
          </cell>
          <cell r="B114" t="str">
            <v>HTC-110</v>
          </cell>
        </row>
        <row r="114">
          <cell r="D114" t="str">
            <v>110HP</v>
          </cell>
          <cell r="E114" t="str">
            <v>2370*325D</v>
          </cell>
          <cell r="F114" t="str">
            <v>SW3L9500</v>
          </cell>
        </row>
        <row r="114">
          <cell r="Q114">
            <v>20707.1428571429</v>
          </cell>
        </row>
        <row r="115">
          <cell r="A115" t="str">
            <v>CU076.03</v>
          </cell>
          <cell r="B115" t="str">
            <v>HTC-120</v>
          </cell>
        </row>
        <row r="115">
          <cell r="D115" t="str">
            <v>120HP</v>
          </cell>
          <cell r="E115" t="str">
            <v>2880*377D</v>
          </cell>
          <cell r="F115" t="str">
            <v>SW3L11500</v>
          </cell>
        </row>
        <row r="115">
          <cell r="Q115">
            <v>25071.4285714286</v>
          </cell>
        </row>
        <row r="116">
          <cell r="A116" t="str">
            <v>CU076.04</v>
          </cell>
          <cell r="B116" t="str">
            <v>HTC-130</v>
          </cell>
        </row>
        <row r="116">
          <cell r="Q116" t="str">
            <v>~</v>
          </cell>
        </row>
        <row r="117">
          <cell r="A117" t="str">
            <v>CU076.05</v>
          </cell>
          <cell r="B117" t="str">
            <v>HTC-160</v>
          </cell>
        </row>
        <row r="117">
          <cell r="Q117" t="str">
            <v>~</v>
          </cell>
        </row>
        <row r="118">
          <cell r="A118" t="str">
            <v>CU077.01</v>
          </cell>
          <cell r="B118" t="str">
            <v>CS055 (4*11*290)5mm</v>
          </cell>
        </row>
        <row r="118">
          <cell r="D118" t="str">
            <v>1/2hp</v>
          </cell>
        </row>
        <row r="118">
          <cell r="F118" t="str">
            <v>φ250 BLADE 28°</v>
          </cell>
        </row>
        <row r="118">
          <cell r="Q118">
            <v>269.842684044395</v>
          </cell>
        </row>
        <row r="119">
          <cell r="A119" t="str">
            <v>CU077.02</v>
          </cell>
          <cell r="B119" t="str">
            <v>CS085 (4*11*410)5mm</v>
          </cell>
        </row>
        <row r="119">
          <cell r="D119" t="str">
            <v>3/4hp</v>
          </cell>
        </row>
        <row r="119">
          <cell r="F119" t="str">
            <v>φ250 BLADE 28°</v>
          </cell>
        </row>
        <row r="119">
          <cell r="Q119">
            <v>352.222406068628</v>
          </cell>
        </row>
        <row r="120">
          <cell r="A120" t="str">
            <v>CU077.03</v>
          </cell>
          <cell r="B120" t="str">
            <v>CS0135 (4*11*610)5mm</v>
          </cell>
        </row>
        <row r="120">
          <cell r="D120" t="str">
            <v>1-1.5HP</v>
          </cell>
        </row>
        <row r="120">
          <cell r="F120" t="str">
            <v>φ250 BLADE 28°</v>
          </cell>
        </row>
        <row r="120">
          <cell r="Q120">
            <v>500.367452397923</v>
          </cell>
        </row>
        <row r="121">
          <cell r="A121" t="str">
            <v>CU077.04</v>
          </cell>
          <cell r="B121" t="str">
            <v>CSB-1/4HP-1/3HP</v>
          </cell>
        </row>
        <row r="121">
          <cell r="D121" t="str">
            <v>1/4hp</v>
          </cell>
          <cell r="E121" t="str">
            <v>270*120*240</v>
          </cell>
          <cell r="F121" t="str">
            <v>φ200 BLADE 28°</v>
          </cell>
          <cell r="G121" t="str">
            <v>5watts</v>
          </cell>
          <cell r="H121" t="str">
            <v>FN5106A</v>
          </cell>
        </row>
        <row r="121">
          <cell r="Q121">
            <v>63.6645962732919</v>
          </cell>
        </row>
        <row r="122">
          <cell r="A122" t="str">
            <v>CU077.05</v>
          </cell>
          <cell r="B122" t="str">
            <v>CSB-3/8HP</v>
          </cell>
        </row>
        <row r="122">
          <cell r="D122" t="str">
            <v>1/4Bhp</v>
          </cell>
          <cell r="E122" t="str">
            <v>270*120*240</v>
          </cell>
          <cell r="F122" t="str">
            <v>φ230 BLADE 22°</v>
          </cell>
          <cell r="G122" t="str">
            <v>10watts</v>
          </cell>
          <cell r="H122" t="str">
            <v>FN5126A</v>
          </cell>
        </row>
        <row r="122">
          <cell r="Q122">
            <v>71.4285714285714</v>
          </cell>
        </row>
        <row r="123">
          <cell r="A123" t="str">
            <v>CU077.06</v>
          </cell>
          <cell r="B123" t="str">
            <v>CSB-1/2HP</v>
          </cell>
        </row>
        <row r="123">
          <cell r="D123" t="str">
            <v>1/3hp</v>
          </cell>
          <cell r="E123" t="str">
            <v>320*140*290</v>
          </cell>
          <cell r="F123" t="str">
            <v>φ230 BLADE 28°</v>
          </cell>
          <cell r="G123" t="str">
            <v>10watts</v>
          </cell>
          <cell r="H123" t="str">
            <v>FN5108A</v>
          </cell>
        </row>
        <row r="123">
          <cell r="Q123">
            <v>90.0621118012422</v>
          </cell>
        </row>
        <row r="124">
          <cell r="A124" t="str">
            <v>CU077.07</v>
          </cell>
          <cell r="B124" t="str">
            <v>CSB-1/2HP(S)</v>
          </cell>
        </row>
        <row r="124">
          <cell r="D124" t="str">
            <v>3/8hp</v>
          </cell>
          <cell r="E124" t="str">
            <v>400*150*260</v>
          </cell>
          <cell r="F124" t="str">
            <v>φ230 BLADE 28°</v>
          </cell>
          <cell r="G124" t="str">
            <v>10watts</v>
          </cell>
        </row>
        <row r="124">
          <cell r="Q124">
            <v>91.897233201581</v>
          </cell>
        </row>
        <row r="125">
          <cell r="A125" t="str">
            <v>CU077.08</v>
          </cell>
          <cell r="B125" t="str">
            <v>CSB-1/2HP(B)</v>
          </cell>
        </row>
        <row r="125">
          <cell r="D125" t="str">
            <v>1/2hp</v>
          </cell>
          <cell r="E125" t="str">
            <v>490*150*230</v>
          </cell>
          <cell r="F125" t="str">
            <v>φ200 BLADE 28°</v>
          </cell>
          <cell r="G125" t="str">
            <v>10watts</v>
          </cell>
        </row>
        <row r="125">
          <cell r="Q125">
            <v>113.28345567476</v>
          </cell>
        </row>
        <row r="126">
          <cell r="A126" t="str">
            <v>CU077.09</v>
          </cell>
          <cell r="B126" t="str">
            <v>CSB-3/4HP</v>
          </cell>
        </row>
        <row r="126">
          <cell r="D126" t="str">
            <v>3/4hp</v>
          </cell>
          <cell r="E126" t="str">
            <v>490*150*260</v>
          </cell>
          <cell r="F126" t="str">
            <v>φ230 BLADE 28°</v>
          </cell>
          <cell r="G126" t="str">
            <v>10watts</v>
          </cell>
        </row>
        <row r="126">
          <cell r="Q126">
            <v>124.223602484472</v>
          </cell>
        </row>
        <row r="127">
          <cell r="A127" t="str">
            <v>CU077.10</v>
          </cell>
          <cell r="B127" t="str">
            <v>CS039 (4*9*175)</v>
          </cell>
        </row>
        <row r="127">
          <cell r="D127" t="str">
            <v>1/3hp</v>
          </cell>
          <cell r="E127" t="str">
            <v>267*170*235</v>
          </cell>
          <cell r="F127" t="str">
            <v>φ200b BLADE 28°</v>
          </cell>
          <cell r="G127" t="str">
            <v>10watts</v>
          </cell>
        </row>
        <row r="127">
          <cell r="Q127">
            <v>196.216826651609</v>
          </cell>
        </row>
        <row r="128">
          <cell r="A128" t="str">
            <v>CU077.11</v>
          </cell>
          <cell r="B128" t="str">
            <v>CS054 (5*10*175)</v>
          </cell>
        </row>
        <row r="128">
          <cell r="D128" t="str">
            <v>1/2hp</v>
          </cell>
          <cell r="E128" t="str">
            <v>267*170*235</v>
          </cell>
          <cell r="F128" t="str">
            <v>φ200b BLADE 28°</v>
          </cell>
          <cell r="G128" t="str">
            <v>10watts</v>
          </cell>
        </row>
        <row r="128">
          <cell r="Q128">
            <v>232.919254658385</v>
          </cell>
        </row>
        <row r="129">
          <cell r="A129" t="str">
            <v>CU077.12</v>
          </cell>
          <cell r="B129" t="str">
            <v>CS066 (5*12*188)</v>
          </cell>
        </row>
        <row r="129">
          <cell r="D129" t="str">
            <v>5/8hp</v>
          </cell>
          <cell r="E129" t="str">
            <v>280*170*310</v>
          </cell>
          <cell r="F129" t="str">
            <v>φ200b BLADE 28°</v>
          </cell>
          <cell r="G129" t="str">
            <v>10watts</v>
          </cell>
        </row>
        <row r="129">
          <cell r="Q129">
            <v>280.914737436477</v>
          </cell>
        </row>
        <row r="130">
          <cell r="A130" t="str">
            <v>CU077.13</v>
          </cell>
          <cell r="B130" t="str">
            <v>CS083 (5*12*225)</v>
          </cell>
        </row>
        <row r="130">
          <cell r="D130" t="str">
            <v>3/4hp</v>
          </cell>
          <cell r="E130" t="str">
            <v>317*170*310</v>
          </cell>
          <cell r="F130" t="str">
            <v>φ250b BLADE 28°</v>
          </cell>
          <cell r="G130" t="str">
            <v>16watts</v>
          </cell>
        </row>
        <row r="130">
          <cell r="Q130">
            <v>328.910220214568</v>
          </cell>
        </row>
        <row r="131">
          <cell r="A131" t="str">
            <v>CU077.20</v>
          </cell>
          <cell r="B131" t="str">
            <v>CS025</v>
          </cell>
        </row>
        <row r="131">
          <cell r="D131" t="str">
            <v>1/4hp</v>
          </cell>
          <cell r="E131" t="str">
            <v>8 X 9  X 2R</v>
          </cell>
          <cell r="F131" t="str">
            <v>φ200 BLADE 28°</v>
          </cell>
          <cell r="G131" t="str">
            <v>5watts</v>
          </cell>
        </row>
        <row r="131">
          <cell r="Q131">
            <v>54.7296609306588</v>
          </cell>
        </row>
        <row r="132">
          <cell r="A132" t="str">
            <v>CU078</v>
          </cell>
          <cell r="B132" t="str">
            <v>CS030</v>
          </cell>
        </row>
        <row r="132">
          <cell r="D132" t="str">
            <v>1/3hp</v>
          </cell>
          <cell r="E132" t="str">
            <v>9 X 9  X 3R</v>
          </cell>
          <cell r="F132" t="str">
            <v>φ200 BLADE 28°</v>
          </cell>
          <cell r="G132" t="str">
            <v>10watts</v>
          </cell>
        </row>
        <row r="132">
          <cell r="Q132">
            <v>122.187149984727</v>
          </cell>
        </row>
        <row r="133">
          <cell r="A133" t="str">
            <v>CU079</v>
          </cell>
          <cell r="B133" t="str">
            <v>CS033 (10 u)</v>
          </cell>
        </row>
        <row r="133">
          <cell r="D133" t="str">
            <v>1/3hp</v>
          </cell>
          <cell r="E133" t="str">
            <v>10 X 11 X 2R</v>
          </cell>
          <cell r="F133" t="str">
            <v>φ250 BLADE 22°</v>
          </cell>
          <cell r="G133" t="str">
            <v>10watts</v>
          </cell>
        </row>
        <row r="133">
          <cell r="Q133">
            <v>161.643417167295</v>
          </cell>
        </row>
        <row r="134">
          <cell r="A134" t="str">
            <v>CU080</v>
          </cell>
          <cell r="B134" t="str">
            <v>CS050 (15 u)</v>
          </cell>
        </row>
        <row r="134">
          <cell r="D134" t="str">
            <v>1/2hp</v>
          </cell>
          <cell r="E134" t="str">
            <v>10 X 11 X 3R</v>
          </cell>
          <cell r="F134" t="str">
            <v>φ250 BLADE 22°</v>
          </cell>
          <cell r="G134" t="str">
            <v>10watts</v>
          </cell>
        </row>
        <row r="134">
          <cell r="Q134">
            <v>192.190204663476</v>
          </cell>
        </row>
        <row r="135">
          <cell r="A135" t="str">
            <v>CU081</v>
          </cell>
          <cell r="B135" t="str">
            <v>CS060 (16 u)</v>
          </cell>
        </row>
        <row r="135">
          <cell r="D135" t="str">
            <v>1/2hp(big)</v>
          </cell>
          <cell r="E135" t="str">
            <v>11 X 13 X 3R</v>
          </cell>
          <cell r="F135" t="str">
            <v>φ250 BLADE 28°</v>
          </cell>
          <cell r="G135" t="str">
            <v>16watts</v>
          </cell>
        </row>
        <row r="135">
          <cell r="Q135">
            <v>208.736381223908</v>
          </cell>
        </row>
        <row r="136">
          <cell r="A136" t="str">
            <v>CU082</v>
          </cell>
          <cell r="B136" t="str">
            <v>CS075</v>
          </cell>
        </row>
        <row r="136">
          <cell r="D136" t="str">
            <v>3/4hp</v>
          </cell>
          <cell r="E136" t="str">
            <v>13 X 15 X 3R</v>
          </cell>
          <cell r="F136" t="str">
            <v>φ300 BLADE 22°</v>
          </cell>
          <cell r="G136" t="str">
            <v>18watts</v>
          </cell>
        </row>
        <row r="136">
          <cell r="Q136">
            <v>260.920476529885</v>
          </cell>
        </row>
        <row r="137">
          <cell r="A137" t="str">
            <v>CU082.01</v>
          </cell>
          <cell r="B137" t="str">
            <v>CS090</v>
          </cell>
        </row>
        <row r="137">
          <cell r="D137" t="str">
            <v>7/8HP</v>
          </cell>
          <cell r="E137" t="str">
            <v>11*15*4R</v>
          </cell>
          <cell r="F137" t="str">
            <v>φ250 BLADE 28°</v>
          </cell>
          <cell r="G137" t="str">
            <v>16watts</v>
          </cell>
        </row>
        <row r="137">
          <cell r="Q137">
            <v>353.833621830771</v>
          </cell>
        </row>
        <row r="138">
          <cell r="A138" t="str">
            <v>CU083</v>
          </cell>
          <cell r="B138" t="str">
            <v>CS100</v>
          </cell>
        </row>
        <row r="138">
          <cell r="D138" t="str">
            <v>1hp</v>
          </cell>
          <cell r="E138" t="str">
            <v>13 X 18 X 3R</v>
          </cell>
          <cell r="F138" t="str">
            <v>φ300 BLADE 22°</v>
          </cell>
          <cell r="G138" t="str">
            <v>18watts</v>
          </cell>
        </row>
        <row r="138">
          <cell r="Q138">
            <v>323.286834334589</v>
          </cell>
        </row>
        <row r="139">
          <cell r="A139" t="str">
            <v>CU084</v>
          </cell>
          <cell r="B139" t="str">
            <v>CS125</v>
          </cell>
        </row>
        <row r="139">
          <cell r="D139" t="str">
            <v>1.3hp</v>
          </cell>
          <cell r="E139" t="str">
            <v>13 X 15 X 4R</v>
          </cell>
          <cell r="F139" t="str">
            <v>φ300 BLADE 25°</v>
          </cell>
          <cell r="G139" t="str">
            <v>25watts</v>
          </cell>
        </row>
        <row r="139">
          <cell r="Q139">
            <v>342.378576519703</v>
          </cell>
        </row>
        <row r="140">
          <cell r="A140" t="str">
            <v>CU085</v>
          </cell>
          <cell r="B140" t="str">
            <v>CS145</v>
          </cell>
        </row>
        <row r="140">
          <cell r="D140" t="str">
            <v>1.4HP</v>
          </cell>
          <cell r="E140" t="str">
            <v>13 X 18 X 4R</v>
          </cell>
          <cell r="F140" t="str">
            <v>φ300 BLADE 25°</v>
          </cell>
          <cell r="G140" t="str">
            <v>25watts</v>
          </cell>
        </row>
        <row r="140">
          <cell r="Q140">
            <v>453.110681193361</v>
          </cell>
        </row>
        <row r="141">
          <cell r="A141" t="str">
            <v>CU086</v>
          </cell>
          <cell r="B141" t="str">
            <v>CS150</v>
          </cell>
        </row>
        <row r="141">
          <cell r="D141" t="str">
            <v>1.4hp</v>
          </cell>
          <cell r="E141" t="str">
            <v>11 X 26 X 3R</v>
          </cell>
          <cell r="F141" t="str">
            <v>φ250 BLADE 28°</v>
          </cell>
          <cell r="G141" t="str">
            <v>16watts</v>
          </cell>
        </row>
        <row r="141">
          <cell r="Q141">
            <v>404.057631605743</v>
          </cell>
        </row>
        <row r="142">
          <cell r="A142" t="str">
            <v>CU087</v>
          </cell>
          <cell r="B142" t="str">
            <v>CS165</v>
          </cell>
        </row>
        <row r="142">
          <cell r="D142" t="str">
            <v>1.5hp</v>
          </cell>
          <cell r="E142" t="str">
            <v>13 X 30 X 3R</v>
          </cell>
          <cell r="F142" t="str">
            <v>φ300 BLADE 22°</v>
          </cell>
          <cell r="G142" t="str">
            <v>18watts</v>
          </cell>
        </row>
        <row r="142">
          <cell r="Q142">
            <v>545.336523775583</v>
          </cell>
        </row>
        <row r="143">
          <cell r="A143" t="str">
            <v>CU087.01</v>
          </cell>
          <cell r="B143" t="str">
            <v>CS170</v>
          </cell>
        </row>
        <row r="143">
          <cell r="D143" t="str">
            <v>1.5hp</v>
          </cell>
          <cell r="E143" t="str">
            <v>13 X 24 X 4R</v>
          </cell>
          <cell r="F143" t="str">
            <v>φ300 BLADE 25°</v>
          </cell>
          <cell r="G143" t="str">
            <v>25watts</v>
          </cell>
        </row>
        <row r="143">
          <cell r="Q143">
            <v>542.841869463395</v>
          </cell>
        </row>
        <row r="144">
          <cell r="A144" t="str">
            <v>CU088</v>
          </cell>
          <cell r="B144" t="str">
            <v>CS200</v>
          </cell>
        </row>
        <row r="144">
          <cell r="D144" t="str">
            <v>2hp</v>
          </cell>
          <cell r="E144" t="str">
            <v>13 X 30 X 4R</v>
          </cell>
          <cell r="F144" t="str">
            <v>φ300 BLADE 25°</v>
          </cell>
          <cell r="G144" t="str">
            <v>25watts</v>
          </cell>
        </row>
        <row r="144">
          <cell r="Q144">
            <v>708.940026473882</v>
          </cell>
        </row>
        <row r="145">
          <cell r="A145" t="str">
            <v>CU089</v>
          </cell>
          <cell r="B145" t="str">
            <v>CS250</v>
          </cell>
        </row>
        <row r="145">
          <cell r="D145" t="str">
            <v>2.5hp</v>
          </cell>
          <cell r="E145" t="str">
            <v>13 X 30 X 5R</v>
          </cell>
          <cell r="F145" t="str">
            <v>φ300 BLADE 28°</v>
          </cell>
          <cell r="G145" t="str">
            <v>34watts</v>
          </cell>
        </row>
        <row r="145">
          <cell r="Q145">
            <v>755.842073108645</v>
          </cell>
        </row>
        <row r="146">
          <cell r="A146" t="str">
            <v>CU089.01</v>
          </cell>
          <cell r="B146" t="str">
            <v>WCU-1HP</v>
          </cell>
        </row>
        <row r="146">
          <cell r="D146" t="str">
            <v>1hp</v>
          </cell>
          <cell r="E146" t="str">
            <v>930*280*550</v>
          </cell>
          <cell r="F146" t="str">
            <v>1 X 16"</v>
          </cell>
        </row>
        <row r="146">
          <cell r="Q146">
            <v>659.301496792587</v>
          </cell>
        </row>
        <row r="147">
          <cell r="A147" t="str">
            <v>CU089.02</v>
          </cell>
          <cell r="B147" t="str">
            <v>WCU-1.5HP</v>
          </cell>
        </row>
        <row r="147">
          <cell r="D147" t="str">
            <v>1.5hp</v>
          </cell>
          <cell r="E147" t="str">
            <v>930*280*550</v>
          </cell>
          <cell r="F147" t="str">
            <v>1 X 16"</v>
          </cell>
        </row>
        <row r="147">
          <cell r="Q147">
            <v>860.40118114245</v>
          </cell>
        </row>
        <row r="148">
          <cell r="A148" t="str">
            <v>CU089.03</v>
          </cell>
          <cell r="B148" t="str">
            <v>WCU-2HP</v>
          </cell>
        </row>
        <row r="148">
          <cell r="D148" t="str">
            <v>2hp</v>
          </cell>
          <cell r="E148" t="str">
            <v>1000*300*620</v>
          </cell>
          <cell r="F148" t="str">
            <v>1 X 16"</v>
          </cell>
        </row>
        <row r="148">
          <cell r="Q148">
            <v>1148.05009673149</v>
          </cell>
        </row>
        <row r="149">
          <cell r="A149" t="str">
            <v>CU089.04</v>
          </cell>
          <cell r="B149" t="str">
            <v>WCU-3HP</v>
          </cell>
        </row>
        <row r="149">
          <cell r="D149" t="str">
            <v>3hp</v>
          </cell>
          <cell r="E149" t="str">
            <v>1110*400*752</v>
          </cell>
          <cell r="F149" t="str">
            <v>1 X 20"</v>
          </cell>
        </row>
        <row r="149">
          <cell r="Q149">
            <v>1649.52652479381</v>
          </cell>
        </row>
        <row r="150">
          <cell r="A150" t="str">
            <v>CU089.05</v>
          </cell>
          <cell r="B150" t="str">
            <v>WCU-4HP</v>
          </cell>
        </row>
        <row r="150">
          <cell r="D150" t="str">
            <v>4hp</v>
          </cell>
          <cell r="E150" t="str">
            <v>1110*400*752</v>
          </cell>
          <cell r="F150" t="str">
            <v>1 X 20"</v>
          </cell>
        </row>
        <row r="150">
          <cell r="Q150">
            <v>2080.99989817737</v>
          </cell>
        </row>
        <row r="151">
          <cell r="A151" t="str">
            <v>CU089.06</v>
          </cell>
          <cell r="B151" t="str">
            <v>BCU - 10</v>
          </cell>
        </row>
        <row r="151">
          <cell r="D151" t="str">
            <v>1hp</v>
          </cell>
          <cell r="E151" t="str">
            <v>767*268*530</v>
          </cell>
          <cell r="F151" t="str">
            <v>1 X 16"</v>
          </cell>
        </row>
        <row r="151">
          <cell r="Q151">
            <v>572.752265553406</v>
          </cell>
        </row>
        <row r="152">
          <cell r="A152" t="str">
            <v>CU089.07</v>
          </cell>
          <cell r="B152" t="str">
            <v>BCU - 15</v>
          </cell>
        </row>
        <row r="152">
          <cell r="D152" t="str">
            <v>1.5hp</v>
          </cell>
          <cell r="E152" t="str">
            <v>767*268*530</v>
          </cell>
          <cell r="F152" t="str">
            <v>1 X 16"</v>
          </cell>
        </row>
        <row r="152">
          <cell r="Q152">
            <v>778.943081152632</v>
          </cell>
        </row>
        <row r="153">
          <cell r="A153" t="str">
            <v>CU089.08</v>
          </cell>
          <cell r="B153" t="str">
            <v>BCU - 22</v>
          </cell>
        </row>
        <row r="153">
          <cell r="D153" t="str">
            <v>2hp</v>
          </cell>
          <cell r="E153" t="str">
            <v>845*290*595</v>
          </cell>
          <cell r="F153" t="str">
            <v>1 X 16"</v>
          </cell>
        </row>
        <row r="153">
          <cell r="Q153">
            <v>1074.22869361572</v>
          </cell>
        </row>
        <row r="154">
          <cell r="A154" t="str">
            <v>CU089.09</v>
          </cell>
          <cell r="B154" t="str">
            <v>BCU - 36  </v>
          </cell>
        </row>
        <row r="154">
          <cell r="D154" t="str">
            <v>3hp</v>
          </cell>
          <cell r="E154" t="str">
            <v>830*310*715</v>
          </cell>
          <cell r="F154" t="str">
            <v>1 X 20"</v>
          </cell>
        </row>
        <row r="154">
          <cell r="Q154">
            <v>1397.51552795031</v>
          </cell>
        </row>
        <row r="155">
          <cell r="A155" t="str">
            <v>CU089.10</v>
          </cell>
          <cell r="B155" t="str">
            <v>BCU - 40  </v>
          </cell>
        </row>
        <row r="155">
          <cell r="D155" t="str">
            <v>3.5hp</v>
          </cell>
          <cell r="E155" t="str">
            <v>960*370*810</v>
          </cell>
          <cell r="F155" t="str">
            <v>1 X 20"</v>
          </cell>
        </row>
        <row r="155">
          <cell r="Q155">
            <v>1630.4347826087</v>
          </cell>
        </row>
        <row r="156">
          <cell r="A156" t="str">
            <v>CU089.11</v>
          </cell>
          <cell r="B156" t="str">
            <v>BCU - 50  </v>
          </cell>
        </row>
        <row r="156">
          <cell r="D156" t="str">
            <v>4hp</v>
          </cell>
          <cell r="E156" t="str">
            <v>960*370*810</v>
          </cell>
          <cell r="F156" t="str">
            <v>1 X 20"</v>
          </cell>
        </row>
        <row r="156">
          <cell r="Q156">
            <v>1769.16810915385</v>
          </cell>
        </row>
        <row r="157">
          <cell r="A157" t="str">
            <v>CU089.12</v>
          </cell>
          <cell r="B157" t="str">
            <v>BCU - 55</v>
          </cell>
        </row>
        <row r="157">
          <cell r="D157" t="str">
            <v>4.5HP</v>
          </cell>
          <cell r="E157" t="str">
            <v>960*370*810</v>
          </cell>
          <cell r="F157" t="str">
            <v>1 X 20"</v>
          </cell>
        </row>
        <row r="157">
          <cell r="Q157">
            <v>1996.99623256288</v>
          </cell>
        </row>
        <row r="158">
          <cell r="A158" t="str">
            <v>CU089.13</v>
          </cell>
          <cell r="B158" t="str">
            <v>BCU - 64  </v>
          </cell>
        </row>
        <row r="158">
          <cell r="D158" t="str">
            <v>5hp</v>
          </cell>
          <cell r="E158" t="str">
            <v>960*370*1260</v>
          </cell>
          <cell r="F158" t="str">
            <v>2 X 20"</v>
          </cell>
        </row>
        <row r="158">
          <cell r="Q158">
            <v>2509.92770593626</v>
          </cell>
        </row>
        <row r="159">
          <cell r="A159" t="str">
            <v>CU089.14</v>
          </cell>
          <cell r="B159" t="str">
            <v>BCU - 72</v>
          </cell>
        </row>
        <row r="159">
          <cell r="D159" t="str">
            <v>6hp</v>
          </cell>
          <cell r="E159" t="str">
            <v>960*370*1260</v>
          </cell>
          <cell r="F159" t="str">
            <v>2 X 20"</v>
          </cell>
        </row>
        <row r="159">
          <cell r="Q159">
            <v>2917.21820588535</v>
          </cell>
        </row>
        <row r="160">
          <cell r="A160" t="str">
            <v>CU089.15</v>
          </cell>
          <cell r="B160" t="str">
            <v>BCU - 100</v>
          </cell>
        </row>
        <row r="160">
          <cell r="D160" t="str">
            <v>8hp</v>
          </cell>
          <cell r="E160" t="str">
            <v>960*370*1260</v>
          </cell>
          <cell r="F160" t="str">
            <v>2 X 20"</v>
          </cell>
        </row>
        <row r="160">
          <cell r="Q160">
            <v>3195.95764178801</v>
          </cell>
        </row>
        <row r="161">
          <cell r="A161" t="str">
            <v>CU089.151</v>
          </cell>
          <cell r="B161" t="str">
            <v>BCU - 110</v>
          </cell>
        </row>
        <row r="161">
          <cell r="D161" t="str">
            <v>9hp</v>
          </cell>
        </row>
        <row r="161">
          <cell r="Q161">
            <v>3955.80898075552</v>
          </cell>
        </row>
        <row r="162">
          <cell r="A162" t="str">
            <v>CU089.152</v>
          </cell>
          <cell r="B162" t="str">
            <v>BCU - 120</v>
          </cell>
        </row>
        <row r="162">
          <cell r="D162" t="str">
            <v>10hp</v>
          </cell>
        </row>
        <row r="162">
          <cell r="Q162">
            <v>4582.01812442725</v>
          </cell>
        </row>
        <row r="163">
          <cell r="A163" t="str">
            <v>CU089.16</v>
          </cell>
          <cell r="B163" t="str">
            <v>TCU - 06</v>
          </cell>
        </row>
        <row r="163">
          <cell r="D163" t="str">
            <v>5hp-6hp</v>
          </cell>
          <cell r="E163" t="str">
            <v>1050*910*930</v>
          </cell>
          <cell r="F163" t="str">
            <v>1*20</v>
          </cell>
        </row>
        <row r="163">
          <cell r="Q163">
            <v>3985.72704421187</v>
          </cell>
        </row>
        <row r="164">
          <cell r="A164" t="str">
            <v>CU089.17</v>
          </cell>
          <cell r="B164" t="str">
            <v>TCU - 08</v>
          </cell>
        </row>
        <row r="164">
          <cell r="D164" t="str">
            <v>8hp</v>
          </cell>
          <cell r="E164" t="str">
            <v>1050*910*930</v>
          </cell>
          <cell r="F164" t="str">
            <v>1*20</v>
          </cell>
        </row>
        <row r="164">
          <cell r="Q164">
            <v>4443.92885665461</v>
          </cell>
        </row>
        <row r="165">
          <cell r="A165" t="str">
            <v>CU089.19</v>
          </cell>
          <cell r="B165" t="str">
            <v>TCU - 100B</v>
          </cell>
        </row>
        <row r="165">
          <cell r="D165" t="str">
            <v>10hp</v>
          </cell>
          <cell r="E165" t="str">
            <v>1310*1010*1100</v>
          </cell>
          <cell r="F165" t="str">
            <v>1*26</v>
          </cell>
        </row>
        <row r="165">
          <cell r="Q165">
            <v>5320.2168208523</v>
          </cell>
        </row>
        <row r="166">
          <cell r="A166" t="str">
            <v>CU089.20</v>
          </cell>
          <cell r="B166" t="str">
            <v>TCU - 120B</v>
          </cell>
        </row>
        <row r="166">
          <cell r="D166" t="str">
            <v>12hp</v>
          </cell>
          <cell r="E166" t="str">
            <v>1310*1010*1100</v>
          </cell>
          <cell r="F166" t="str">
            <v>1*26</v>
          </cell>
        </row>
        <row r="166">
          <cell r="Q166">
            <v>5831.87551141333</v>
          </cell>
        </row>
        <row r="167">
          <cell r="A167" t="str">
            <v>CU089.21</v>
          </cell>
          <cell r="B167" t="str">
            <v>TCU - 150B</v>
          </cell>
        </row>
        <row r="167">
          <cell r="D167" t="str">
            <v>15hp</v>
          </cell>
          <cell r="E167" t="str">
            <v>1310*1010*1100</v>
          </cell>
          <cell r="F167" t="str">
            <v>1*26</v>
          </cell>
        </row>
        <row r="167">
          <cell r="Q167">
            <v>6370.26264103354</v>
          </cell>
        </row>
        <row r="168">
          <cell r="A168" t="str">
            <v>CU089.22</v>
          </cell>
          <cell r="B168" t="str">
            <v>TCU - 120 </v>
          </cell>
        </row>
        <row r="168">
          <cell r="D168" t="str">
            <v>10~12hp</v>
          </cell>
          <cell r="E168" t="str">
            <v>1618*1010*1100</v>
          </cell>
          <cell r="F168" t="str">
            <v>2*20</v>
          </cell>
        </row>
        <row r="168">
          <cell r="Q168">
            <v>6425.02297142955</v>
          </cell>
        </row>
        <row r="169">
          <cell r="A169" t="str">
            <v>CU089.23</v>
          </cell>
          <cell r="B169" t="str">
            <v>TCU - 150 </v>
          </cell>
        </row>
        <row r="169">
          <cell r="D169" t="str">
            <v>15hp</v>
          </cell>
          <cell r="E169" t="str">
            <v>1618*1010*1100</v>
          </cell>
          <cell r="F169" t="str">
            <v>2*20</v>
          </cell>
        </row>
        <row r="169">
          <cell r="Q169">
            <v>7155.60030571323</v>
          </cell>
        </row>
        <row r="170">
          <cell r="A170" t="str">
            <v>CU089.24</v>
          </cell>
          <cell r="B170" t="str">
            <v>TCU - 200</v>
          </cell>
        </row>
        <row r="170">
          <cell r="D170" t="str">
            <v>20hp</v>
          </cell>
          <cell r="E170" t="str">
            <v>1618*1010*1100</v>
          </cell>
          <cell r="F170" t="str">
            <v>2*26</v>
          </cell>
        </row>
        <row r="170">
          <cell r="Q170">
            <v>9136.00435751764</v>
          </cell>
        </row>
        <row r="171">
          <cell r="A171" t="str">
            <v>CU089.25</v>
          </cell>
          <cell r="B171" t="str">
            <v>TCU - 220</v>
          </cell>
        </row>
        <row r="171">
          <cell r="D171" t="str">
            <v>22hp</v>
          </cell>
          <cell r="E171" t="str">
            <v>1618*1010*1100</v>
          </cell>
          <cell r="F171" t="str">
            <v>2*26</v>
          </cell>
        </row>
        <row r="171">
          <cell r="Q171">
            <v>9936.58474648007</v>
          </cell>
        </row>
        <row r="172">
          <cell r="A172" t="str">
            <v>CU089.26</v>
          </cell>
          <cell r="B172" t="str">
            <v>TCUV - 250</v>
          </cell>
        </row>
        <row r="172">
          <cell r="D172" t="str">
            <v>25hp</v>
          </cell>
          <cell r="E172" t="str">
            <v>2900*940*2000</v>
          </cell>
          <cell r="F172" t="str">
            <v>3*26</v>
          </cell>
        </row>
        <row r="172">
          <cell r="Q172">
            <v>14947.0469598586</v>
          </cell>
        </row>
        <row r="173">
          <cell r="A173" t="str">
            <v>CU089.27</v>
          </cell>
          <cell r="B173" t="str">
            <v>TCUV - 300</v>
          </cell>
        </row>
        <row r="173">
          <cell r="D173" t="str">
            <v>30hp</v>
          </cell>
          <cell r="E173" t="str">
            <v>2900*940*2000</v>
          </cell>
          <cell r="F173" t="str">
            <v>3*26</v>
          </cell>
        </row>
        <row r="173">
          <cell r="Q173">
            <v>17421.9924847542</v>
          </cell>
        </row>
        <row r="174">
          <cell r="A174" t="str">
            <v>CU089.28</v>
          </cell>
          <cell r="B174" t="str">
            <v>TCUV - 350</v>
          </cell>
        </row>
        <row r="174">
          <cell r="D174" t="str">
            <v>35hp</v>
          </cell>
          <cell r="E174" t="str">
            <v>2900*940*2000</v>
          </cell>
          <cell r="F174" t="str">
            <v>3*26</v>
          </cell>
        </row>
        <row r="174">
          <cell r="Q174">
            <v>19126.2486704787</v>
          </cell>
        </row>
        <row r="175">
          <cell r="A175" t="str">
            <v>CU089.29</v>
          </cell>
          <cell r="B175" t="str">
            <v>TCUV - 400</v>
          </cell>
        </row>
        <row r="175">
          <cell r="D175" t="str">
            <v>40hp</v>
          </cell>
          <cell r="E175" t="str">
            <v>2900*940*2000</v>
          </cell>
          <cell r="F175" t="str">
            <v>3*26</v>
          </cell>
        </row>
        <row r="175">
          <cell r="Q175">
            <v>20490.6718453082</v>
          </cell>
        </row>
        <row r="176">
          <cell r="A176" t="str">
            <v>CU089.30</v>
          </cell>
          <cell r="B176" t="str">
            <v>TCUV - 500</v>
          </cell>
        </row>
        <row r="176">
          <cell r="D176" t="str">
            <v>50hp</v>
          </cell>
          <cell r="E176" t="str">
            <v>2900*940*2000</v>
          </cell>
          <cell r="F176" t="str">
            <v>3*26</v>
          </cell>
        </row>
        <row r="176">
          <cell r="Q176">
            <v>22272.5677825854</v>
          </cell>
        </row>
        <row r="177">
          <cell r="A177" t="str">
            <v>CU089.31</v>
          </cell>
          <cell r="B177" t="str">
            <v>TCUVS - 403 cw cooling coil</v>
          </cell>
        </row>
        <row r="177">
          <cell r="D177">
            <v>40</v>
          </cell>
        </row>
        <row r="177">
          <cell r="F177" t="str">
            <v>1*32</v>
          </cell>
        </row>
        <row r="177">
          <cell r="Q177">
            <v>30509.8767946238</v>
          </cell>
        </row>
        <row r="178">
          <cell r="A178" t="str">
            <v>CU089.32</v>
          </cell>
          <cell r="B178" t="str">
            <v>KDP-450 BLOWER FAN</v>
          </cell>
        </row>
        <row r="178">
          <cell r="Q178">
            <v>4263.82242134202</v>
          </cell>
        </row>
        <row r="179">
          <cell r="A179" t="str">
            <v>CU089.33</v>
          </cell>
          <cell r="B179" t="str">
            <v>DZF9C-24X5 CONDENSER FAN</v>
          </cell>
        </row>
        <row r="179">
          <cell r="Q179">
            <v>2498.47266062519</v>
          </cell>
        </row>
        <row r="180">
          <cell r="A180" t="str">
            <v>CU090</v>
          </cell>
          <cell r="B180" t="str">
            <v>UC - 100 (DE 2.5)</v>
          </cell>
        </row>
        <row r="180">
          <cell r="D180" t="str">
            <v>1/2HP</v>
          </cell>
          <cell r="E180" t="str">
            <v>15.5" X 15.5" X 6"</v>
          </cell>
          <cell r="F180" t="str">
            <v>1x8"</v>
          </cell>
        </row>
        <row r="180">
          <cell r="Q180">
            <v>528.204867121474</v>
          </cell>
        </row>
        <row r="181">
          <cell r="A181" t="str">
            <v>CU090.01</v>
          </cell>
          <cell r="B181" t="str">
            <v>UC - 150 (DE 3.2)</v>
          </cell>
        </row>
        <row r="181">
          <cell r="D181" t="str">
            <v>3/4HP</v>
          </cell>
        </row>
        <row r="181">
          <cell r="F181" t="str">
            <v>2x8"</v>
          </cell>
        </row>
        <row r="181">
          <cell r="Q181">
            <v>738.214031157723</v>
          </cell>
        </row>
        <row r="182">
          <cell r="A182" t="str">
            <v>CU091</v>
          </cell>
          <cell r="B182" t="str">
            <v>UC - 200 (DE 5)</v>
          </cell>
        </row>
        <row r="182">
          <cell r="D182" t="str">
            <v>1HP</v>
          </cell>
          <cell r="E182" t="str">
            <v>29.5" X15.5"X6"</v>
          </cell>
          <cell r="F182" t="str">
            <v>2x8"</v>
          </cell>
        </row>
        <row r="182">
          <cell r="Q182">
            <v>796.762040525405</v>
          </cell>
        </row>
        <row r="183">
          <cell r="A183" t="str">
            <v>CU092</v>
          </cell>
          <cell r="B183" t="str">
            <v>UC - 300 (DE7.5)</v>
          </cell>
        </row>
        <row r="183">
          <cell r="D183" t="str">
            <v>1 1/2HP</v>
          </cell>
          <cell r="E183" t="str">
            <v>41.5" X15.5"X6"</v>
          </cell>
          <cell r="F183" t="str">
            <v>3x8"</v>
          </cell>
        </row>
        <row r="183">
          <cell r="Q183">
            <v>1181.14244985236</v>
          </cell>
        </row>
        <row r="184">
          <cell r="A184" t="str">
            <v>CU092.01</v>
          </cell>
          <cell r="B184" t="str">
            <v>UC - 400 (DE11)</v>
          </cell>
        </row>
        <row r="184">
          <cell r="D184" t="str">
            <v>2HP</v>
          </cell>
          <cell r="E184" t="str">
            <v>53.5" X15.5"X6"</v>
          </cell>
          <cell r="F184" t="str">
            <v>4x8"</v>
          </cell>
        </row>
        <row r="184">
          <cell r="Q184">
            <v>1382.7907474834</v>
          </cell>
        </row>
        <row r="185">
          <cell r="A185" t="str">
            <v>CU092.02</v>
          </cell>
          <cell r="B185" t="str">
            <v>UC - 500 (DE15)</v>
          </cell>
        </row>
        <row r="185">
          <cell r="D185" t="str">
            <v>2.5HP</v>
          </cell>
          <cell r="E185" t="str">
            <v>72" X15.5"X6"</v>
          </cell>
          <cell r="F185" t="str">
            <v>4x8"</v>
          </cell>
        </row>
        <row r="185">
          <cell r="Q185">
            <v>1890.12636538873</v>
          </cell>
        </row>
        <row r="186">
          <cell r="A186" t="str">
            <v>CU092.03</v>
          </cell>
          <cell r="B186" t="str">
            <v>UC - 600 (DE18)</v>
          </cell>
        </row>
        <row r="186">
          <cell r="D186" t="str">
            <v>3HP</v>
          </cell>
          <cell r="E186" t="str">
            <v>86" X15.5"X6"</v>
          </cell>
          <cell r="F186" t="str">
            <v>5x8"</v>
          </cell>
        </row>
        <row r="186">
          <cell r="Q186">
            <v>1987.84536303277</v>
          </cell>
        </row>
        <row r="187">
          <cell r="A187" t="str">
            <v>CU092.04</v>
          </cell>
          <cell r="B187" t="str">
            <v>280L-100-220V-300W</v>
          </cell>
        </row>
        <row r="187">
          <cell r="Q187">
            <v>44.3655723158829</v>
          </cell>
        </row>
        <row r="188">
          <cell r="A188" t="str">
            <v>CU092.05</v>
          </cell>
          <cell r="B188" t="str">
            <v>280L-150-220V-300W</v>
          </cell>
        </row>
        <row r="188">
          <cell r="Q188">
            <v>48.8021295474712</v>
          </cell>
        </row>
        <row r="189">
          <cell r="A189" t="str">
            <v>CU092.06</v>
          </cell>
          <cell r="B189" t="str">
            <v>330L-150-220V-320W</v>
          </cell>
        </row>
        <row r="189">
          <cell r="Q189">
            <v>55.4569653948536</v>
          </cell>
        </row>
        <row r="190">
          <cell r="A190" t="str">
            <v>CU092.12</v>
          </cell>
          <cell r="B190" t="str">
            <v>UC100 HEATER (L=320mm)</v>
          </cell>
        </row>
        <row r="190">
          <cell r="E190" t="str">
            <v>8*5*318L</v>
          </cell>
        </row>
        <row r="190">
          <cell r="Q190">
            <v>39.9290150842946</v>
          </cell>
        </row>
        <row r="191">
          <cell r="A191" t="str">
            <v>CU092.13</v>
          </cell>
          <cell r="B191" t="str">
            <v>UC100 HEATER (LB=330mm)</v>
          </cell>
        </row>
        <row r="191">
          <cell r="E191" t="str">
            <v>8*5*318LB</v>
          </cell>
        </row>
        <row r="191">
          <cell r="Q191">
            <v>40.7608695652174</v>
          </cell>
        </row>
        <row r="192">
          <cell r="A192" t="str">
            <v>CU092.14</v>
          </cell>
          <cell r="B192" t="str">
            <v>UC200 HEATER (L=605mm)</v>
          </cell>
        </row>
        <row r="192">
          <cell r="E192" t="str">
            <v>8*5*648L</v>
          </cell>
        </row>
        <row r="192">
          <cell r="Q192">
            <v>55.4569653948536</v>
          </cell>
        </row>
        <row r="193">
          <cell r="A193" t="str">
            <v>CU092.15</v>
          </cell>
          <cell r="B193" t="str">
            <v>UC200 HEATER (LB=620mm)</v>
          </cell>
        </row>
        <row r="193">
          <cell r="E193" t="str">
            <v>8*5*648LB</v>
          </cell>
        </row>
        <row r="193">
          <cell r="Q193">
            <v>62.111801242236</v>
          </cell>
        </row>
        <row r="194">
          <cell r="A194" t="str">
            <v>CU092.16</v>
          </cell>
          <cell r="B194" t="str">
            <v>UC300 HEATER (L=905mm)</v>
          </cell>
        </row>
        <row r="194">
          <cell r="E194" t="str">
            <v>8*5*927L</v>
          </cell>
        </row>
        <row r="194">
          <cell r="Q194">
            <v>73.2031943212067</v>
          </cell>
        </row>
        <row r="195">
          <cell r="A195" t="str">
            <v>CU092.17</v>
          </cell>
          <cell r="B195" t="str">
            <v>UC300 HEATER (LB=925mm)</v>
          </cell>
        </row>
        <row r="195">
          <cell r="E195" t="str">
            <v>8*5*927LB</v>
          </cell>
        </row>
        <row r="195">
          <cell r="Q195">
            <v>79.8580301685892</v>
          </cell>
        </row>
        <row r="196">
          <cell r="A196" t="str">
            <v>CU092.18</v>
          </cell>
          <cell r="B196" t="str">
            <v>UC400 HEATER (L=1205mm)</v>
          </cell>
        </row>
        <row r="196">
          <cell r="Q196">
            <v>104.813664596273</v>
          </cell>
        </row>
        <row r="197">
          <cell r="A197" t="str">
            <v>CU092.19</v>
          </cell>
          <cell r="B197" t="str">
            <v>UC400 HEATER (LB=1225mm)</v>
          </cell>
        </row>
        <row r="197">
          <cell r="Q197">
            <v>120.341614906832</v>
          </cell>
        </row>
        <row r="198">
          <cell r="A198" t="str">
            <v>CU092.20</v>
          </cell>
          <cell r="B198" t="str">
            <v>UC500 HEATER (L=1670mm)</v>
          </cell>
        </row>
        <row r="198">
          <cell r="Q198">
            <v>128.105590062112</v>
          </cell>
        </row>
        <row r="199">
          <cell r="A199" t="str">
            <v>CU092.21</v>
          </cell>
          <cell r="B199" t="str">
            <v>UC500 HEATER (LB=1695mm)</v>
          </cell>
        </row>
        <row r="199">
          <cell r="Q199">
            <v>153.33850931677</v>
          </cell>
        </row>
        <row r="200">
          <cell r="A200" t="str">
            <v>CU092.22</v>
          </cell>
          <cell r="B200" t="str">
            <v>UC600 HEATER (L=2020mm)</v>
          </cell>
        </row>
        <row r="200">
          <cell r="Q200">
            <v>143.633540372671</v>
          </cell>
        </row>
        <row r="201">
          <cell r="A201" t="str">
            <v>CU092.23</v>
          </cell>
          <cell r="B201" t="str">
            <v>UC600 HEATER (LB=2040mm)</v>
          </cell>
        </row>
        <row r="201">
          <cell r="Q201">
            <v>178.571428571429</v>
          </cell>
        </row>
        <row r="202">
          <cell r="A202" t="str">
            <v>CU092.24</v>
          </cell>
          <cell r="B202" t="str">
            <v>8 X 5 X 318 (UC100) COIL</v>
          </cell>
        </row>
        <row r="202">
          <cell r="D202" t="str">
            <v>1/2HP</v>
          </cell>
        </row>
        <row r="202">
          <cell r="Q202">
            <v>302.795031055901</v>
          </cell>
        </row>
        <row r="203">
          <cell r="A203" t="str">
            <v>CU092.241</v>
          </cell>
          <cell r="B203" t="str">
            <v>6 X 5 X 648 (UC150) COIL</v>
          </cell>
        </row>
        <row r="203">
          <cell r="D203" t="str">
            <v>3/4HP</v>
          </cell>
        </row>
        <row r="203">
          <cell r="Q203">
            <v>414.596273291925</v>
          </cell>
        </row>
        <row r="204">
          <cell r="A204" t="str">
            <v>CU092.25</v>
          </cell>
          <cell r="B204" t="str">
            <v>8 X 5 X 648 (UC200) COIL</v>
          </cell>
        </row>
        <row r="204">
          <cell r="D204" t="str">
            <v>1HP</v>
          </cell>
        </row>
        <row r="204">
          <cell r="Q204">
            <v>472.049689440994</v>
          </cell>
        </row>
        <row r="205">
          <cell r="A205" t="str">
            <v>CU092.26</v>
          </cell>
          <cell r="B205" t="str">
            <v>8 X 5 X 927 (UC300) COIL</v>
          </cell>
        </row>
        <row r="205">
          <cell r="D205" t="str">
            <v>1 1/2HP</v>
          </cell>
        </row>
        <row r="205">
          <cell r="Q205">
            <v>689.44099378882</v>
          </cell>
        </row>
        <row r="206">
          <cell r="A206" t="str">
            <v>CU092.27</v>
          </cell>
          <cell r="B206" t="str">
            <v>Drain pipe fitting (UC)</v>
          </cell>
        </row>
        <row r="206">
          <cell r="Q206">
            <v>11.9638290098648</v>
          </cell>
        </row>
        <row r="207">
          <cell r="A207" t="str">
            <v>CU093</v>
          </cell>
          <cell r="B207" t="str">
            <v>5 X 10 X 4R</v>
          </cell>
        </row>
        <row r="207">
          <cell r="Q207" t="str">
            <v>~</v>
          </cell>
        </row>
        <row r="208">
          <cell r="A208" t="str">
            <v>CU094</v>
          </cell>
          <cell r="B208" t="str">
            <v>5 X 14 X 4R </v>
          </cell>
        </row>
        <row r="208">
          <cell r="Q208">
            <v>210.16277575498</v>
          </cell>
        </row>
        <row r="209">
          <cell r="A209" t="str">
            <v>CU095</v>
          </cell>
          <cell r="B209" t="str">
            <v>5 X 20 X 4R </v>
          </cell>
        </row>
        <row r="209">
          <cell r="Q209">
            <v>265.969693724566</v>
          </cell>
        </row>
        <row r="210">
          <cell r="A210" t="str">
            <v>CU096</v>
          </cell>
          <cell r="B210" t="str">
            <v>5 X 23 X 4R </v>
          </cell>
        </row>
        <row r="210">
          <cell r="Q210">
            <v>322.606553865924</v>
          </cell>
        </row>
        <row r="211">
          <cell r="A211" t="str">
            <v>CU097</v>
          </cell>
          <cell r="B211" t="str">
            <v>5 X 33 X 4R </v>
          </cell>
        </row>
        <row r="211">
          <cell r="Q211">
            <v>384.182908545727</v>
          </cell>
        </row>
        <row r="212">
          <cell r="A212" t="str">
            <v>CU098</v>
          </cell>
          <cell r="B212" t="str">
            <v>5 X 48 X 4R </v>
          </cell>
        </row>
        <row r="212">
          <cell r="Q212" t="str">
            <v>~</v>
          </cell>
        </row>
        <row r="213">
          <cell r="A213" t="str">
            <v>CU099</v>
          </cell>
          <cell r="B213" t="str">
            <v>5 X 10 X 4R</v>
          </cell>
        </row>
        <row r="213">
          <cell r="Q213">
            <v>125.829942171771</v>
          </cell>
        </row>
        <row r="214">
          <cell r="A214" t="str">
            <v>CU100</v>
          </cell>
          <cell r="B214" t="str">
            <v>5 X 14 X 4R </v>
          </cell>
        </row>
        <row r="214">
          <cell r="Q214">
            <v>149.925037481259</v>
          </cell>
        </row>
        <row r="215">
          <cell r="A215" t="str">
            <v>CU100.01</v>
          </cell>
          <cell r="B215" t="str">
            <v>5 X 16 X 4R </v>
          </cell>
        </row>
        <row r="215">
          <cell r="Q215">
            <v>187.406296851574</v>
          </cell>
        </row>
        <row r="216">
          <cell r="A216" t="str">
            <v>CU101</v>
          </cell>
          <cell r="B216" t="str">
            <v>5 X 20 X 4R </v>
          </cell>
        </row>
        <row r="216">
          <cell r="Q216">
            <v>226.226172627972</v>
          </cell>
        </row>
        <row r="217">
          <cell r="A217" t="str">
            <v>CU101.01</v>
          </cell>
          <cell r="B217" t="str">
            <v>5 X 23 X 4R </v>
          </cell>
        </row>
        <row r="217">
          <cell r="Q217">
            <v>247.644035125294</v>
          </cell>
        </row>
        <row r="218">
          <cell r="A218" t="str">
            <v>CU102</v>
          </cell>
          <cell r="B218" t="str">
            <v>5 X 33 X 4R </v>
          </cell>
        </row>
        <row r="218">
          <cell r="Q218">
            <v>315.913471835511</v>
          </cell>
        </row>
        <row r="219">
          <cell r="A219" t="str">
            <v>CU103</v>
          </cell>
          <cell r="B219" t="str">
            <v>5 X 48 X 4R </v>
          </cell>
        </row>
        <row r="219">
          <cell r="Q219">
            <v>484.189723320158</v>
          </cell>
        </row>
        <row r="220">
          <cell r="A220" t="str">
            <v>CU103.01</v>
          </cell>
          <cell r="B220" t="str">
            <v>5 X 55 X 4R (1400mm)</v>
          </cell>
        </row>
        <row r="220">
          <cell r="Q220">
            <v>560.417843026539</v>
          </cell>
        </row>
        <row r="221">
          <cell r="A221" t="str">
            <v>CU103.02</v>
          </cell>
          <cell r="B221" t="str">
            <v>5 X 66 X 4R (1680mm)</v>
          </cell>
        </row>
        <row r="221">
          <cell r="Q221">
            <v>663.466967814794</v>
          </cell>
        </row>
        <row r="222">
          <cell r="A222" t="str">
            <v>CU103.03</v>
          </cell>
          <cell r="B222" t="str">
            <v>5 X 83 X 4R (2100mm)</v>
          </cell>
        </row>
        <row r="222">
          <cell r="Q222">
            <v>838.509316770186</v>
          </cell>
        </row>
        <row r="223">
          <cell r="A223" t="str">
            <v>CU103.04</v>
          </cell>
          <cell r="B223" t="str">
            <v>5 x 6 x 13 (30u)</v>
          </cell>
        </row>
        <row r="223">
          <cell r="Q223">
            <v>242.871259175607</v>
          </cell>
        </row>
        <row r="224">
          <cell r="A224" t="str">
            <v>CU104</v>
          </cell>
          <cell r="B224" t="str">
            <v>5 x 6 x 22 (30u)</v>
          </cell>
        </row>
        <row r="224">
          <cell r="Q224">
            <v>379.192546583851</v>
          </cell>
        </row>
        <row r="225">
          <cell r="A225" t="str">
            <v>CU104.01</v>
          </cell>
          <cell r="B225" t="str">
            <v>5 x 6 x 33 (30u)</v>
          </cell>
        </row>
        <row r="225">
          <cell r="Q225">
            <v>565.012563523433</v>
          </cell>
        </row>
        <row r="226">
          <cell r="A226" t="str">
            <v>CU105</v>
          </cell>
          <cell r="B226" t="str">
            <v>4 x 32 x 4R</v>
          </cell>
        </row>
        <row r="226">
          <cell r="Q226">
            <v>315.199887069452</v>
          </cell>
        </row>
        <row r="227">
          <cell r="A227" t="str">
            <v>CU105.01</v>
          </cell>
          <cell r="B227" t="str">
            <v>4*4*1520 (60")</v>
          </cell>
        </row>
        <row r="227">
          <cell r="Q227">
            <v>460.671936758893</v>
          </cell>
        </row>
        <row r="228">
          <cell r="A228" t="str">
            <v>CU105.02</v>
          </cell>
          <cell r="B228" t="str">
            <v>4*4*1680 (66")</v>
          </cell>
        </row>
        <row r="228">
          <cell r="Q228">
            <v>499.625352907961</v>
          </cell>
        </row>
        <row r="229">
          <cell r="A229" t="str">
            <v>CU105.03</v>
          </cell>
          <cell r="B229" t="str">
            <v>4*5*1200 (47")</v>
          </cell>
        </row>
        <row r="229">
          <cell r="Q229">
            <v>500.507644529384</v>
          </cell>
        </row>
        <row r="230">
          <cell r="A230" t="str">
            <v>CU105.04</v>
          </cell>
          <cell r="B230" t="str">
            <v>4*5*1400 (55")</v>
          </cell>
        </row>
        <row r="230">
          <cell r="Q230">
            <v>540.283086478739</v>
          </cell>
        </row>
        <row r="231">
          <cell r="A231" t="str">
            <v>CU105.05</v>
          </cell>
          <cell r="B231" t="str">
            <v>4*5*2100 (83")</v>
          </cell>
        </row>
        <row r="231">
          <cell r="Q231">
            <v>770.425226946966</v>
          </cell>
        </row>
        <row r="232">
          <cell r="A232" t="str">
            <v>CU105.06</v>
          </cell>
          <cell r="B232" t="str">
            <v>4*5*2700 (106")</v>
          </cell>
        </row>
        <row r="232">
          <cell r="Q232">
            <v>971.183707596751</v>
          </cell>
        </row>
        <row r="233">
          <cell r="A233" t="str">
            <v>CU105.07</v>
          </cell>
          <cell r="B233" t="str">
            <v>4*5*3250 (128")</v>
          </cell>
        </row>
        <row r="233">
          <cell r="Q233">
            <v>1150.17319636885</v>
          </cell>
        </row>
        <row r="234">
          <cell r="A234" t="str">
            <v>CU106</v>
          </cell>
          <cell r="B234" t="str">
            <v>12 x 11 x 3R (280) </v>
          </cell>
        </row>
        <row r="234">
          <cell r="Q234">
            <v>279.503105590062</v>
          </cell>
        </row>
        <row r="235">
          <cell r="A235" t="str">
            <v>CU106.01</v>
          </cell>
          <cell r="B235" t="str">
            <v>12 x 13 x 3R (330) </v>
          </cell>
        </row>
        <row r="235">
          <cell r="Q235">
            <v>341.614906832298</v>
          </cell>
        </row>
        <row r="236">
          <cell r="A236" t="str">
            <v>CU107</v>
          </cell>
          <cell r="B236" t="str">
            <v>8 x 11 x 3R (280)</v>
          </cell>
        </row>
        <row r="236">
          <cell r="Q236">
            <v>208.074534161491</v>
          </cell>
        </row>
        <row r="237">
          <cell r="A237" t="str">
            <v>CU107.01</v>
          </cell>
          <cell r="B237" t="str">
            <v>3 x 42 x 450</v>
          </cell>
        </row>
        <row r="237">
          <cell r="Q237">
            <v>1542.46753246753</v>
          </cell>
        </row>
        <row r="238">
          <cell r="A238" t="str">
            <v>CU107.02</v>
          </cell>
          <cell r="B238" t="str">
            <v>4 x 42 x 450</v>
          </cell>
        </row>
        <row r="238">
          <cell r="Q238">
            <v>2120.89285714286</v>
          </cell>
        </row>
        <row r="239">
          <cell r="A239" t="str">
            <v>CU107.03</v>
          </cell>
          <cell r="B239" t="str">
            <v>3 x 12 x 350</v>
          </cell>
        </row>
        <row r="239">
          <cell r="Q239">
            <v>239.737436476567</v>
          </cell>
        </row>
        <row r="240">
          <cell r="A240" t="str">
            <v>CU107.031</v>
          </cell>
          <cell r="B240" t="str">
            <v>6*6*460</v>
          </cell>
        </row>
        <row r="240">
          <cell r="Q240">
            <v>321.216826651609</v>
          </cell>
        </row>
        <row r="241">
          <cell r="A241" t="str">
            <v>CU107.04</v>
          </cell>
          <cell r="B241" t="str">
            <v>4*48*550</v>
          </cell>
        </row>
        <row r="241">
          <cell r="Q241">
            <v>6841.1738791371</v>
          </cell>
        </row>
        <row r="242">
          <cell r="A242" t="str">
            <v>CU107.05</v>
          </cell>
          <cell r="B242" t="str">
            <v>5*48*550</v>
          </cell>
        </row>
        <row r="242">
          <cell r="Q242">
            <v>7219.52746049131</v>
          </cell>
        </row>
        <row r="243">
          <cell r="A243" t="str">
            <v>CU107.06</v>
          </cell>
          <cell r="B243" t="str">
            <v>6*48*550</v>
          </cell>
        </row>
        <row r="243">
          <cell r="Q243">
            <v>8115.91368296449</v>
          </cell>
        </row>
        <row r="244">
          <cell r="A244" t="str">
            <v>CU108</v>
          </cell>
          <cell r="B244" t="str">
            <v>OB15-32</v>
          </cell>
        </row>
        <row r="244">
          <cell r="D244" t="str">
            <v>CU15~CU32</v>
          </cell>
          <cell r="E244" t="str">
            <v>22.5L*41W*18H</v>
          </cell>
          <cell r="F244">
            <v>10</v>
          </cell>
        </row>
        <row r="244">
          <cell r="Q244">
            <v>147.540983606557</v>
          </cell>
        </row>
        <row r="245">
          <cell r="A245" t="str">
            <v>CU109</v>
          </cell>
          <cell r="B245" t="str">
            <v>OB36</v>
          </cell>
        </row>
        <row r="245">
          <cell r="D245" t="str">
            <v>CU36</v>
          </cell>
          <cell r="E245" t="str">
            <v>24*43*20</v>
          </cell>
          <cell r="F245">
            <v>10</v>
          </cell>
        </row>
        <row r="245">
          <cell r="Q245">
            <v>147.540983606557</v>
          </cell>
        </row>
        <row r="246">
          <cell r="A246" t="str">
            <v>CU110</v>
          </cell>
          <cell r="B246" t="str">
            <v>OB40</v>
          </cell>
        </row>
        <row r="246">
          <cell r="D246" t="str">
            <v>CU40</v>
          </cell>
          <cell r="E246" t="str">
            <v>27*43*20</v>
          </cell>
          <cell r="F246">
            <v>10</v>
          </cell>
        </row>
        <row r="246">
          <cell r="Q246">
            <v>147.540983606557</v>
          </cell>
        </row>
        <row r="247">
          <cell r="A247" t="str">
            <v>CU111</v>
          </cell>
          <cell r="B247" t="str">
            <v>OB50</v>
          </cell>
        </row>
        <row r="247">
          <cell r="D247" t="str">
            <v>CU50</v>
          </cell>
          <cell r="E247" t="str">
            <v>29*46*26</v>
          </cell>
          <cell r="F247">
            <v>20</v>
          </cell>
        </row>
        <row r="247">
          <cell r="Q247">
            <v>295.081967213115</v>
          </cell>
        </row>
        <row r="248">
          <cell r="A248" t="str">
            <v>CU112</v>
          </cell>
          <cell r="B248" t="str">
            <v>OB64-72B</v>
          </cell>
        </row>
        <row r="248">
          <cell r="D248" t="str">
            <v>CU64B~72B</v>
          </cell>
          <cell r="E248" t="str">
            <v>31*45*20</v>
          </cell>
          <cell r="F248">
            <v>20</v>
          </cell>
        </row>
        <row r="248">
          <cell r="Q248">
            <v>295.081967213115</v>
          </cell>
        </row>
        <row r="249">
          <cell r="A249" t="str">
            <v>CU113</v>
          </cell>
          <cell r="B249" t="str">
            <v>OB64-72</v>
          </cell>
        </row>
        <row r="249">
          <cell r="D249" t="str">
            <v>CU64-72</v>
          </cell>
          <cell r="E249" t="str">
            <v>42*47*26</v>
          </cell>
          <cell r="F249">
            <v>22</v>
          </cell>
        </row>
        <row r="249">
          <cell r="Q249">
            <v>324.590163934426</v>
          </cell>
        </row>
        <row r="250">
          <cell r="A250" t="str">
            <v>CU114</v>
          </cell>
          <cell r="B250" t="str">
            <v>OB80-100</v>
          </cell>
        </row>
        <row r="250">
          <cell r="D250" t="str">
            <v>CU80~100</v>
          </cell>
          <cell r="E250" t="str">
            <v>44.5*47*26</v>
          </cell>
          <cell r="F250">
            <v>23</v>
          </cell>
        </row>
        <row r="250">
          <cell r="Q250">
            <v>339.344262295082</v>
          </cell>
        </row>
        <row r="251">
          <cell r="A251" t="str">
            <v>CU115</v>
          </cell>
          <cell r="B251" t="str">
            <v>OB125-160</v>
          </cell>
        </row>
        <row r="251">
          <cell r="D251" t="str">
            <v>CU125~160</v>
          </cell>
          <cell r="E251" t="str">
            <v>57*51*30</v>
          </cell>
          <cell r="F251">
            <v>26</v>
          </cell>
        </row>
        <row r="251">
          <cell r="Q251">
            <v>383.606557377049</v>
          </cell>
        </row>
        <row r="252">
          <cell r="A252" t="str">
            <v>CU116</v>
          </cell>
          <cell r="B252" t="str">
            <v>OB200</v>
          </cell>
        </row>
        <row r="252">
          <cell r="D252" t="str">
            <v>CU200</v>
          </cell>
          <cell r="E252" t="str">
            <v>65*58*40</v>
          </cell>
          <cell r="F252">
            <v>45</v>
          </cell>
        </row>
        <row r="252">
          <cell r="Q252">
            <v>663.934426229508</v>
          </cell>
        </row>
        <row r="253">
          <cell r="A253" t="str">
            <v>CU117</v>
          </cell>
          <cell r="B253" t="str">
            <v>OB250</v>
          </cell>
        </row>
        <row r="253">
          <cell r="D253" t="str">
            <v>CU250</v>
          </cell>
          <cell r="E253" t="str">
            <v>86*61*40</v>
          </cell>
          <cell r="F253">
            <v>53</v>
          </cell>
        </row>
        <row r="253">
          <cell r="Q253">
            <v>1032.7868852459</v>
          </cell>
        </row>
        <row r="254">
          <cell r="A254" t="str">
            <v>CU118</v>
          </cell>
          <cell r="B254" t="str">
            <v>OB300-400</v>
          </cell>
        </row>
        <row r="254">
          <cell r="D254" t="str">
            <v>CU300~400</v>
          </cell>
          <cell r="E254" t="str">
            <v>65*66*40</v>
          </cell>
          <cell r="F254">
            <v>53</v>
          </cell>
        </row>
        <row r="254">
          <cell r="Q254">
            <v>681.428571428571</v>
          </cell>
        </row>
        <row r="255">
          <cell r="A255" t="str">
            <v>CU118.1</v>
          </cell>
          <cell r="B255" t="str">
            <v>3/8 wall plug (100pcs)</v>
          </cell>
        </row>
        <row r="255">
          <cell r="D255" t="str">
            <v>ob15-100</v>
          </cell>
        </row>
        <row r="255">
          <cell r="Q255">
            <v>85.7142857142857</v>
          </cell>
        </row>
        <row r="256">
          <cell r="A256" t="str">
            <v>CU118.2</v>
          </cell>
          <cell r="B256" t="str">
            <v>3/8 wall plug (1pc)</v>
          </cell>
        </row>
        <row r="256">
          <cell r="Q256">
            <v>1.33333333333333</v>
          </cell>
        </row>
        <row r="257">
          <cell r="A257" t="str">
            <v>CU118.3</v>
          </cell>
          <cell r="B257" t="str">
            <v>1/2 wall plug (30pcs)</v>
          </cell>
        </row>
        <row r="257">
          <cell r="D257" t="str">
            <v>ob125-400</v>
          </cell>
        </row>
        <row r="257">
          <cell r="Q257">
            <v>76.5</v>
          </cell>
        </row>
        <row r="258">
          <cell r="A258" t="str">
            <v>CU118.4</v>
          </cell>
          <cell r="B258" t="str">
            <v>1/2 wall plug (1pc)</v>
          </cell>
        </row>
        <row r="258">
          <cell r="Q258">
            <v>3.06</v>
          </cell>
        </row>
        <row r="259">
          <cell r="A259" t="str">
            <v>CU124</v>
          </cell>
          <cell r="B259" t="str">
            <v>WC-1HP</v>
          </cell>
        </row>
        <row r="259">
          <cell r="Q259">
            <v>827.308828021586</v>
          </cell>
        </row>
        <row r="260">
          <cell r="A260" t="str">
            <v>CU125</v>
          </cell>
          <cell r="B260" t="str">
            <v>WC-1.5HP</v>
          </cell>
        </row>
        <row r="260">
          <cell r="Q260">
            <v>916.40362488545</v>
          </cell>
        </row>
        <row r="261">
          <cell r="A261" t="str">
            <v>CU128</v>
          </cell>
          <cell r="B261" t="str">
            <v>LCU-02</v>
          </cell>
        </row>
        <row r="261">
          <cell r="D261" t="str">
            <v>2.5hp </v>
          </cell>
          <cell r="E261" t="str">
            <v>1210*530*866</v>
          </cell>
          <cell r="F261" t="str">
            <v>1 x 18</v>
          </cell>
        </row>
        <row r="261">
          <cell r="Q261" t="str">
            <v>~</v>
          </cell>
        </row>
        <row r="262">
          <cell r="A262" t="str">
            <v>CU129</v>
          </cell>
          <cell r="B262" t="str">
            <v>LCU-03</v>
          </cell>
        </row>
        <row r="262">
          <cell r="D262" t="str">
            <v>3hp</v>
          </cell>
          <cell r="E262" t="str">
            <v>1210*530*866</v>
          </cell>
          <cell r="F262" t="str">
            <v>1 x 18</v>
          </cell>
        </row>
        <row r="262">
          <cell r="Q262">
            <v>2354.64820283067</v>
          </cell>
        </row>
        <row r="263">
          <cell r="A263" t="str">
            <v>CU130</v>
          </cell>
          <cell r="B263" t="str">
            <v>LCU-04</v>
          </cell>
        </row>
        <row r="263">
          <cell r="D263" t="str">
            <v>4hp </v>
          </cell>
          <cell r="E263" t="str">
            <v>1210*530*866</v>
          </cell>
          <cell r="F263" t="str">
            <v>1 x 20</v>
          </cell>
        </row>
        <row r="263">
          <cell r="Q263" t="str">
            <v>~</v>
          </cell>
        </row>
        <row r="264">
          <cell r="A264" t="str">
            <v>CU131</v>
          </cell>
          <cell r="B264" t="str">
            <v>LCU-05</v>
          </cell>
        </row>
        <row r="264">
          <cell r="D264" t="str">
            <v>5hp </v>
          </cell>
          <cell r="E264" t="str">
            <v>1210*530*1100</v>
          </cell>
          <cell r="F264" t="str">
            <v>2 x 16</v>
          </cell>
        </row>
        <row r="264">
          <cell r="Q264">
            <v>3259.50477400898</v>
          </cell>
        </row>
        <row r="265">
          <cell r="A265" t="str">
            <v>CU132</v>
          </cell>
          <cell r="B265" t="str">
            <v>LCU-06</v>
          </cell>
        </row>
        <row r="265">
          <cell r="D265" t="str">
            <v>6hp </v>
          </cell>
          <cell r="E265" t="str">
            <v>1210*530*1260</v>
          </cell>
          <cell r="F265" t="str">
            <v>2 x 18</v>
          </cell>
        </row>
        <row r="265">
          <cell r="Q265">
            <v>3452.21635958352</v>
          </cell>
        </row>
        <row r="266">
          <cell r="A266" t="str">
            <v>CU133</v>
          </cell>
          <cell r="B266" t="str">
            <v>LCU-08</v>
          </cell>
        </row>
        <row r="266">
          <cell r="D266" t="str">
            <v>8hp </v>
          </cell>
          <cell r="E266" t="str">
            <v>1210*530*1260</v>
          </cell>
          <cell r="F266" t="str">
            <v>2 x 18</v>
          </cell>
        </row>
        <row r="266">
          <cell r="Q266">
            <v>4241.34170323489</v>
          </cell>
        </row>
        <row r="267">
          <cell r="A267" t="str">
            <v>CU134</v>
          </cell>
          <cell r="B267" t="str">
            <v>LCU-10</v>
          </cell>
        </row>
        <row r="267">
          <cell r="D267" t="str">
            <v>10hp</v>
          </cell>
          <cell r="E267" t="str">
            <v>1521*560*1350</v>
          </cell>
          <cell r="F267" t="str">
            <v>2 x 20</v>
          </cell>
        </row>
        <row r="267">
          <cell r="Q267">
            <v>4996.96065598307</v>
          </cell>
        </row>
        <row r="268">
          <cell r="A268" t="str">
            <v>CU135</v>
          </cell>
          <cell r="B268" t="str">
            <v>LCU-12</v>
          </cell>
        </row>
        <row r="268">
          <cell r="D268" t="str">
            <v>12hp</v>
          </cell>
          <cell r="E268" t="str">
            <v>1521*560*1350</v>
          </cell>
          <cell r="F268" t="str">
            <v>2 x 20</v>
          </cell>
        </row>
        <row r="268">
          <cell r="Q268">
            <v>5577.34961841051</v>
          </cell>
        </row>
        <row r="269">
          <cell r="A269" t="str">
            <v>CU136</v>
          </cell>
          <cell r="B269" t="str">
            <v>LCU-15</v>
          </cell>
        </row>
        <row r="269">
          <cell r="D269" t="str">
            <v>15hp</v>
          </cell>
          <cell r="E269" t="str">
            <v>1521*560*1550</v>
          </cell>
          <cell r="F269" t="str">
            <v>2 x 20</v>
          </cell>
        </row>
        <row r="269">
          <cell r="Q269">
            <v>6052.09760741367</v>
          </cell>
        </row>
        <row r="270">
          <cell r="A270" t="str">
            <v>CU137</v>
          </cell>
          <cell r="B270" t="str">
            <v>LCU-20</v>
          </cell>
        </row>
        <row r="270">
          <cell r="D270" t="str">
            <v>20hp</v>
          </cell>
          <cell r="E270" t="str">
            <v>1521*560*1550</v>
          </cell>
          <cell r="F270" t="str">
            <v>2 x 20</v>
          </cell>
        </row>
        <row r="270">
          <cell r="Q270">
            <v>7476.34157442313</v>
          </cell>
        </row>
        <row r="271">
          <cell r="A271" t="str">
            <v>CU140</v>
          </cell>
          <cell r="B271" t="str">
            <v>GREEN COLOUR CAT (1L)</v>
          </cell>
        </row>
        <row r="271">
          <cell r="Q271">
            <v>28</v>
          </cell>
        </row>
        <row r="272">
          <cell r="A272" t="str">
            <v>CU141</v>
          </cell>
          <cell r="B272" t="str">
            <v>BLUE COLOUR CAT (1L)</v>
          </cell>
        </row>
        <row r="272">
          <cell r="Q272">
            <v>28</v>
          </cell>
        </row>
        <row r="273">
          <cell r="A273" t="str">
            <v>CU142</v>
          </cell>
          <cell r="B273" t="str">
            <v>CYQ75-500 RECEIVER TANK</v>
          </cell>
        </row>
        <row r="273">
          <cell r="D273" t="str">
            <v>2hp</v>
          </cell>
          <cell r="E273" t="str">
            <v>500mml*75mm</v>
          </cell>
          <cell r="F273" t="str">
            <v>2.2L</v>
          </cell>
        </row>
        <row r="273">
          <cell r="Q273">
            <v>118.577075098814</v>
          </cell>
        </row>
        <row r="274">
          <cell r="A274" t="str">
            <v>CU143</v>
          </cell>
          <cell r="B274" t="str">
            <v>CYQ75-580 RECEIVER TANK</v>
          </cell>
        </row>
        <row r="274">
          <cell r="D274" t="str">
            <v>3hp</v>
          </cell>
          <cell r="E274" t="str">
            <v>580mml*75mm</v>
          </cell>
          <cell r="F274" t="str">
            <v>2.6L</v>
          </cell>
        </row>
        <row r="274">
          <cell r="Q274">
            <v>131.281761716544</v>
          </cell>
        </row>
        <row r="275">
          <cell r="A275" t="str">
            <v>CU144</v>
          </cell>
          <cell r="B275" t="str">
            <v>CYQ75-600 RECEIVER TANK 3/8"</v>
          </cell>
        </row>
        <row r="275">
          <cell r="D275" t="str">
            <v>4hp</v>
          </cell>
          <cell r="E275" t="str">
            <v>650mml*75mm</v>
          </cell>
          <cell r="F275" t="str">
            <v>3L</v>
          </cell>
        </row>
        <row r="275">
          <cell r="Q275">
            <v>148.221343873518</v>
          </cell>
        </row>
        <row r="276">
          <cell r="A276" t="str">
            <v>CU145</v>
          </cell>
          <cell r="B276" t="str">
            <v>CYQ75-820 RECEIVER TANK 1/2"</v>
          </cell>
        </row>
        <row r="276">
          <cell r="D276" t="str">
            <v>5hp</v>
          </cell>
          <cell r="E276" t="str">
            <v>820mml*75mm</v>
          </cell>
          <cell r="F276" t="str">
            <v>4L</v>
          </cell>
        </row>
        <row r="276">
          <cell r="Q276">
            <v>173.630717108978</v>
          </cell>
        </row>
        <row r="277">
          <cell r="A277" t="str">
            <v>CU146</v>
          </cell>
          <cell r="B277" t="str">
            <v>CYQ75-1000 RECEIVER TANK 1/2"</v>
          </cell>
        </row>
        <row r="277">
          <cell r="D277" t="str">
            <v>6hp</v>
          </cell>
          <cell r="E277" t="str">
            <v>1100mml*75mm</v>
          </cell>
          <cell r="F277" t="str">
            <v>5L</v>
          </cell>
        </row>
        <row r="277">
          <cell r="Q277">
            <v>220.214568040655</v>
          </cell>
        </row>
        <row r="278">
          <cell r="A278" t="str">
            <v>CU146.1</v>
          </cell>
          <cell r="B278" t="str">
            <v>4 x 14 x 300 condenser</v>
          </cell>
        </row>
        <row r="278">
          <cell r="D278" t="str">
            <v>1HP</v>
          </cell>
          <cell r="E278">
            <v>5</v>
          </cell>
          <cell r="F278" t="str">
            <v>300mm</v>
          </cell>
        </row>
        <row r="278">
          <cell r="Q278">
            <v>324.55961714693</v>
          </cell>
        </row>
        <row r="279">
          <cell r="A279" t="str">
            <v>CU146.2</v>
          </cell>
          <cell r="B279" t="str">
            <v>4 x 16 x 300 condenser</v>
          </cell>
        </row>
        <row r="279">
          <cell r="D279" t="str">
            <v>1.25HP</v>
          </cell>
          <cell r="E279">
            <v>4</v>
          </cell>
          <cell r="F279" t="str">
            <v>300mm</v>
          </cell>
        </row>
        <row r="279">
          <cell r="Q279">
            <v>358.924753080134</v>
          </cell>
        </row>
        <row r="280">
          <cell r="A280" t="str">
            <v>CU146.3</v>
          </cell>
          <cell r="B280" t="str">
            <v>4 x 16 x 400 condenser</v>
          </cell>
        </row>
        <row r="280">
          <cell r="D280" t="str">
            <v>1.5HP</v>
          </cell>
          <cell r="E280">
            <v>4</v>
          </cell>
          <cell r="F280" t="str">
            <v>300mm</v>
          </cell>
        </row>
        <row r="280">
          <cell r="Q280">
            <v>425.109459321861</v>
          </cell>
        </row>
        <row r="281">
          <cell r="A281" t="str">
            <v>CU147</v>
          </cell>
          <cell r="B281" t="str">
            <v>4 x 20 x 400 condenser</v>
          </cell>
        </row>
        <row r="281">
          <cell r="D281" t="str">
            <v>2HP</v>
          </cell>
        </row>
        <row r="281">
          <cell r="F281" t="str">
            <v>350mm</v>
          </cell>
        </row>
        <row r="281">
          <cell r="Q281">
            <v>547.296609306588</v>
          </cell>
        </row>
        <row r="282">
          <cell r="A282" t="str">
            <v>CU148</v>
          </cell>
          <cell r="B282" t="str">
            <v>4 x 24 x 400 condenser</v>
          </cell>
        </row>
        <row r="282">
          <cell r="D282" t="str">
            <v>2.5HP</v>
          </cell>
          <cell r="E282">
            <v>13</v>
          </cell>
          <cell r="F282" t="str">
            <v>350mm</v>
          </cell>
        </row>
        <row r="282">
          <cell r="Q282">
            <v>640.209754607474</v>
          </cell>
        </row>
        <row r="283">
          <cell r="A283" t="str">
            <v>CU151</v>
          </cell>
          <cell r="B283" t="str">
            <v>fan motor 25w(for bcu10-22,wcu1-1.5hp)</v>
          </cell>
        </row>
        <row r="283">
          <cell r="Q283">
            <v>121.11801242236</v>
          </cell>
        </row>
        <row r="284">
          <cell r="A284" t="str">
            <v>CU151.1</v>
          </cell>
          <cell r="B284" t="str">
            <v>fan motor 40w(for wcu2hp-3hp)</v>
          </cell>
        </row>
        <row r="284">
          <cell r="Q284">
            <v>147.515527950311</v>
          </cell>
        </row>
        <row r="285">
          <cell r="A285" t="str">
            <v>CU152</v>
          </cell>
          <cell r="B285" t="str">
            <v>fan motor 85w(for bcu36-100)</v>
          </cell>
        </row>
        <row r="285">
          <cell r="Q285">
            <v>217.391304347826</v>
          </cell>
        </row>
        <row r="286">
          <cell r="A286" t="str">
            <v>CU153</v>
          </cell>
          <cell r="B286" t="str">
            <v>fan blade 400mm 25w(for bcu10-22,wcu1-1.5hp)</v>
          </cell>
        </row>
        <row r="286">
          <cell r="Q286">
            <v>17.0807453416149</v>
          </cell>
        </row>
        <row r="287">
          <cell r="A287" t="str">
            <v>CU153.1</v>
          </cell>
          <cell r="B287" t="str">
            <v>fan blade 400mm 40w(wcu2-3hp)</v>
          </cell>
        </row>
        <row r="287">
          <cell r="Q287">
            <v>27.9503105590062</v>
          </cell>
        </row>
        <row r="288">
          <cell r="A288" t="str">
            <v>CU154</v>
          </cell>
          <cell r="B288" t="str">
            <v>fan blade 496mm*150mm(bcu36-100)</v>
          </cell>
        </row>
        <row r="288">
          <cell r="Q288">
            <v>38.8198757763975</v>
          </cell>
        </row>
        <row r="289">
          <cell r="A289" t="str">
            <v>CU155</v>
          </cell>
          <cell r="B289" t="str">
            <v>fan cover (bcu10-22)</v>
          </cell>
        </row>
        <row r="289">
          <cell r="Q289">
            <v>21.7391304347826</v>
          </cell>
        </row>
        <row r="290">
          <cell r="A290" t="str">
            <v>CU156</v>
          </cell>
          <cell r="B290" t="str">
            <v>fan cover (bcu36-100)</v>
          </cell>
        </row>
        <row r="290">
          <cell r="Q290">
            <v>37.2670807453416</v>
          </cell>
        </row>
        <row r="291">
          <cell r="A291" t="str">
            <v>CU157</v>
          </cell>
          <cell r="B291" t="str">
            <v>15hp 2*41*2r left/right condenser (705+935mm)</v>
          </cell>
        </row>
        <row r="291">
          <cell r="Q291">
            <v>4752.9030515798</v>
          </cell>
        </row>
        <row r="292">
          <cell r="A292" t="str">
            <v>CU158</v>
          </cell>
          <cell r="B292" t="str">
            <v>15hp 2*41*2r left/right condenser (780+960mm)</v>
          </cell>
        </row>
        <row r="292">
          <cell r="Q292">
            <v>4812.04710144927</v>
          </cell>
        </row>
      </sheetData>
      <sheetData sheetId="1">
        <row r="8">
          <cell r="A8" t="str">
            <v>ITEM</v>
          </cell>
          <cell r="B8" t="str">
            <v>MODEL</v>
          </cell>
        </row>
        <row r="8">
          <cell r="D8" t="str">
            <v>WATTS</v>
          </cell>
        </row>
        <row r="8">
          <cell r="I8" t="str">
            <v>RM</v>
          </cell>
        </row>
        <row r="9">
          <cell r="A9" t="str">
            <v>WEI001</v>
          </cell>
          <cell r="B9" t="str">
            <v>YWF4E-200-G (8") (1PH) (230V) </v>
          </cell>
        </row>
        <row r="9">
          <cell r="D9">
            <v>40</v>
          </cell>
        </row>
        <row r="9">
          <cell r="I9">
            <v>130.661658761636</v>
          </cell>
        </row>
        <row r="10">
          <cell r="A10" t="str">
            <v>WEI002</v>
          </cell>
          <cell r="B10" t="str">
            <v>YWF4E-250-G (10") (1PH) (230V) </v>
          </cell>
        </row>
        <row r="10">
          <cell r="D10">
            <v>50</v>
          </cell>
        </row>
        <row r="10">
          <cell r="I10">
            <v>134.225158546045</v>
          </cell>
        </row>
        <row r="11">
          <cell r="A11" t="str">
            <v>WEI002.1</v>
          </cell>
          <cell r="B11" t="str">
            <v>YWF2E-250-G (10") (1PH) (230V) 2500rpm</v>
          </cell>
        </row>
        <row r="11">
          <cell r="D11">
            <v>50</v>
          </cell>
        </row>
        <row r="11">
          <cell r="I11">
            <v>140.936416473347</v>
          </cell>
        </row>
        <row r="12">
          <cell r="A12" t="str">
            <v>WEI003</v>
          </cell>
          <cell r="B12" t="str">
            <v>YWF4E-250B (10") (1PH) (230V) </v>
          </cell>
        </row>
        <row r="12">
          <cell r="D12">
            <v>50</v>
          </cell>
        </row>
        <row r="12">
          <cell r="I12">
            <v>134.225158546045</v>
          </cell>
        </row>
        <row r="13">
          <cell r="A13" t="str">
            <v>WEI004</v>
          </cell>
          <cell r="B13" t="str">
            <v>YWF4E-300-G (12") (1PH) (230V) </v>
          </cell>
        </row>
        <row r="13">
          <cell r="D13">
            <v>85</v>
          </cell>
        </row>
        <row r="13">
          <cell r="I13">
            <v>138.976491591922</v>
          </cell>
        </row>
        <row r="14">
          <cell r="A14" t="str">
            <v>WEI004.1</v>
          </cell>
          <cell r="B14" t="str">
            <v>YWF4D-300-G (12") (3PH) (415V) </v>
          </cell>
        </row>
        <row r="14">
          <cell r="D14">
            <v>85</v>
          </cell>
        </row>
        <row r="14">
          <cell r="I14">
            <v>138.976491591922</v>
          </cell>
        </row>
        <row r="15">
          <cell r="A15" t="str">
            <v>WEI005</v>
          </cell>
          <cell r="B15" t="str">
            <v>YWF4E-300B (12") (1PH) (230V) </v>
          </cell>
        </row>
        <row r="15">
          <cell r="D15">
            <v>85</v>
          </cell>
        </row>
        <row r="15">
          <cell r="I15">
            <v>138.976491591922</v>
          </cell>
        </row>
        <row r="16">
          <cell r="A16" t="str">
            <v>WEI005.1</v>
          </cell>
          <cell r="B16" t="str">
            <v>YWF2E-300-S (12") (1PH) (230V)7 BLADE C/W 2M WIRE</v>
          </cell>
        </row>
        <row r="16">
          <cell r="D16">
            <v>85</v>
          </cell>
        </row>
        <row r="16">
          <cell r="I16">
            <v>150.957223625709</v>
          </cell>
        </row>
        <row r="17">
          <cell r="A17" t="str">
            <v>WEI005.2</v>
          </cell>
          <cell r="B17" t="str">
            <v>YWF2D-300-S (12") (3PH) (415V)7 BLADE C/W 2M WIRE</v>
          </cell>
        </row>
        <row r="17">
          <cell r="D17">
            <v>85</v>
          </cell>
        </row>
        <row r="17">
          <cell r="I17">
            <v>150.957223625709</v>
          </cell>
        </row>
        <row r="18">
          <cell r="A18" t="str">
            <v>WEI005.3</v>
          </cell>
          <cell r="B18" t="str">
            <v>YWF2D-300-B (12") (3PH) (415V)7 BLADE</v>
          </cell>
        </row>
        <row r="18">
          <cell r="D18">
            <v>85</v>
          </cell>
        </row>
        <row r="18">
          <cell r="I18">
            <v>150.957223625709</v>
          </cell>
        </row>
        <row r="19">
          <cell r="A19" t="str">
            <v>WEI005.4</v>
          </cell>
          <cell r="B19" t="str">
            <v>YWF2E-300-B (12") (1PH) (230V)7 BLADE C/W 2M WIRE</v>
          </cell>
        </row>
        <row r="19">
          <cell r="D19">
            <v>85</v>
          </cell>
        </row>
        <row r="19">
          <cell r="I19">
            <v>150.957223625709</v>
          </cell>
        </row>
        <row r="20">
          <cell r="A20" t="str">
            <v>WEI005.5</v>
          </cell>
          <cell r="B20" t="str">
            <v>YWF2D-300-B (12") (3PH) (415V)7 BLADE C/W 2M WIRE</v>
          </cell>
        </row>
        <row r="20">
          <cell r="I20">
            <v>150.957223625709</v>
          </cell>
        </row>
        <row r="21">
          <cell r="A21" t="str">
            <v>WEI006</v>
          </cell>
          <cell r="B21" t="str">
            <v>YWF4E-330-G (13") (1PH) (230V)</v>
          </cell>
        </row>
        <row r="21">
          <cell r="D21">
            <v>95</v>
          </cell>
        </row>
        <row r="21">
          <cell r="I21">
            <v>162.733156821311</v>
          </cell>
        </row>
        <row r="22">
          <cell r="A22" t="str">
            <v>WEI007</v>
          </cell>
          <cell r="B22" t="str">
            <v>YWF4E-350-G (14") (1PH) (230V)</v>
          </cell>
        </row>
        <row r="22">
          <cell r="D22">
            <v>140</v>
          </cell>
        </row>
        <row r="22">
          <cell r="I22">
            <v>178.174989220413</v>
          </cell>
        </row>
        <row r="23">
          <cell r="A23" t="str">
            <v>WEI008</v>
          </cell>
          <cell r="B23" t="str">
            <v>YWF4D-350-G (14") (3PH) (415V) </v>
          </cell>
        </row>
        <row r="23">
          <cell r="D23">
            <v>140</v>
          </cell>
        </row>
        <row r="23">
          <cell r="I23">
            <v>178.174989220413</v>
          </cell>
        </row>
        <row r="24">
          <cell r="A24" t="str">
            <v>WEI009</v>
          </cell>
          <cell r="B24" t="str">
            <v>YWF4E-400-G (16") (1PH) (230V) </v>
          </cell>
        </row>
        <row r="24">
          <cell r="D24">
            <v>180</v>
          </cell>
        </row>
        <row r="24">
          <cell r="I24">
            <v>198.368154665394</v>
          </cell>
        </row>
        <row r="25">
          <cell r="A25" t="str">
            <v>WEI010</v>
          </cell>
          <cell r="B25" t="str">
            <v>YWF4D-400-G (16") (3PH) (415V) </v>
          </cell>
        </row>
        <row r="25">
          <cell r="D25">
            <v>180</v>
          </cell>
        </row>
        <row r="25">
          <cell r="I25">
            <v>198.368154665394</v>
          </cell>
        </row>
        <row r="26">
          <cell r="A26" t="str">
            <v>WEI011</v>
          </cell>
          <cell r="B26" t="str">
            <v>YWF6E-400-G (16") (1PH) (230V)  - 6poles</v>
          </cell>
        </row>
        <row r="26">
          <cell r="D26">
            <v>108</v>
          </cell>
        </row>
        <row r="26">
          <cell r="I26">
            <v>198.368154665394</v>
          </cell>
        </row>
        <row r="27">
          <cell r="A27" t="str">
            <v>WEI012</v>
          </cell>
          <cell r="B27" t="str">
            <v>YWF6D-400-G (16") (3PH) (415V)  - 6poles</v>
          </cell>
        </row>
        <row r="27">
          <cell r="D27">
            <v>108</v>
          </cell>
        </row>
        <row r="27">
          <cell r="I27">
            <v>198.368154665394</v>
          </cell>
        </row>
        <row r="28">
          <cell r="A28" t="str">
            <v>WEI013</v>
          </cell>
          <cell r="B28" t="str">
            <v>YWF4E-450-G (18") (1PH) (230V) </v>
          </cell>
        </row>
        <row r="28">
          <cell r="D28">
            <v>250</v>
          </cell>
        </row>
        <row r="28">
          <cell r="I28">
            <v>224.500486417721</v>
          </cell>
        </row>
        <row r="29">
          <cell r="A29" t="str">
            <v>WEI014</v>
          </cell>
          <cell r="B29" t="str">
            <v>YWF4D-450-G (18") (3PH) (415V) </v>
          </cell>
        </row>
        <row r="29">
          <cell r="D29">
            <v>250</v>
          </cell>
        </row>
        <row r="29">
          <cell r="I29">
            <v>224.500486417721</v>
          </cell>
        </row>
        <row r="30">
          <cell r="A30" t="str">
            <v>WEI015</v>
          </cell>
          <cell r="B30" t="str">
            <v>YWF6D-450-G (18") (3PH) (415V)  - 6poles</v>
          </cell>
        </row>
        <row r="30">
          <cell r="D30">
            <v>150</v>
          </cell>
        </row>
        <row r="30">
          <cell r="I30">
            <v>224.500486417721</v>
          </cell>
        </row>
        <row r="31">
          <cell r="A31" t="str">
            <v>WEI016</v>
          </cell>
          <cell r="B31" t="str">
            <v>YWF4E-500-G (20") (1PH) (230V) </v>
          </cell>
        </row>
        <row r="31">
          <cell r="D31">
            <v>420</v>
          </cell>
        </row>
        <row r="31">
          <cell r="I31">
            <v>286.26781601413</v>
          </cell>
        </row>
        <row r="32">
          <cell r="A32" t="str">
            <v>WEI017</v>
          </cell>
          <cell r="B32" t="str">
            <v>YWF4D-500-G (20") (3PH) (415V) </v>
          </cell>
        </row>
        <row r="32">
          <cell r="D32">
            <v>450</v>
          </cell>
        </row>
        <row r="32">
          <cell r="I32">
            <v>286.26781601413</v>
          </cell>
        </row>
        <row r="33">
          <cell r="A33" t="str">
            <v>WEI019</v>
          </cell>
          <cell r="B33" t="str">
            <v>YWF4D-550-G (22") (3PH) (415V) </v>
          </cell>
        </row>
        <row r="33">
          <cell r="D33">
            <v>600</v>
          </cell>
        </row>
        <row r="33">
          <cell r="I33">
            <v>357.537811702296</v>
          </cell>
        </row>
        <row r="34">
          <cell r="A34" t="str">
            <v>WEI020</v>
          </cell>
          <cell r="B34" t="str">
            <v>YWF4D-600-G (24") (3PH) (415V) </v>
          </cell>
        </row>
        <row r="34">
          <cell r="D34">
            <v>780</v>
          </cell>
        </row>
        <row r="34">
          <cell r="I34">
            <v>439.498306743686</v>
          </cell>
        </row>
        <row r="35">
          <cell r="A35" t="str">
            <v>WEI021</v>
          </cell>
          <cell r="B35" t="str">
            <v>YWF4D-630-G (26") (3PH) (415V) </v>
          </cell>
        </row>
        <row r="35">
          <cell r="D35">
            <v>800</v>
          </cell>
        </row>
        <row r="35">
          <cell r="I35">
            <v>479.884637633646</v>
          </cell>
        </row>
        <row r="37">
          <cell r="A37" t="str">
            <v>WEI022</v>
          </cell>
          <cell r="B37" t="str">
            <v>YWF6D-710-G (28") (3PH) (415V) </v>
          </cell>
        </row>
        <row r="37">
          <cell r="D37">
            <v>900</v>
          </cell>
        </row>
        <row r="37">
          <cell r="I37">
            <v>1069.04993532248</v>
          </cell>
        </row>
        <row r="38">
          <cell r="A38" t="str">
            <v>WEI023</v>
          </cell>
          <cell r="B38" t="str">
            <v>YWF6D-800-G (32") (3PH) (415V) </v>
          </cell>
        </row>
        <row r="38">
          <cell r="D38">
            <v>1200</v>
          </cell>
        </row>
        <row r="38">
          <cell r="I38">
            <v>1334.98360107095</v>
          </cell>
        </row>
        <row r="39">
          <cell r="A39" t="str">
            <v>WEI023.01</v>
          </cell>
          <cell r="B39" t="str">
            <v>YWF4D-350-G (14") (3PH ) (415V) cw 1.5M WIRE</v>
          </cell>
        </row>
        <row r="39">
          <cell r="D39">
            <v>140</v>
          </cell>
        </row>
        <row r="39">
          <cell r="I39">
            <v>187.677655312168</v>
          </cell>
        </row>
        <row r="40">
          <cell r="A40" t="str">
            <v>WEI023.02</v>
          </cell>
          <cell r="B40" t="str">
            <v>YWF4D-350-G (14") (1PH ) (415V) cw 1.5M WIRE</v>
          </cell>
        </row>
        <row r="40">
          <cell r="I40">
            <v>187.677655312168</v>
          </cell>
        </row>
        <row r="41">
          <cell r="A41" t="str">
            <v>WEI023.1</v>
          </cell>
          <cell r="B41" t="str">
            <v>YWF4D-400-G (16") (3PH) (415V) C/W 1.5M WIRE</v>
          </cell>
        </row>
        <row r="41">
          <cell r="D41">
            <v>180</v>
          </cell>
        </row>
        <row r="41">
          <cell r="I41">
            <v>207.870820757149</v>
          </cell>
        </row>
        <row r="42">
          <cell r="A42" t="str">
            <v>WEI023.2</v>
          </cell>
          <cell r="B42" t="str">
            <v>YWF4D-450-G (18") (3PH) (415V) C/W 1.5M WIRE</v>
          </cell>
        </row>
        <row r="42">
          <cell r="D42">
            <v>250</v>
          </cell>
        </row>
        <row r="42">
          <cell r="I42">
            <v>236.378819032414</v>
          </cell>
        </row>
        <row r="43">
          <cell r="A43" t="str">
            <v>WEI023.3</v>
          </cell>
          <cell r="B43" t="str">
            <v>YWF4D-500-G (20") (3PH) (415V)  C/W 1.5M WIRE</v>
          </cell>
        </row>
        <row r="43">
          <cell r="D43">
            <v>450</v>
          </cell>
        </row>
        <row r="43">
          <cell r="I43">
            <v>301.056340119425</v>
          </cell>
        </row>
        <row r="44">
          <cell r="A44" t="str">
            <v>WEI024</v>
          </cell>
          <cell r="B44" t="str">
            <v>YWF4E-400-J (16") (1PH) (230V) </v>
          </cell>
        </row>
        <row r="44">
          <cell r="D44">
            <v>200</v>
          </cell>
        </row>
        <row r="44">
          <cell r="I44">
            <v>234.024749477866</v>
          </cell>
        </row>
        <row r="45">
          <cell r="A45" t="str">
            <v>WEI025</v>
          </cell>
          <cell r="B45" t="str">
            <v>YWF4D-400-J (16") (3PH) (415V) </v>
          </cell>
        </row>
        <row r="45">
          <cell r="D45">
            <v>200</v>
          </cell>
        </row>
        <row r="45">
          <cell r="I45">
            <v>234.024749477866</v>
          </cell>
        </row>
        <row r="46">
          <cell r="A46" t="str">
            <v>WEI025.3</v>
          </cell>
          <cell r="B46" t="str">
            <v>YWF4D-450-S-137/35 (18") (3PH) (415V) (HEAVY DUTY) 7 BLADE</v>
          </cell>
        </row>
        <row r="46">
          <cell r="D46">
            <v>370</v>
          </cell>
        </row>
        <row r="46">
          <cell r="I46">
            <v>369.982860898138</v>
          </cell>
        </row>
        <row r="47">
          <cell r="A47" t="str">
            <v>WEI026</v>
          </cell>
          <cell r="B47" t="str">
            <v>YWF4D-500S-145/65A2-G (20") (3PH) (415V)(ALUMINIUM DIE CAST)</v>
          </cell>
        </row>
        <row r="47">
          <cell r="D47">
            <v>800</v>
          </cell>
        </row>
        <row r="47">
          <cell r="I47">
            <v>700.713639425006</v>
          </cell>
        </row>
        <row r="48">
          <cell r="A48" t="str">
            <v>WEI026.1</v>
          </cell>
          <cell r="B48" t="str">
            <v>YWF4D-500S-137/60-G (20") (3PH) (415V) (HEAVY DUTY) 7 BLADE</v>
          </cell>
        </row>
        <row r="48">
          <cell r="D48">
            <v>750</v>
          </cell>
        </row>
        <row r="48">
          <cell r="I48">
            <v>432.673664732334</v>
          </cell>
        </row>
        <row r="49">
          <cell r="A49" t="str">
            <v>WEI026.2</v>
          </cell>
          <cell r="B49" t="str">
            <v>YWF4D-630-S-168/80-G (26") (3PH) (415V) (HEAVY DUTY)</v>
          </cell>
        </row>
        <row r="49">
          <cell r="D49">
            <v>1900</v>
          </cell>
        </row>
        <row r="49">
          <cell r="I49">
            <v>941.541433945834</v>
          </cell>
        </row>
        <row r="50">
          <cell r="A50" t="str">
            <v>WEI026.3</v>
          </cell>
          <cell r="B50" t="str">
            <v>YWF4D-630S-180/105A2-G (26") (3PH) (415V)(ALUMINIUM DIE CAST)</v>
          </cell>
        </row>
        <row r="50">
          <cell r="D50">
            <v>2700</v>
          </cell>
        </row>
        <row r="50">
          <cell r="I50">
            <v>1540.20939772642</v>
          </cell>
        </row>
        <row r="51">
          <cell r="A51" t="str">
            <v>WEI026.4</v>
          </cell>
          <cell r="B51" t="str">
            <v>YWF4E-300-G (12") (1PH) (230V) S/STEEL </v>
          </cell>
        </row>
        <row r="51">
          <cell r="D51">
            <v>85</v>
          </cell>
        </row>
        <row r="51">
          <cell r="I51">
            <v>251.843494378853</v>
          </cell>
        </row>
        <row r="52">
          <cell r="A52" t="str">
            <v>WEI026.5</v>
          </cell>
          <cell r="B52" t="str">
            <v>YWF4D-300-G (12") (3PH) (415V) S/STEEL </v>
          </cell>
        </row>
        <row r="52">
          <cell r="D52">
            <v>85</v>
          </cell>
        </row>
        <row r="52">
          <cell r="I52">
            <v>253.282600061018</v>
          </cell>
        </row>
        <row r="53">
          <cell r="A53" t="str">
            <v>WEI026.6</v>
          </cell>
          <cell r="B53" t="str">
            <v>YWF2D-300-S (12") (3PH) (415V) S/STEEL (HEAVY DUTY) 7 BLADE C/W 2M WIRE</v>
          </cell>
        </row>
        <row r="53">
          <cell r="D53">
            <v>165</v>
          </cell>
        </row>
        <row r="53">
          <cell r="I53">
            <v>302.212193254624</v>
          </cell>
        </row>
        <row r="54">
          <cell r="A54" t="str">
            <v>WEI026.7</v>
          </cell>
          <cell r="B54" t="str">
            <v>YWF4E-400-G (16") (1PH) (230V) S/STEEL </v>
          </cell>
        </row>
        <row r="54">
          <cell r="D54">
            <v>205</v>
          </cell>
        </row>
        <row r="54">
          <cell r="I54">
            <v>374.167477362868</v>
          </cell>
        </row>
        <row r="55">
          <cell r="A55" t="str">
            <v>WEI026.8</v>
          </cell>
          <cell r="B55" t="str">
            <v>YWF4D-400-G (16") (3PH) (415V) S/STEEL </v>
          </cell>
        </row>
        <row r="55">
          <cell r="D55">
            <v>205</v>
          </cell>
        </row>
        <row r="55">
          <cell r="I55">
            <v>374.167477362868</v>
          </cell>
        </row>
        <row r="57">
          <cell r="A57" t="str">
            <v>WEI026.9</v>
          </cell>
          <cell r="B57" t="str">
            <v>YWF4D-500S-137/60-G (20") (3PH) (415V) S/STEEL  (HEAVY DUTY) 7 BLADE</v>
          </cell>
        </row>
        <row r="57">
          <cell r="D57">
            <v>750</v>
          </cell>
        </row>
        <row r="57">
          <cell r="I57">
            <v>568.734565591559</v>
          </cell>
        </row>
        <row r="58">
          <cell r="A58" t="str">
            <v>WEI027</v>
          </cell>
          <cell r="B58" t="str">
            <v>YWF4D-500-S 137/60-G (20") (3PH ) (415V)7blade cw end plate</v>
          </cell>
        </row>
        <row r="58">
          <cell r="D58">
            <v>750</v>
          </cell>
        </row>
        <row r="58">
          <cell r="I58">
            <v>533.905335341366</v>
          </cell>
        </row>
        <row r="59">
          <cell r="A59" t="str">
            <v>WEI028</v>
          </cell>
          <cell r="B59" t="str">
            <v>YWF4D-630S-180/105-B1 (26") (3PH) (415V)C/W END PLATE (HEAVY DUTY)</v>
          </cell>
        </row>
        <row r="59">
          <cell r="D59">
            <v>2700</v>
          </cell>
        </row>
        <row r="59">
          <cell r="I59">
            <v>1465.37912985274</v>
          </cell>
        </row>
        <row r="60">
          <cell r="A60" t="str">
            <v>WEI028.01</v>
          </cell>
          <cell r="B60" t="str">
            <v>YWF4D-630S-180/75-B1 (26") (3PH) (415V) C/W END PLATE (HEAVY DUTY)</v>
          </cell>
        </row>
        <row r="60">
          <cell r="D60">
            <v>1900</v>
          </cell>
        </row>
        <row r="60">
          <cell r="I60">
            <v>1072.61343510689</v>
          </cell>
        </row>
        <row r="61">
          <cell r="A61" t="str">
            <v>WEI028.02</v>
          </cell>
          <cell r="B61" t="str">
            <v>YWF.A6T-710S-7FIS01(28")(3PH 415V)C/W END PLATE (HEAVY DUTY)</v>
          </cell>
        </row>
        <row r="61">
          <cell r="D61" t="str">
            <v>1100 c/w plate</v>
          </cell>
        </row>
        <row r="61">
          <cell r="I61">
            <v>1334.35640744797</v>
          </cell>
        </row>
        <row r="62">
          <cell r="A62" t="str">
            <v>WEI028.03</v>
          </cell>
          <cell r="B62" t="str">
            <v>YWF6D-800-180/75-B1 (32") (3PH) (415V)C/W END PLATE (HEAVY DUTY)</v>
          </cell>
        </row>
        <row r="62">
          <cell r="D62">
            <v>1200</v>
          </cell>
        </row>
        <row r="62">
          <cell r="I62">
            <v>1986.2006856517</v>
          </cell>
        </row>
        <row r="63">
          <cell r="A63" t="str">
            <v>WEI029</v>
          </cell>
          <cell r="B63" t="str">
            <v>YWF6D-800S-180/105-B1 (32") (3PH) (415V) C/W END PLATE (HEAVY DUTY)</v>
          </cell>
        </row>
        <row r="63">
          <cell r="D63">
            <v>1900</v>
          </cell>
        </row>
        <row r="63">
          <cell r="I63">
            <v>2721.21801718449</v>
          </cell>
        </row>
        <row r="64">
          <cell r="A64" t="str">
            <v>WEI029.1</v>
          </cell>
          <cell r="B64" t="str">
            <v>YWF6D-910S-180/120-G (36") (3PH) (415V)(HEAVY DUTY)</v>
          </cell>
        </row>
        <row r="64">
          <cell r="D64">
            <v>2500</v>
          </cell>
        </row>
        <row r="64">
          <cell r="I64">
            <v>2435.08194267754</v>
          </cell>
        </row>
        <row r="65">
          <cell r="A65" t="str">
            <v>WEI029.2</v>
          </cell>
          <cell r="B65" t="str">
            <v>16" AIR DIRECTOR</v>
          </cell>
        </row>
        <row r="65">
          <cell r="I65">
            <v>73.4853885542169</v>
          </cell>
        </row>
        <row r="66">
          <cell r="A66" t="str">
            <v>WEI029.3</v>
          </cell>
          <cell r="B66" t="str">
            <v>20" AIR DIRECTOR</v>
          </cell>
        </row>
        <row r="66">
          <cell r="I66">
            <v>84.2294591566265</v>
          </cell>
        </row>
        <row r="67">
          <cell r="A67" t="str">
            <v>WEI029.4</v>
          </cell>
          <cell r="B67" t="str">
            <v>YZF5-13B (5WATTS) 200mm BEARING </v>
          </cell>
        </row>
        <row r="67">
          <cell r="D67" t="str">
            <v>200 28°</v>
          </cell>
        </row>
        <row r="67">
          <cell r="I67">
            <v>35.0374263417742</v>
          </cell>
        </row>
        <row r="68">
          <cell r="A68" t="str">
            <v>WEI029.5</v>
          </cell>
          <cell r="B68" t="str">
            <v>YZF10-20B (10WATTS) 230mm BEARING </v>
          </cell>
        </row>
        <row r="68">
          <cell r="D68" t="str">
            <v>230 28°,250 22°</v>
          </cell>
        </row>
        <row r="68">
          <cell r="I68">
            <v>41.7263895524765</v>
          </cell>
        </row>
        <row r="69">
          <cell r="A69" t="str">
            <v>WEI029.7</v>
          </cell>
          <cell r="B69" t="str">
            <v>YZF18-30B (18WATTS) 300mm BEARING </v>
          </cell>
        </row>
        <row r="69">
          <cell r="D69" t="str">
            <v>300 22°</v>
          </cell>
        </row>
        <row r="69">
          <cell r="I69">
            <v>50.3264851090938</v>
          </cell>
        </row>
        <row r="70">
          <cell r="A70" t="str">
            <v>WEI029.8</v>
          </cell>
          <cell r="B70" t="str">
            <v>YZF25-40B (25WATTS) 300mm BEARING </v>
          </cell>
        </row>
        <row r="70">
          <cell r="D70" t="str">
            <v>300 25°</v>
          </cell>
        </row>
        <row r="70">
          <cell r="I70">
            <v>61.2087179487179</v>
          </cell>
        </row>
        <row r="71">
          <cell r="A71" t="str">
            <v>WEI030</v>
          </cell>
          <cell r="B71" t="str">
            <v>YZF5-13 (5WATTS) 200mm </v>
          </cell>
        </row>
        <row r="71">
          <cell r="D71" t="str">
            <v>200 28°</v>
          </cell>
        </row>
        <row r="71">
          <cell r="I71">
            <v>31.1514572384138</v>
          </cell>
        </row>
        <row r="72">
          <cell r="A72" t="str">
            <v>WEI031</v>
          </cell>
          <cell r="B72" t="str">
            <v>YZF10-20 (10WATTS) 230mm </v>
          </cell>
        </row>
        <row r="72">
          <cell r="D72" t="str">
            <v>230 28°,250 22°</v>
          </cell>
        </row>
        <row r="72">
          <cell r="I72">
            <v>38.7641344163083</v>
          </cell>
        </row>
        <row r="73">
          <cell r="A73" t="str">
            <v>WEI032</v>
          </cell>
          <cell r="B73" t="str">
            <v>YZF16-25 (16WATTS) 254mm </v>
          </cell>
        </row>
        <row r="73">
          <cell r="D73" t="str">
            <v>250 28°</v>
          </cell>
        </row>
        <row r="73">
          <cell r="I73">
            <v>45.6548282635239</v>
          </cell>
        </row>
        <row r="74">
          <cell r="A74" t="str">
            <v>WEI033</v>
          </cell>
          <cell r="B74" t="str">
            <v>YZF18-30 (18WATTS) 300mm </v>
          </cell>
        </row>
        <row r="74">
          <cell r="D74" t="str">
            <v>300 22°</v>
          </cell>
        </row>
        <row r="74">
          <cell r="I74">
            <v>48.9462228592663</v>
          </cell>
        </row>
        <row r="75">
          <cell r="A75" t="str">
            <v>WEI033.01</v>
          </cell>
          <cell r="B75" t="str">
            <v>YZF25-40 (25WATTS) 300mm </v>
          </cell>
        </row>
        <row r="75">
          <cell r="D75" t="str">
            <v>300 25°</v>
          </cell>
        </row>
        <row r="75">
          <cell r="I75">
            <v>59.1389287041461</v>
          </cell>
        </row>
        <row r="76">
          <cell r="A76" t="str">
            <v>WEI033.02</v>
          </cell>
          <cell r="B76" t="str">
            <v>YZF34-45 (34WATTS) 300mm </v>
          </cell>
        </row>
        <row r="76">
          <cell r="D76" t="str">
            <v>300 28°</v>
          </cell>
        </row>
        <row r="76">
          <cell r="I76">
            <v>61.5809311461485</v>
          </cell>
        </row>
        <row r="77">
          <cell r="A77" t="str">
            <v>WEI034.01</v>
          </cell>
          <cell r="B77" t="str">
            <v>ECM5310H (ec fan) 7/11w</v>
          </cell>
        </row>
        <row r="77">
          <cell r="I77">
            <v>56.4652738565782</v>
          </cell>
        </row>
        <row r="78">
          <cell r="A78" t="str">
            <v>WEI034.02</v>
          </cell>
          <cell r="B78" t="str">
            <v>200MM PLASTIC RING</v>
          </cell>
        </row>
        <row r="78">
          <cell r="I78">
            <v>12.1086642825773</v>
          </cell>
        </row>
        <row r="79">
          <cell r="A79" t="str">
            <v>WEI034.03</v>
          </cell>
          <cell r="B79" t="str">
            <v>8W EC Q FAN (Replacement 10w motor)</v>
          </cell>
        </row>
        <row r="79">
          <cell r="I79">
            <v>36.3887320409059</v>
          </cell>
        </row>
        <row r="80">
          <cell r="A80" t="str">
            <v>WEI034.04</v>
          </cell>
          <cell r="B80" t="str">
            <v>FAN MOTOR BRACKET</v>
          </cell>
        </row>
        <row r="80">
          <cell r="I80">
            <v>0.627391931739758</v>
          </cell>
        </row>
        <row r="81">
          <cell r="A81" t="str">
            <v>WEI034.2</v>
          </cell>
          <cell r="B81" t="str">
            <v>6" FAN RING</v>
          </cell>
        </row>
        <row r="81">
          <cell r="I81">
            <v>7.43147255689424</v>
          </cell>
        </row>
        <row r="82">
          <cell r="A82" t="str">
            <v>WEI034.3</v>
          </cell>
          <cell r="B82" t="str">
            <v>7" FAN RING</v>
          </cell>
        </row>
        <row r="82">
          <cell r="I82">
            <v>8.8871218206158</v>
          </cell>
        </row>
        <row r="83">
          <cell r="A83" t="str">
            <v>WEI035</v>
          </cell>
          <cell r="B83" t="str">
            <v>8" FAN RING</v>
          </cell>
        </row>
        <row r="83">
          <cell r="I83">
            <v>9.65325301204819</v>
          </cell>
        </row>
        <row r="84">
          <cell r="A84" t="str">
            <v>WEI035.1</v>
          </cell>
          <cell r="B84" t="str">
            <v>9" FAN RING</v>
          </cell>
        </row>
        <row r="84">
          <cell r="I84">
            <v>11.4919678714859</v>
          </cell>
        </row>
        <row r="85">
          <cell r="A85" t="str">
            <v>WEI035.2</v>
          </cell>
          <cell r="B85" t="str">
            <v>10" FAN RING</v>
          </cell>
        </row>
        <row r="85">
          <cell r="I85">
            <v>12.1814859437751</v>
          </cell>
        </row>
        <row r="86">
          <cell r="A86" t="str">
            <v>WEI035.3</v>
          </cell>
          <cell r="B86" t="str">
            <v>12" FAN RING</v>
          </cell>
        </row>
        <row r="86">
          <cell r="I86">
            <v>14.0968139223561</v>
          </cell>
        </row>
        <row r="87">
          <cell r="A87" t="str">
            <v>WEI035.4</v>
          </cell>
          <cell r="B87" t="str">
            <v>6" FAN GUARD</v>
          </cell>
        </row>
        <row r="87">
          <cell r="I87">
            <v>4.6657389558233</v>
          </cell>
        </row>
        <row r="88">
          <cell r="A88" t="str">
            <v>WEI035.5</v>
          </cell>
          <cell r="B88" t="str">
            <v>7" FAN GUARD</v>
          </cell>
        </row>
        <row r="88">
          <cell r="I88">
            <v>5.4701767068273</v>
          </cell>
        </row>
        <row r="89">
          <cell r="A89" t="str">
            <v>WEI036</v>
          </cell>
          <cell r="B89" t="str">
            <v>8" FAN GUARD (200mm/H40)</v>
          </cell>
        </row>
        <row r="89">
          <cell r="I89">
            <v>9.95006698331506</v>
          </cell>
        </row>
        <row r="90">
          <cell r="A90" t="str">
            <v>WEI036.1</v>
          </cell>
          <cell r="B90" t="str">
            <v>9" FAN GUARD</v>
          </cell>
        </row>
        <row r="90">
          <cell r="I90">
            <v>10.1359156626506</v>
          </cell>
        </row>
        <row r="91">
          <cell r="A91" t="str">
            <v>WEI037</v>
          </cell>
          <cell r="B91" t="str">
            <v>10" FAN GUARD (254mm/H50)</v>
          </cell>
        </row>
        <row r="91">
          <cell r="I91">
            <v>13.6767750578492</v>
          </cell>
        </row>
        <row r="92">
          <cell r="A92" t="str">
            <v>WEI038</v>
          </cell>
          <cell r="B92" t="str">
            <v>12" FAN GUARD (300mm/H50)</v>
          </cell>
        </row>
        <row r="92">
          <cell r="I92">
            <v>14.8581171599074</v>
          </cell>
        </row>
        <row r="93">
          <cell r="A93" t="str">
            <v>WEI038.1</v>
          </cell>
          <cell r="B93" t="str">
            <v>6" FAN BLADE</v>
          </cell>
        </row>
        <row r="93">
          <cell r="I93">
            <v>1.89472363385407</v>
          </cell>
        </row>
        <row r="94">
          <cell r="A94" t="str">
            <v>WEI038.2</v>
          </cell>
          <cell r="B94" t="str">
            <v>7" FAN BLADE</v>
          </cell>
        </row>
        <row r="94">
          <cell r="I94">
            <v>2.3213501474371</v>
          </cell>
        </row>
        <row r="95">
          <cell r="A95" t="str">
            <v>WEI039</v>
          </cell>
          <cell r="B95" t="str">
            <v>8" FAN BLADE 28° (200mm)</v>
          </cell>
        </row>
        <row r="95">
          <cell r="I95">
            <v>3.43810778593387</v>
          </cell>
        </row>
        <row r="96">
          <cell r="A96" t="str">
            <v>WEI039.01</v>
          </cell>
          <cell r="B96" t="str">
            <v>8" FAN BLADE 28°B (200mm)</v>
          </cell>
        </row>
        <row r="96">
          <cell r="D96" t="str">
            <v>for counter</v>
          </cell>
        </row>
        <row r="96">
          <cell r="I96">
            <v>3.43810778593387</v>
          </cell>
        </row>
        <row r="97">
          <cell r="A97" t="str">
            <v>WEI039.1</v>
          </cell>
          <cell r="B97" t="str">
            <v>9" FAN BLADE (230mm)</v>
          </cell>
        </row>
        <row r="97">
          <cell r="I97">
            <v>4.21607378129117</v>
          </cell>
        </row>
        <row r="98">
          <cell r="A98" t="str">
            <v>WEI040</v>
          </cell>
          <cell r="B98" t="str">
            <v>10" FAN BLADE 22° (250mm)</v>
          </cell>
        </row>
        <row r="98">
          <cell r="I98">
            <v>6.02296254470167</v>
          </cell>
        </row>
        <row r="99">
          <cell r="A99" t="str">
            <v>WEI040.0</v>
          </cell>
          <cell r="B99" t="str">
            <v>10" FAN BLADE 28° (250mm)</v>
          </cell>
        </row>
        <row r="99">
          <cell r="I99">
            <v>6.02296254470167</v>
          </cell>
        </row>
        <row r="100">
          <cell r="A100" t="str">
            <v>WEI040.1</v>
          </cell>
          <cell r="B100" t="str">
            <v>10" FAN BLADE 28°B (250mm)</v>
          </cell>
        </row>
        <row r="100">
          <cell r="I100">
            <v>6.02296254470167</v>
          </cell>
        </row>
        <row r="101">
          <cell r="A101" t="str">
            <v>WEI041</v>
          </cell>
          <cell r="B101" t="str">
            <v>12" FAN BLADE 22° (300mm)</v>
          </cell>
        </row>
        <row r="101">
          <cell r="I101">
            <v>9.71202710333145</v>
          </cell>
        </row>
        <row r="102">
          <cell r="A102" t="str">
            <v>WEI041.01</v>
          </cell>
          <cell r="B102" t="str">
            <v>12" FAN BLADE 25° (300mm)</v>
          </cell>
        </row>
        <row r="102">
          <cell r="I102">
            <v>9.71202710333145</v>
          </cell>
        </row>
        <row r="104">
          <cell r="A104" t="str">
            <v>WEI041.1</v>
          </cell>
          <cell r="B104" t="str">
            <v>4" VIDEO FAN (SLEEVE BEARING)</v>
          </cell>
        </row>
        <row r="104">
          <cell r="I104">
            <v>23.2733450124754</v>
          </cell>
        </row>
        <row r="105">
          <cell r="A105" t="str">
            <v>WEI042</v>
          </cell>
          <cell r="B105" t="str">
            <v>4" VIDEO FAN (BEARING TYPE)</v>
          </cell>
        </row>
        <row r="105">
          <cell r="I105">
            <v>29.1978552848118</v>
          </cell>
        </row>
        <row r="106">
          <cell r="A106" t="str">
            <v>WEI042.1</v>
          </cell>
          <cell r="B106" t="str">
            <v>4" VIDEO FAN GUARD</v>
          </cell>
        </row>
        <row r="106">
          <cell r="I106">
            <v>1.72532781228433</v>
          </cell>
        </row>
        <row r="107">
          <cell r="A107" t="str">
            <v>WEI042.2</v>
          </cell>
          <cell r="B107" t="str">
            <v>6" VIDEO FAN GUARD</v>
          </cell>
        </row>
        <row r="107">
          <cell r="I107">
            <v>2.41545893719807</v>
          </cell>
        </row>
        <row r="108">
          <cell r="A108" t="str">
            <v>WEI043</v>
          </cell>
          <cell r="B108" t="str">
            <v>6" VIDEO FAN (BEARING TYPE)</v>
          </cell>
        </row>
        <row r="108">
          <cell r="I108">
            <v>55.616449478342</v>
          </cell>
        </row>
        <row r="109">
          <cell r="A109" t="str">
            <v>WEI044</v>
          </cell>
          <cell r="B109" t="str">
            <v>YZF-3206 (17WATTS) SHADED POLE MOTOR C/W 124mm FAN BLADE</v>
          </cell>
        </row>
        <row r="109">
          <cell r="I109">
            <v>41.407867494824</v>
          </cell>
        </row>
      </sheetData>
      <sheetData sheetId="2">
        <row r="6">
          <cell r="A6" t="str">
            <v>DATE :28.9.26</v>
          </cell>
        </row>
        <row r="8">
          <cell r="K8" t="str">
            <v>RM</v>
          </cell>
        </row>
        <row r="9">
          <cell r="A9" t="str">
            <v>ZI 001.1</v>
          </cell>
          <cell r="B9" t="str">
            <v>(16") FN040-VDK Ziehhlabegg fan (1PH)</v>
          </cell>
          <cell r="C9" t="str">
            <v>1PH (230V)</v>
          </cell>
        </row>
        <row r="9">
          <cell r="K9">
            <v>504.777777777778</v>
          </cell>
        </row>
        <row r="10">
          <cell r="A10" t="str">
            <v>ZI001</v>
          </cell>
          <cell r="B10" t="str">
            <v>(16") FN040-VDK Ziehhlabegg fan (3ph)</v>
          </cell>
          <cell r="C10" t="str">
            <v>3PH (415V)</v>
          </cell>
        </row>
        <row r="10">
          <cell r="K10" t="str">
            <v>~</v>
          </cell>
        </row>
        <row r="11">
          <cell r="A11" t="str">
            <v>ZI002</v>
          </cell>
          <cell r="B11" t="str">
            <v>(20") FN050-VDK Ziehhlabegg fan</v>
          </cell>
          <cell r="C11" t="str">
            <v>3PH (415V)</v>
          </cell>
        </row>
        <row r="11">
          <cell r="K11" t="str">
            <v>~</v>
          </cell>
        </row>
        <row r="12">
          <cell r="A12" t="str">
            <v>ZI003</v>
          </cell>
          <cell r="B12" t="str">
            <v>(26") FN063-VDK Ziehhlabegg fan</v>
          </cell>
          <cell r="C12" t="str">
            <v>3PH (415V)</v>
          </cell>
        </row>
        <row r="12">
          <cell r="K12" t="str">
            <v>~</v>
          </cell>
        </row>
        <row r="13">
          <cell r="A13" t="str">
            <v>ZI005</v>
          </cell>
          <cell r="B13" t="str">
            <v>(32") FN080-sDQ Ziehhlabegg fan (6poles)</v>
          </cell>
          <cell r="C13" t="str">
            <v>3PH (415V)</v>
          </cell>
        </row>
        <row r="13">
          <cell r="K13" t="str">
            <v>~</v>
          </cell>
        </row>
        <row r="14">
          <cell r="A14" t="str">
            <v>ZI 8</v>
          </cell>
          <cell r="B14" t="str">
            <v>(26") FB063-VDK Ziehhlabegg fan</v>
          </cell>
          <cell r="C14" t="str">
            <v>3PH (415V)</v>
          </cell>
        </row>
        <row r="14">
          <cell r="K14">
            <v>1464.94276923077</v>
          </cell>
        </row>
        <row r="15">
          <cell r="A15" t="str">
            <v>ZI005.1</v>
          </cell>
          <cell r="B15" t="str">
            <v>12" EBM FAN SET (1PH)</v>
          </cell>
          <cell r="C15" t="str">
            <v>1PH (230V)</v>
          </cell>
        </row>
        <row r="15">
          <cell r="K15" t="str">
            <v>~</v>
          </cell>
        </row>
        <row r="16">
          <cell r="A16" t="str">
            <v>ZI005.2</v>
          </cell>
          <cell r="B16" t="str">
            <v>14" EBM FAN SET (1PH)</v>
          </cell>
          <cell r="C16" t="str">
            <v>1PH (230V)</v>
          </cell>
        </row>
        <row r="16">
          <cell r="K16" t="str">
            <v>~</v>
          </cell>
        </row>
        <row r="17">
          <cell r="A17" t="str">
            <v>ZI005.3</v>
          </cell>
          <cell r="B17" t="str">
            <v>14" EBM FAN SET (3PH)</v>
          </cell>
          <cell r="C17" t="str">
            <v>3PH (415V)</v>
          </cell>
        </row>
        <row r="17">
          <cell r="K17">
            <v>365.846664115321</v>
          </cell>
        </row>
        <row r="18">
          <cell r="A18" t="str">
            <v>ZI006</v>
          </cell>
          <cell r="B18" t="str">
            <v>16" EBM FAN SET (1PH)</v>
          </cell>
          <cell r="C18" t="str">
            <v>1PH (230V)</v>
          </cell>
        </row>
        <row r="18">
          <cell r="K18">
            <v>474.167623421355</v>
          </cell>
        </row>
        <row r="19">
          <cell r="A19" t="str">
            <v>ZI007</v>
          </cell>
          <cell r="B19" t="str">
            <v>16" EBM FAN SET (3PH)</v>
          </cell>
          <cell r="C19" t="str">
            <v>3PH (415V)</v>
          </cell>
        </row>
        <row r="19">
          <cell r="K19" t="str">
            <v>~</v>
          </cell>
        </row>
        <row r="20">
          <cell r="A20" t="str">
            <v>ZI007.1</v>
          </cell>
          <cell r="B20" t="str">
            <v>18" EBM FAN SET (3PH)</v>
          </cell>
          <cell r="C20" t="str">
            <v>3PH (415V)</v>
          </cell>
        </row>
        <row r="20">
          <cell r="K20" t="str">
            <v>~</v>
          </cell>
        </row>
        <row r="21">
          <cell r="A21" t="str">
            <v>ZI008</v>
          </cell>
          <cell r="B21" t="str">
            <v>20" EBM FAN SET (3PH)</v>
          </cell>
          <cell r="C21" t="str">
            <v>3PH (415V)</v>
          </cell>
        </row>
        <row r="21">
          <cell r="K21" t="str">
            <v>~</v>
          </cell>
        </row>
        <row r="22">
          <cell r="A22" t="str">
            <v>ZI009</v>
          </cell>
          <cell r="B22" t="str">
            <v>26" EBM FAN SET (3PH)</v>
          </cell>
          <cell r="C22" t="str">
            <v>3PH (415V)</v>
          </cell>
        </row>
        <row r="22">
          <cell r="K22">
            <v>1936.83528061052</v>
          </cell>
        </row>
        <row r="23">
          <cell r="A23" t="str">
            <v>ZI010</v>
          </cell>
          <cell r="B23" t="str">
            <v>32" EBM FAN SET (3PH) c/w end plate(800mm)</v>
          </cell>
          <cell r="C23" t="str">
            <v>3PH (415V)</v>
          </cell>
        </row>
        <row r="23">
          <cell r="K23">
            <v>2786.54366178159</v>
          </cell>
        </row>
        <row r="24">
          <cell r="A24" t="str">
            <v>ZI010.1</v>
          </cell>
          <cell r="B24" t="str">
            <v>36" EBM FAN SET (3PH) c/w end plate(910mm)</v>
          </cell>
          <cell r="C24" t="str">
            <v>3PH (415V)</v>
          </cell>
        </row>
        <row r="24">
          <cell r="K24" t="str">
            <v>~</v>
          </cell>
        </row>
        <row r="25">
          <cell r="A25" t="str">
            <v>ZI011</v>
          </cell>
          <cell r="B25" t="str">
            <v>10watts ebm fan motor (M4Q045CA03A4/C01)</v>
          </cell>
        </row>
        <row r="25">
          <cell r="K25" t="str">
            <v>~</v>
          </cell>
        </row>
        <row r="26">
          <cell r="A26" t="str">
            <v>ZI012</v>
          </cell>
          <cell r="B26" t="str">
            <v>18watts ebm fan motor (M4Q045DA13A4/C01)</v>
          </cell>
        </row>
        <row r="26">
          <cell r="K26" t="str">
            <v>~</v>
          </cell>
        </row>
      </sheetData>
      <sheetData sheetId="3">
        <row r="8">
          <cell r="E8" t="str">
            <v>BTU/HR td7 ~25c</v>
          </cell>
          <cell r="F8" t="str">
            <v>kW td7</v>
          </cell>
          <cell r="G8" t="str">
            <v>Flowrate meter</v>
          </cell>
          <cell r="H8" t="str">
            <v>Dimension (mm)</v>
          </cell>
          <cell r="I8" t="str">
            <v>Voltage</v>
          </cell>
          <cell r="J8" t="str">
            <v>Heater pcs</v>
          </cell>
          <cell r="K8" t="str">
            <v>Heater KW</v>
          </cell>
          <cell r="L8" t="str">
            <v>Size  outlet copper p-trap</v>
          </cell>
          <cell r="M8" t="str">
            <v>(Frezzer) TEX (R22) -25c orifice no</v>
          </cell>
          <cell r="N8" t="str">
            <v>(Frezzer) TES (R404) -25c orifice no</v>
          </cell>
        </row>
        <row r="8">
          <cell r="W8" t="str">
            <v>(RM) axial fan</v>
          </cell>
          <cell r="X8" t="str">
            <v>Axial fan c/w exp valve ,p trap</v>
          </cell>
        </row>
        <row r="8">
          <cell r="AE8" t="str">
            <v>(RM)aluminium heavy duty fan</v>
          </cell>
          <cell r="AF8" t="str">
            <v>heavy fan c/w p trap and exp valve</v>
          </cell>
        </row>
        <row r="9">
          <cell r="A9" t="str">
            <v>QC001</v>
          </cell>
          <cell r="B9" t="str">
            <v>CL301C4</v>
          </cell>
        </row>
        <row r="9">
          <cell r="D9" t="str">
            <v>MT22,CS11,zb15</v>
          </cell>
          <cell r="E9">
            <v>4778.2</v>
          </cell>
          <cell r="F9">
            <v>1.4</v>
          </cell>
          <cell r="G9">
            <v>9</v>
          </cell>
          <cell r="H9" t="str">
            <v>1x300</v>
          </cell>
          <cell r="I9">
            <v>230</v>
          </cell>
          <cell r="J9">
            <v>3</v>
          </cell>
          <cell r="K9">
            <v>1.5</v>
          </cell>
          <cell r="L9">
            <v>0.875</v>
          </cell>
          <cell r="M9" t="str">
            <v>1 / RCX0834</v>
          </cell>
          <cell r="N9" t="str">
            <v>1 / RCX0834</v>
          </cell>
        </row>
        <row r="9">
          <cell r="W9">
            <v>1490.40594498669</v>
          </cell>
          <cell r="X9">
            <v>1766.95097329958</v>
          </cell>
        </row>
        <row r="9">
          <cell r="AE9" t="str">
            <v>~</v>
          </cell>
          <cell r="AF9" t="str">
            <v>~</v>
          </cell>
        </row>
        <row r="10">
          <cell r="A10" t="str">
            <v>QC002</v>
          </cell>
          <cell r="B10" t="str">
            <v>CL302C3</v>
          </cell>
        </row>
        <row r="10">
          <cell r="D10" t="str">
            <v>MT32-MT36,ZB19</v>
          </cell>
          <cell r="E10">
            <v>6826</v>
          </cell>
          <cell r="F10">
            <v>2</v>
          </cell>
          <cell r="G10">
            <v>9</v>
          </cell>
          <cell r="H10" t="str">
            <v>2x300</v>
          </cell>
          <cell r="I10">
            <v>230</v>
          </cell>
          <cell r="J10">
            <v>3</v>
          </cell>
          <cell r="K10">
            <v>2.4</v>
          </cell>
          <cell r="L10">
            <v>0.875</v>
          </cell>
          <cell r="M10" t="str">
            <v>2 / RCX1234</v>
          </cell>
          <cell r="N10" t="str">
            <v>2 / RCX1034</v>
          </cell>
        </row>
        <row r="10">
          <cell r="W10">
            <v>2043.58917480035</v>
          </cell>
          <cell r="X10">
            <v>2301.05891932657</v>
          </cell>
        </row>
        <row r="10">
          <cell r="AE10" t="str">
            <v>~</v>
          </cell>
          <cell r="AF10" t="str">
            <v>~</v>
          </cell>
        </row>
        <row r="11">
          <cell r="A11" t="str">
            <v>QC003</v>
          </cell>
          <cell r="B11" t="str">
            <v>CL302C4</v>
          </cell>
        </row>
        <row r="11">
          <cell r="D11" t="str">
            <v>MT40-MT44,ZB21</v>
          </cell>
          <cell r="E11">
            <v>7849.9</v>
          </cell>
          <cell r="F11">
            <v>2.3</v>
          </cell>
          <cell r="G11">
            <v>9</v>
          </cell>
          <cell r="H11" t="str">
            <v>2x300</v>
          </cell>
          <cell r="I11">
            <v>230</v>
          </cell>
          <cell r="J11">
            <v>3</v>
          </cell>
          <cell r="K11">
            <v>2.4</v>
          </cell>
          <cell r="L11">
            <v>0.875</v>
          </cell>
          <cell r="M11" t="str">
            <v>2 / RCX1634</v>
          </cell>
          <cell r="N11" t="str">
            <v>3 / RCX1534</v>
          </cell>
        </row>
        <row r="11">
          <cell r="W11">
            <v>2322.26042590949</v>
          </cell>
          <cell r="X11">
            <v>2570.1208169492</v>
          </cell>
        </row>
        <row r="11">
          <cell r="AE11" t="str">
            <v>~</v>
          </cell>
          <cell r="AF11" t="str">
            <v>~</v>
          </cell>
        </row>
        <row r="12">
          <cell r="A12" t="str">
            <v>QC004</v>
          </cell>
          <cell r="B12" t="str">
            <v>CL302C6</v>
          </cell>
        </row>
        <row r="12">
          <cell r="D12" t="str">
            <v>MT50,ZB29</v>
          </cell>
          <cell r="E12">
            <v>10239</v>
          </cell>
          <cell r="F12">
            <v>3</v>
          </cell>
          <cell r="G12">
            <v>8</v>
          </cell>
          <cell r="H12" t="str">
            <v>2x300</v>
          </cell>
          <cell r="I12">
            <v>230</v>
          </cell>
          <cell r="J12">
            <v>5</v>
          </cell>
          <cell r="K12">
            <v>4</v>
          </cell>
          <cell r="L12">
            <v>1.125</v>
          </cell>
          <cell r="M12" t="str">
            <v>3 / RCX2434</v>
          </cell>
          <cell r="N12" t="str">
            <v>3 / RCX1534</v>
          </cell>
        </row>
        <row r="12">
          <cell r="W12">
            <v>3155.8710440698</v>
          </cell>
          <cell r="X12">
            <v>3395.02393086842</v>
          </cell>
        </row>
        <row r="12">
          <cell r="AE12" t="str">
            <v>~</v>
          </cell>
          <cell r="AF12" t="str">
            <v>~</v>
          </cell>
        </row>
        <row r="13">
          <cell r="A13" t="str">
            <v>QC005</v>
          </cell>
          <cell r="B13" t="str">
            <v>CL303C4</v>
          </cell>
        </row>
        <row r="13">
          <cell r="D13" t="str">
            <v>MT64,ZB38</v>
          </cell>
          <cell r="E13">
            <v>12628.1</v>
          </cell>
          <cell r="F13">
            <v>3.7</v>
          </cell>
          <cell r="G13">
            <v>9</v>
          </cell>
          <cell r="H13" t="str">
            <v>3x300</v>
          </cell>
          <cell r="I13">
            <v>230</v>
          </cell>
          <cell r="J13">
            <v>3</v>
          </cell>
          <cell r="K13">
            <v>6</v>
          </cell>
          <cell r="L13">
            <v>1.125</v>
          </cell>
          <cell r="M13" t="str">
            <v>4 / RCX3134</v>
          </cell>
          <cell r="N13" t="str">
            <v>4 / RCX2034</v>
          </cell>
        </row>
        <row r="13">
          <cell r="W13">
            <v>3030.72315882875</v>
          </cell>
          <cell r="X13">
            <v>3274.19148994603</v>
          </cell>
        </row>
        <row r="13">
          <cell r="AE13" t="str">
            <v>~</v>
          </cell>
          <cell r="AF13" t="str">
            <v>~</v>
          </cell>
        </row>
        <row r="14">
          <cell r="A14" t="str">
            <v>QC006</v>
          </cell>
          <cell r="B14" t="str">
            <v>CL303C6</v>
          </cell>
        </row>
        <row r="14">
          <cell r="D14" t="str">
            <v>4EES4Y,MT100,ZB45</v>
          </cell>
          <cell r="E14">
            <v>15699.8</v>
          </cell>
          <cell r="F14">
            <v>4.6</v>
          </cell>
          <cell r="G14">
            <v>9</v>
          </cell>
          <cell r="H14" t="str">
            <v>3x300</v>
          </cell>
          <cell r="I14">
            <v>230</v>
          </cell>
          <cell r="J14">
            <v>5</v>
          </cell>
          <cell r="K14">
            <v>6</v>
          </cell>
          <cell r="L14">
            <v>1.125</v>
          </cell>
          <cell r="M14" t="str">
            <v>5 / RCX4734</v>
          </cell>
          <cell r="N14">
            <v>6</v>
          </cell>
        </row>
        <row r="14">
          <cell r="W14">
            <v>3781.42561372375</v>
          </cell>
          <cell r="X14">
            <v>3999.00765329292</v>
          </cell>
        </row>
        <row r="14">
          <cell r="AE14" t="str">
            <v>~</v>
          </cell>
          <cell r="AF14" t="str">
            <v>~</v>
          </cell>
        </row>
        <row r="15">
          <cell r="A15" t="str">
            <v>QC006.1</v>
          </cell>
          <cell r="B15" t="str">
            <v>CL304C6</v>
          </cell>
        </row>
        <row r="15">
          <cell r="D15" t="str">
            <v>4DES5Y,MT125,ZB48</v>
          </cell>
          <cell r="E15">
            <v>21501.9</v>
          </cell>
          <cell r="F15">
            <v>6.3</v>
          </cell>
          <cell r="G15">
            <v>9</v>
          </cell>
          <cell r="H15" t="str">
            <v>4x300</v>
          </cell>
          <cell r="I15">
            <v>230</v>
          </cell>
          <cell r="J15">
            <v>5</v>
          </cell>
          <cell r="K15">
            <v>6</v>
          </cell>
          <cell r="L15">
            <v>1.125</v>
          </cell>
          <cell r="M15" t="str">
            <v>TEX5-1 / SCX0645</v>
          </cell>
          <cell r="N15" t="str">
            <v>TES5-1 / TGES5</v>
          </cell>
        </row>
        <row r="15">
          <cell r="W15">
            <v>4571.57645666962</v>
          </cell>
          <cell r="X15">
            <v>4776.41016083036</v>
          </cell>
        </row>
        <row r="15">
          <cell r="AE15" t="str">
            <v>~</v>
          </cell>
          <cell r="AF15" t="str">
            <v>~</v>
          </cell>
        </row>
        <row r="16">
          <cell r="A16" t="str">
            <v>QC007</v>
          </cell>
          <cell r="B16" t="str">
            <v>CL401C3</v>
          </cell>
        </row>
        <row r="16">
          <cell r="D16" t="str">
            <v>MT28,ZB15</v>
          </cell>
          <cell r="E16">
            <v>6826</v>
          </cell>
          <cell r="F16">
            <v>2</v>
          </cell>
          <cell r="G16">
            <v>12</v>
          </cell>
          <cell r="H16" t="str">
            <v>1x400</v>
          </cell>
          <cell r="I16">
            <v>230</v>
          </cell>
          <cell r="J16">
            <v>3</v>
          </cell>
          <cell r="K16">
            <v>1.5</v>
          </cell>
          <cell r="L16">
            <v>0.875</v>
          </cell>
          <cell r="M16" t="str">
            <v>1 / RCX0834</v>
          </cell>
          <cell r="N16" t="str">
            <v>1 / RCX0834</v>
          </cell>
        </row>
        <row r="16">
          <cell r="W16">
            <v>1720.55235137533</v>
          </cell>
          <cell r="X16">
            <v>1989.16129670931</v>
          </cell>
        </row>
        <row r="16">
          <cell r="AE16">
            <v>2179.49597449922</v>
          </cell>
          <cell r="AF16">
            <v>2478.43782049433</v>
          </cell>
        </row>
        <row r="17">
          <cell r="A17" t="str">
            <v>QC008</v>
          </cell>
          <cell r="B17" t="str">
            <v>CL401C4</v>
          </cell>
        </row>
        <row r="17">
          <cell r="D17" t="str">
            <v>MT32,ZB19</v>
          </cell>
          <cell r="E17">
            <v>7849.9</v>
          </cell>
          <cell r="F17">
            <v>2.3</v>
          </cell>
          <cell r="G17">
            <v>12</v>
          </cell>
          <cell r="H17" t="str">
            <v>1x400</v>
          </cell>
          <cell r="I17">
            <v>230</v>
          </cell>
          <cell r="J17">
            <v>3</v>
          </cell>
          <cell r="K17">
            <v>1.5</v>
          </cell>
          <cell r="L17">
            <v>0.875</v>
          </cell>
          <cell r="M17" t="str">
            <v>2 / RCX1234</v>
          </cell>
          <cell r="N17" t="str">
            <v>2 / RCX1034</v>
          </cell>
        </row>
        <row r="17">
          <cell r="W17">
            <v>2024.17923691216</v>
          </cell>
          <cell r="X17">
            <v>2282.31828964142</v>
          </cell>
        </row>
        <row r="17">
          <cell r="AE17">
            <v>2472.65296743133</v>
          </cell>
          <cell r="AF17">
            <v>2771.59481342643</v>
          </cell>
        </row>
        <row r="18">
          <cell r="A18" t="str">
            <v>QC009</v>
          </cell>
          <cell r="B18" t="str">
            <v>CL401C5</v>
          </cell>
        </row>
        <row r="18">
          <cell r="D18" t="str">
            <v>MT40,ZB21</v>
          </cell>
          <cell r="E18">
            <v>9897.7</v>
          </cell>
          <cell r="F18">
            <v>2.9</v>
          </cell>
          <cell r="G18">
            <v>12</v>
          </cell>
          <cell r="H18" t="str">
            <v>1x400</v>
          </cell>
          <cell r="I18">
            <v>230</v>
          </cell>
          <cell r="J18">
            <v>5</v>
          </cell>
          <cell r="K18">
            <v>2.5</v>
          </cell>
          <cell r="L18">
            <v>0.875</v>
          </cell>
          <cell r="M18" t="str">
            <v>3 / RCX2434</v>
          </cell>
          <cell r="N18" t="str">
            <v>3 / RCX1534</v>
          </cell>
        </row>
        <row r="18">
          <cell r="W18">
            <v>2338.89751552795</v>
          </cell>
          <cell r="X18">
            <v>2586.18421382218</v>
          </cell>
        </row>
        <row r="18">
          <cell r="AE18">
            <v>2704.23360568363</v>
          </cell>
          <cell r="AF18">
            <v>3003.17545167873</v>
          </cell>
        </row>
        <row r="19">
          <cell r="A19" t="str">
            <v>QC010</v>
          </cell>
          <cell r="B19" t="str">
            <v>CL401C6</v>
          </cell>
        </row>
        <row r="19">
          <cell r="D19" t="str">
            <v>MT50,ZB26</v>
          </cell>
          <cell r="E19">
            <v>10580.3</v>
          </cell>
          <cell r="F19">
            <v>3.1</v>
          </cell>
          <cell r="G19">
            <v>12</v>
          </cell>
          <cell r="H19" t="str">
            <v>1x400</v>
          </cell>
          <cell r="I19">
            <v>230</v>
          </cell>
          <cell r="J19">
            <v>5</v>
          </cell>
          <cell r="K19">
            <v>2.5</v>
          </cell>
          <cell r="L19">
            <v>0.875</v>
          </cell>
          <cell r="M19" t="str">
            <v>3 / RCX2434</v>
          </cell>
          <cell r="N19" t="str">
            <v>3 / RCX2034</v>
          </cell>
        </row>
        <row r="19">
          <cell r="W19">
            <v>2435.94720496894</v>
          </cell>
          <cell r="X19">
            <v>2679.88736224797</v>
          </cell>
        </row>
        <row r="19">
          <cell r="AE19">
            <v>2797.93675410941</v>
          </cell>
          <cell r="AF19">
            <v>3096.87860010452</v>
          </cell>
        </row>
        <row r="20">
          <cell r="A20" t="str">
            <v>QC010.1</v>
          </cell>
          <cell r="B20" t="str">
            <v>CL402C3</v>
          </cell>
        </row>
        <row r="20">
          <cell r="D20" t="str">
            <v>MT64,ZB29,CS33</v>
          </cell>
          <cell r="E20">
            <v>12628.1</v>
          </cell>
          <cell r="F20">
            <v>3.7</v>
          </cell>
          <cell r="G20">
            <v>14</v>
          </cell>
          <cell r="H20" t="str">
            <v>2x400</v>
          </cell>
          <cell r="I20">
            <v>415</v>
          </cell>
          <cell r="J20">
            <v>3</v>
          </cell>
          <cell r="K20">
            <v>3</v>
          </cell>
          <cell r="L20">
            <v>1.125</v>
          </cell>
          <cell r="M20" t="str">
            <v>3 / RCX2434</v>
          </cell>
          <cell r="N20" t="str">
            <v>3 / RCX2034</v>
          </cell>
        </row>
        <row r="20">
          <cell r="W20">
            <v>2760.37045252884</v>
          </cell>
          <cell r="X20">
            <v>3013.1612907599</v>
          </cell>
        </row>
        <row r="20">
          <cell r="AE20">
            <v>3724.94084268346</v>
          </cell>
          <cell r="AF20">
            <v>4043.92037816716</v>
          </cell>
        </row>
        <row r="21">
          <cell r="A21" t="str">
            <v>QC011</v>
          </cell>
          <cell r="B21" t="str">
            <v>CL402C4</v>
          </cell>
        </row>
        <row r="21">
          <cell r="D21" t="str">
            <v>MT72,ZB38</v>
          </cell>
          <cell r="E21">
            <v>16041.1</v>
          </cell>
          <cell r="F21">
            <v>4.7</v>
          </cell>
          <cell r="G21">
            <v>14</v>
          </cell>
          <cell r="H21" t="str">
            <v>2x400</v>
          </cell>
          <cell r="I21">
            <v>415</v>
          </cell>
          <cell r="J21">
            <v>3</v>
          </cell>
          <cell r="K21">
            <v>3</v>
          </cell>
          <cell r="L21">
            <v>1.125</v>
          </cell>
          <cell r="M21" t="str">
            <v>4 / RCX3134</v>
          </cell>
          <cell r="N21" t="str">
            <v>3 / RCX2034</v>
          </cell>
        </row>
        <row r="21">
          <cell r="W21">
            <v>3278.61579414374</v>
          </cell>
          <cell r="X21">
            <v>3513.53610335361</v>
          </cell>
        </row>
        <row r="21">
          <cell r="AE21">
            <v>4027.46815045815</v>
          </cell>
          <cell r="AF21">
            <v>4346.44768594184</v>
          </cell>
        </row>
        <row r="22">
          <cell r="A22" t="str">
            <v>QC012</v>
          </cell>
          <cell r="B22" t="str">
            <v>CL402C5</v>
          </cell>
        </row>
        <row r="22">
          <cell r="D22" t="str">
            <v>4EES4Y,MT80,ZB45</v>
          </cell>
          <cell r="E22">
            <v>19795.4</v>
          </cell>
          <cell r="F22">
            <v>5.8</v>
          </cell>
          <cell r="G22">
            <v>14</v>
          </cell>
          <cell r="H22" t="str">
            <v>2x400</v>
          </cell>
          <cell r="I22">
            <v>415</v>
          </cell>
          <cell r="J22">
            <v>5</v>
          </cell>
          <cell r="K22">
            <v>5</v>
          </cell>
          <cell r="L22">
            <v>1.125</v>
          </cell>
          <cell r="M22" t="str">
            <v>4 / RCX3134</v>
          </cell>
          <cell r="N22">
            <v>4</v>
          </cell>
        </row>
        <row r="22">
          <cell r="W22">
            <v>3766.63708961846</v>
          </cell>
          <cell r="X22">
            <v>3984.72907829471</v>
          </cell>
        </row>
        <row r="22">
          <cell r="AE22">
            <v>4359.44501916665</v>
          </cell>
          <cell r="AF22">
            <v>4678.42455465035</v>
          </cell>
        </row>
        <row r="23">
          <cell r="A23" t="str">
            <v>QC013</v>
          </cell>
          <cell r="B23" t="str">
            <v>CL402C6</v>
          </cell>
        </row>
        <row r="23">
          <cell r="D23" t="str">
            <v>4DES5Y,MT100,ZFI23,ZB48</v>
          </cell>
          <cell r="E23">
            <v>21501.9</v>
          </cell>
          <cell r="F23">
            <v>6.3</v>
          </cell>
          <cell r="G23">
            <v>14</v>
          </cell>
          <cell r="H23" t="str">
            <v>2x400</v>
          </cell>
          <cell r="I23">
            <v>415</v>
          </cell>
          <cell r="J23">
            <v>5</v>
          </cell>
          <cell r="K23">
            <v>5</v>
          </cell>
          <cell r="L23">
            <v>1.125</v>
          </cell>
          <cell r="M23" t="str">
            <v>5 / RCX4734</v>
          </cell>
          <cell r="N23" t="str">
            <v>5 zfi</v>
          </cell>
        </row>
        <row r="23">
          <cell r="W23">
            <v>4134.87133984028</v>
          </cell>
          <cell r="X23">
            <v>4340.26559575027</v>
          </cell>
        </row>
        <row r="23">
          <cell r="AE23">
            <v>4692.76050428124</v>
          </cell>
          <cell r="AF23">
            <v>5011.74003976493</v>
          </cell>
        </row>
        <row r="24">
          <cell r="A24" t="str">
            <v>QC013.1</v>
          </cell>
          <cell r="B24" t="str">
            <v>CL403C4</v>
          </cell>
        </row>
        <row r="24">
          <cell r="D24" t="str">
            <v>4CES6Y,MT125,ZFI26</v>
          </cell>
          <cell r="E24">
            <v>25597.5</v>
          </cell>
          <cell r="F24">
            <v>7.5</v>
          </cell>
          <cell r="G24">
            <v>15</v>
          </cell>
          <cell r="H24" t="str">
            <v>3x400</v>
          </cell>
          <cell r="I24">
            <v>415</v>
          </cell>
          <cell r="J24">
            <v>3</v>
          </cell>
          <cell r="K24">
            <v>7.5</v>
          </cell>
          <cell r="L24">
            <v>1.125</v>
          </cell>
          <cell r="M24">
            <v>6</v>
          </cell>
          <cell r="N24" t="str">
            <v>5 zfi,6</v>
          </cell>
        </row>
        <row r="24">
          <cell r="W24">
            <v>4453.19432120674</v>
          </cell>
          <cell r="X24">
            <v>4647.61192258685</v>
          </cell>
        </row>
        <row r="24">
          <cell r="AE24">
            <v>5892.84233969615</v>
          </cell>
          <cell r="AF24">
            <v>6211.82187517985</v>
          </cell>
        </row>
        <row r="25">
          <cell r="A25" t="str">
            <v>QC014</v>
          </cell>
          <cell r="B25" t="str">
            <v>CL403C5</v>
          </cell>
        </row>
        <row r="25">
          <cell r="D25" t="str">
            <v>4TES9Y,MT144,ZFI30</v>
          </cell>
          <cell r="E25">
            <v>29351.8</v>
          </cell>
          <cell r="F25">
            <v>8.6</v>
          </cell>
          <cell r="G25">
            <v>15</v>
          </cell>
          <cell r="H25" t="str">
            <v>3x400</v>
          </cell>
          <cell r="I25">
            <v>415</v>
          </cell>
          <cell r="J25">
            <v>5</v>
          </cell>
          <cell r="K25">
            <v>7.5</v>
          </cell>
          <cell r="L25">
            <v>1.125</v>
          </cell>
          <cell r="M25" t="str">
            <v>6 / SCX0645</v>
          </cell>
          <cell r="N25" t="str">
            <v>TES2-6 /TGES5</v>
          </cell>
        </row>
        <row r="25">
          <cell r="W25">
            <v>4930.12422360248</v>
          </cell>
          <cell r="X25">
            <v>5418.5658525727</v>
          </cell>
        </row>
        <row r="25">
          <cell r="AE25">
            <v>6200.72411309517</v>
          </cell>
          <cell r="AF25">
            <v>6830.17353487227</v>
          </cell>
        </row>
        <row r="26">
          <cell r="A26" t="str">
            <v>QC015</v>
          </cell>
          <cell r="B26" t="str">
            <v>CL403C6</v>
          </cell>
        </row>
        <row r="26">
          <cell r="D26" t="str">
            <v>4PES12Y,ZFI36,MT160</v>
          </cell>
          <cell r="E26">
            <v>33447.4</v>
          </cell>
          <cell r="F26">
            <v>9.8</v>
          </cell>
          <cell r="G26">
            <v>15</v>
          </cell>
          <cell r="H26" t="str">
            <v>3x400</v>
          </cell>
          <cell r="I26">
            <v>415</v>
          </cell>
          <cell r="J26">
            <v>5</v>
          </cell>
          <cell r="K26">
            <v>7.5</v>
          </cell>
          <cell r="L26">
            <v>1.375</v>
          </cell>
          <cell r="M26" t="str">
            <v>6 / SCX0645</v>
          </cell>
          <cell r="N26" t="str">
            <v>TES2-6 /TGES5 </v>
          </cell>
        </row>
        <row r="26">
          <cell r="W26">
            <v>5544.31011535049</v>
          </cell>
          <cell r="X26">
            <v>6023.18262803933</v>
          </cell>
        </row>
        <row r="26">
          <cell r="AE26">
            <v>6793.73118098979</v>
          </cell>
          <cell r="AF26">
            <v>7463.78680110451</v>
          </cell>
        </row>
        <row r="27">
          <cell r="A27" t="str">
            <v>QC016</v>
          </cell>
          <cell r="B27" t="str">
            <v>CL404C6</v>
          </cell>
        </row>
        <row r="27">
          <cell r="D27" t="str">
            <v>4NES14Y,ZFI39</v>
          </cell>
          <cell r="E27">
            <v>41297.3</v>
          </cell>
          <cell r="F27">
            <v>12.1</v>
          </cell>
          <cell r="G27">
            <v>16</v>
          </cell>
          <cell r="H27" t="str">
            <v>4x400</v>
          </cell>
          <cell r="I27">
            <v>415</v>
          </cell>
          <cell r="J27">
            <v>5</v>
          </cell>
          <cell r="K27">
            <v>9</v>
          </cell>
          <cell r="L27">
            <v>1.375</v>
          </cell>
          <cell r="M27" t="str">
            <v>TEX5-1 / TCLE5HW / SCX0645</v>
          </cell>
          <cell r="N27" t="str">
            <v>TES5-1 /TGES5</v>
          </cell>
        </row>
        <row r="27">
          <cell r="W27">
            <v>7156.72138420586</v>
          </cell>
          <cell r="X27">
            <v>7623.48824446189</v>
          </cell>
        </row>
        <row r="27">
          <cell r="AE27">
            <v>8881.31569363751</v>
          </cell>
          <cell r="AF27">
            <v>9551.37131375223</v>
          </cell>
        </row>
        <row r="28">
          <cell r="A28" t="str">
            <v>QC017</v>
          </cell>
          <cell r="B28" t="str">
            <v>CL405C6</v>
          </cell>
        </row>
        <row r="28">
          <cell r="D28" t="str">
            <v>4JE15Y,ZFI50</v>
          </cell>
          <cell r="E28">
            <v>48464.6</v>
          </cell>
          <cell r="F28">
            <v>14.2</v>
          </cell>
          <cell r="G28">
            <v>17</v>
          </cell>
          <cell r="H28" t="str">
            <v>5x400</v>
          </cell>
          <cell r="I28">
            <v>415</v>
          </cell>
          <cell r="J28">
            <v>5</v>
          </cell>
          <cell r="K28">
            <v>9</v>
          </cell>
          <cell r="L28">
            <v>1.375</v>
          </cell>
          <cell r="M28" t="str">
            <v>TEX5-2 / TCLE7.5HW / SCX0645</v>
          </cell>
          <cell r="N28" t="str">
            <v>TES5-1 ZFI /TGES7.5 </v>
          </cell>
        </row>
        <row r="28">
          <cell r="W28">
            <v>8968.7777284827</v>
          </cell>
          <cell r="X28">
            <v>9447.02769379115</v>
          </cell>
        </row>
        <row r="28">
          <cell r="AE28">
            <v>11035.1135281957</v>
          </cell>
          <cell r="AF28">
            <v>11764.6387095068</v>
          </cell>
        </row>
        <row r="31">
          <cell r="A31" t="str">
            <v>QC018</v>
          </cell>
          <cell r="B31" t="str">
            <v>NT501C6</v>
          </cell>
        </row>
        <row r="31">
          <cell r="D31" t="str">
            <v>4CES6Y,MT125,ZFI30</v>
          </cell>
          <cell r="E31">
            <v>26962.7</v>
          </cell>
          <cell r="F31">
            <v>7.9</v>
          </cell>
          <cell r="G31">
            <v>26</v>
          </cell>
          <cell r="H31" t="str">
            <v>1X500</v>
          </cell>
          <cell r="I31">
            <v>415</v>
          </cell>
          <cell r="J31">
            <v>6</v>
          </cell>
          <cell r="K31">
            <v>9</v>
          </cell>
          <cell r="L31">
            <v>1.125</v>
          </cell>
          <cell r="M31">
            <v>6</v>
          </cell>
          <cell r="N31" t="str">
            <v>6 /5 zfi</v>
          </cell>
        </row>
        <row r="31">
          <cell r="W31">
            <v>5245.13796965686</v>
          </cell>
          <cell r="X31">
            <v>5871.20129633681</v>
          </cell>
        </row>
        <row r="31">
          <cell r="AE31">
            <v>5571.12180892021</v>
          </cell>
          <cell r="AF31">
            <v>6150.61492738167</v>
          </cell>
        </row>
        <row r="32">
          <cell r="A32" t="str">
            <v>QC019</v>
          </cell>
          <cell r="B32" t="str">
            <v>NT501C8</v>
          </cell>
        </row>
        <row r="32">
          <cell r="D32" t="str">
            <v>4TES9Y,ZFI31,ZFI36</v>
          </cell>
          <cell r="E32">
            <v>30034.4</v>
          </cell>
          <cell r="F32">
            <v>8.8</v>
          </cell>
          <cell r="G32">
            <v>26</v>
          </cell>
          <cell r="H32" t="str">
            <v>1X500</v>
          </cell>
          <cell r="I32">
            <v>415</v>
          </cell>
          <cell r="J32">
            <v>6</v>
          </cell>
          <cell r="K32">
            <v>9</v>
          </cell>
          <cell r="L32">
            <v>1.375</v>
          </cell>
          <cell r="M32">
            <v>6</v>
          </cell>
          <cell r="N32" t="str">
            <v>TES2-6 /TGES5 </v>
          </cell>
        </row>
        <row r="32">
          <cell r="W32">
            <v>5651.1556867936</v>
          </cell>
          <cell r="X32">
            <v>6315.82818566342</v>
          </cell>
        </row>
        <row r="32">
          <cell r="AE32">
            <v>5964.25007471928</v>
          </cell>
          <cell r="AF32">
            <v>6581.12667736458</v>
          </cell>
        </row>
        <row r="33">
          <cell r="A33" t="str">
            <v>QC020</v>
          </cell>
          <cell r="B33" t="str">
            <v>NT502C4</v>
          </cell>
        </row>
        <row r="33">
          <cell r="D33" t="str">
            <v>4PES12Y,ZFI39</v>
          </cell>
          <cell r="E33">
            <v>42662.5</v>
          </cell>
          <cell r="F33">
            <v>12.5</v>
          </cell>
          <cell r="G33">
            <v>26</v>
          </cell>
          <cell r="H33" t="str">
            <v>2X500</v>
          </cell>
          <cell r="I33">
            <v>415</v>
          </cell>
          <cell r="J33">
            <v>6</v>
          </cell>
          <cell r="K33">
            <v>9</v>
          </cell>
          <cell r="L33">
            <v>1.375</v>
          </cell>
          <cell r="M33" t="str">
            <v>TEX5-1 / TCLE5HW / RCX4734</v>
          </cell>
          <cell r="N33" t="str">
            <v>TES5-1 ZFI /TGES5 </v>
          </cell>
        </row>
        <row r="33">
          <cell r="W33">
            <v>7352.95115908088</v>
          </cell>
          <cell r="X33">
            <v>8051.0810060196</v>
          </cell>
        </row>
        <row r="33">
          <cell r="AE33">
            <v>7721.58215370069</v>
          </cell>
          <cell r="AF33">
            <v>8357.5063753936</v>
          </cell>
        </row>
        <row r="34">
          <cell r="A34" t="str">
            <v>QC021</v>
          </cell>
          <cell r="B34" t="str">
            <v>NT502C5</v>
          </cell>
        </row>
        <row r="34">
          <cell r="D34" t="str">
            <v>4NES14Y,ZFI50</v>
          </cell>
          <cell r="E34">
            <v>48464.6</v>
          </cell>
          <cell r="F34">
            <v>14.2</v>
          </cell>
          <cell r="G34">
            <v>26</v>
          </cell>
          <cell r="H34" t="str">
            <v>2x500</v>
          </cell>
          <cell r="I34">
            <v>415</v>
          </cell>
          <cell r="J34">
            <v>6</v>
          </cell>
          <cell r="K34">
            <v>9</v>
          </cell>
          <cell r="L34">
            <v>1.375</v>
          </cell>
          <cell r="M34" t="str">
            <v>TEX5-2 / TCLE7.5HW / SCX0645</v>
          </cell>
          <cell r="N34" t="str">
            <v>TES5-1 ZFI /TGES7.5 </v>
          </cell>
        </row>
        <row r="34">
          <cell r="W34">
            <v>8319.58727896005</v>
          </cell>
          <cell r="X34">
            <v>9017.71712589876</v>
          </cell>
        </row>
        <row r="34">
          <cell r="AE34">
            <v>8599.03458394815</v>
          </cell>
          <cell r="AF34">
            <v>9234.95880564106</v>
          </cell>
        </row>
        <row r="35">
          <cell r="A35" t="str">
            <v>QC022</v>
          </cell>
          <cell r="B35" t="str">
            <v>NT502C6</v>
          </cell>
        </row>
        <row r="35">
          <cell r="D35" t="str">
            <v>4HE18Y,ZFI59</v>
          </cell>
          <cell r="E35">
            <v>54608</v>
          </cell>
          <cell r="F35">
            <v>16</v>
          </cell>
          <cell r="G35">
            <v>26</v>
          </cell>
          <cell r="H35" t="str">
            <v>2x500</v>
          </cell>
          <cell r="I35">
            <v>415</v>
          </cell>
          <cell r="J35">
            <v>6</v>
          </cell>
          <cell r="K35">
            <v>9</v>
          </cell>
          <cell r="L35">
            <v>1.375</v>
          </cell>
          <cell r="M35" t="str">
            <v>TEX5-2 / TCLE7.5HW / SCX0845</v>
          </cell>
          <cell r="N35" t="str">
            <v>TES5-2 ZFI /SCX0857/TGES7.5</v>
          </cell>
        </row>
        <row r="35">
          <cell r="W35">
            <v>9052.0313613685</v>
          </cell>
          <cell r="X35">
            <v>9750.1612083072</v>
          </cell>
        </row>
        <row r="35">
          <cell r="AE35">
            <v>9811.69356058228</v>
          </cell>
          <cell r="AF35">
            <v>10447.6177822752</v>
          </cell>
        </row>
        <row r="36">
          <cell r="A36" t="str">
            <v>QC023</v>
          </cell>
          <cell r="B36" t="str">
            <v>NT502C8</v>
          </cell>
        </row>
        <row r="36">
          <cell r="D36" t="str">
            <v>4GE23Y,ZFI68</v>
          </cell>
          <cell r="E36">
            <v>61434</v>
          </cell>
          <cell r="F36">
            <v>18</v>
          </cell>
          <cell r="G36">
            <v>26</v>
          </cell>
          <cell r="H36" t="str">
            <v>2x500</v>
          </cell>
          <cell r="I36">
            <v>415</v>
          </cell>
          <cell r="J36">
            <v>6</v>
          </cell>
          <cell r="K36">
            <v>9</v>
          </cell>
          <cell r="L36">
            <v>1.625</v>
          </cell>
          <cell r="M36" t="str">
            <v>TEX5-3 / TCLE10HW / SCX1057</v>
          </cell>
          <cell r="N36" t="str">
            <v>TES5-3 /SCX0957/TGES9,TES5-2 ZFI</v>
          </cell>
        </row>
        <row r="36">
          <cell r="W36">
            <v>10831.3817330211</v>
          </cell>
          <cell r="X36">
            <v>11586.0564086384</v>
          </cell>
        </row>
        <row r="36">
          <cell r="AE36">
            <v>11534.5566188491</v>
          </cell>
          <cell r="AF36">
            <v>12225.2305952942</v>
          </cell>
        </row>
        <row r="37">
          <cell r="A37" t="str">
            <v>QC023.1</v>
          </cell>
          <cell r="B37" t="str">
            <v>NT503C5</v>
          </cell>
        </row>
        <row r="37">
          <cell r="D37" t="str">
            <v>4FE25Y / 4GE23Y,ZFI81</v>
          </cell>
          <cell r="E37">
            <v>72000</v>
          </cell>
          <cell r="F37">
            <v>21.0958101377088</v>
          </cell>
          <cell r="G37">
            <v>26</v>
          </cell>
          <cell r="H37" t="str">
            <v>3X500</v>
          </cell>
          <cell r="I37">
            <v>415</v>
          </cell>
          <cell r="J37">
            <v>6</v>
          </cell>
          <cell r="K37">
            <v>14.4</v>
          </cell>
          <cell r="L37">
            <v>1.625</v>
          </cell>
          <cell r="M37" t="str">
            <v>TEX5-4 / TCLE12HW / SCX1257</v>
          </cell>
          <cell r="N37" t="str">
            <v>TES5-4 /SCX0957/TGES11,TES5-3 ZFI</v>
          </cell>
        </row>
        <row r="37">
          <cell r="W37">
            <v>12415.9963343855</v>
          </cell>
          <cell r="X37">
            <v>13184.4562269241</v>
          </cell>
        </row>
        <row r="37">
          <cell r="AE37">
            <v>13657.4875572182</v>
          </cell>
          <cell r="AF37">
            <v>14348.1615336633</v>
          </cell>
        </row>
        <row r="38">
          <cell r="A38" t="str">
            <v>QC024</v>
          </cell>
          <cell r="B38" t="str">
            <v>NT503C6</v>
          </cell>
        </row>
        <row r="38">
          <cell r="D38" t="str">
            <v>S6H-20.2Y / 6HE28Y,ZFI81</v>
          </cell>
          <cell r="E38">
            <v>81912</v>
          </cell>
          <cell r="F38">
            <v>24</v>
          </cell>
          <cell r="G38">
            <v>26</v>
          </cell>
          <cell r="H38" t="str">
            <v>3x500</v>
          </cell>
          <cell r="I38">
            <v>415</v>
          </cell>
          <cell r="J38">
            <v>6</v>
          </cell>
          <cell r="K38">
            <v>14.4</v>
          </cell>
          <cell r="L38">
            <v>1.625</v>
          </cell>
          <cell r="M38" t="str">
            <v>TEX5-4 / TCLE12HW / SCX1257</v>
          </cell>
          <cell r="N38" t="str">
            <v>TES12-5/ TGES13</v>
          </cell>
        </row>
        <row r="38">
          <cell r="W38">
            <v>12883.1076265146</v>
          </cell>
          <cell r="X38">
            <v>13837.593749064</v>
          </cell>
        </row>
        <row r="38">
          <cell r="AE38">
            <v>14109.7699194384</v>
          </cell>
          <cell r="AF38">
            <v>14980.5645312908</v>
          </cell>
        </row>
        <row r="39">
          <cell r="A39" t="str">
            <v>QC025</v>
          </cell>
          <cell r="B39" t="str">
            <v>NT503C8</v>
          </cell>
        </row>
        <row r="39">
          <cell r="D39" t="str">
            <v>6GE34Y,ZFI96</v>
          </cell>
          <cell r="E39">
            <v>93857.5</v>
          </cell>
          <cell r="F39">
            <v>27.5</v>
          </cell>
          <cell r="G39">
            <v>26</v>
          </cell>
          <cell r="H39" t="str">
            <v>3x500</v>
          </cell>
          <cell r="I39">
            <v>415</v>
          </cell>
          <cell r="J39">
            <v>6</v>
          </cell>
          <cell r="K39">
            <v>14.4</v>
          </cell>
          <cell r="L39">
            <v>2.125</v>
          </cell>
          <cell r="M39" t="str">
            <v>TEX5-4 / TJLE14HW / SCX1457</v>
          </cell>
          <cell r="N39" t="str">
            <v>TES12-5 ZFI/ TGES13</v>
          </cell>
        </row>
        <row r="39">
          <cell r="W39">
            <v>15628.5001527339</v>
          </cell>
          <cell r="X39">
            <v>16701.0159216623</v>
          </cell>
        </row>
        <row r="39">
          <cell r="AE39">
            <v>16768.0071273651</v>
          </cell>
          <cell r="AF39">
            <v>17753.0844126955</v>
          </cell>
        </row>
        <row r="40">
          <cell r="A40" t="str">
            <v>QC025.1</v>
          </cell>
          <cell r="B40" t="str">
            <v>NT504C6</v>
          </cell>
        </row>
        <row r="40">
          <cell r="D40" t="str">
            <v>6GE34Y,ZFI122</v>
          </cell>
          <cell r="E40">
            <v>115000</v>
          </cell>
          <cell r="F40">
            <v>33.6946967477293</v>
          </cell>
          <cell r="G40">
            <v>30</v>
          </cell>
          <cell r="H40" t="str">
            <v>4x500</v>
          </cell>
          <cell r="I40">
            <v>415</v>
          </cell>
          <cell r="J40">
            <v>6</v>
          </cell>
          <cell r="K40">
            <v>16.2</v>
          </cell>
          <cell r="L40">
            <v>2.125</v>
          </cell>
          <cell r="M40" t="str">
            <v>TEX5-4 / TJLE14HW / SCX1457</v>
          </cell>
          <cell r="N40" t="str">
            <v>TES12-5 ZFI/ TGES13</v>
          </cell>
        </row>
        <row r="40">
          <cell r="W40">
            <v>16622.5435291722</v>
          </cell>
          <cell r="X40">
            <v>17708.8445150218</v>
          </cell>
        </row>
        <row r="40">
          <cell r="AE40">
            <v>18336.7855240039</v>
          </cell>
          <cell r="AF40">
            <v>19321.8628093344</v>
          </cell>
        </row>
        <row r="41">
          <cell r="A41" t="str">
            <v>QC026</v>
          </cell>
          <cell r="B41" t="str">
            <v>NT504C8</v>
          </cell>
        </row>
        <row r="41">
          <cell r="D41" t="str">
            <v>6FE44Y/S6F-30.2,ZFI140</v>
          </cell>
          <cell r="E41">
            <v>122868</v>
          </cell>
          <cell r="F41">
            <v>36</v>
          </cell>
          <cell r="G41">
            <v>30</v>
          </cell>
          <cell r="H41" t="str">
            <v>4x500</v>
          </cell>
          <cell r="I41">
            <v>415</v>
          </cell>
          <cell r="J41">
            <v>6</v>
          </cell>
          <cell r="K41">
            <v>16.2</v>
          </cell>
          <cell r="L41">
            <v>2.125</v>
          </cell>
          <cell r="M41" t="str">
            <v>TEX12-5 / TJLE14HW / SCX1457</v>
          </cell>
          <cell r="N41" t="str">
            <v>TES12-6 ZFI/ TGES18</v>
          </cell>
        </row>
        <row r="41">
          <cell r="W41">
            <v>20238.5194990327</v>
          </cell>
          <cell r="X41">
            <v>21324.8204848823</v>
          </cell>
        </row>
        <row r="41">
          <cell r="AE41">
            <v>21837.9686059324</v>
          </cell>
          <cell r="AF41">
            <v>22823.0458912628</v>
          </cell>
        </row>
        <row r="42">
          <cell r="A42" t="str">
            <v>QC001</v>
          </cell>
          <cell r="B42" t="str">
            <v>CL301C4H</v>
          </cell>
        </row>
        <row r="42">
          <cell r="D42" t="str">
            <v>MT18,KCJ484</v>
          </cell>
          <cell r="E42">
            <v>10900</v>
          </cell>
          <cell r="F42">
            <v>3.19367125695869</v>
          </cell>
          <cell r="G42">
            <v>9</v>
          </cell>
          <cell r="H42" t="str">
            <v>1x300</v>
          </cell>
          <cell r="I42">
            <v>230</v>
          </cell>
        </row>
        <row r="42">
          <cell r="K42" t="str">
            <v>~</v>
          </cell>
          <cell r="L42">
            <v>0.875</v>
          </cell>
          <cell r="M42" t="str">
            <v>1 / RCX1234</v>
          </cell>
          <cell r="N42" t="str">
            <v>1 / RCX0834</v>
          </cell>
        </row>
        <row r="42">
          <cell r="W42">
            <v>1378.10559006211</v>
          </cell>
          <cell r="X42">
            <v>1594.49472810527</v>
          </cell>
        </row>
        <row r="42">
          <cell r="AE42" t="str">
            <v>~</v>
          </cell>
          <cell r="AF42" t="str">
            <v>~</v>
          </cell>
        </row>
        <row r="43">
          <cell r="A43" t="str">
            <v>QC002</v>
          </cell>
          <cell r="B43" t="str">
            <v>CL302C3H</v>
          </cell>
        </row>
        <row r="43">
          <cell r="D43" t="str">
            <v>MT22,CS11,zb15</v>
          </cell>
          <cell r="E43">
            <v>14600</v>
          </cell>
          <cell r="F43">
            <v>4.2777615001465</v>
          </cell>
          <cell r="G43">
            <v>9</v>
          </cell>
          <cell r="H43" t="str">
            <v>2x300</v>
          </cell>
          <cell r="I43">
            <v>230</v>
          </cell>
        </row>
        <row r="43">
          <cell r="K43" t="str">
            <v>~</v>
          </cell>
          <cell r="L43">
            <v>0.875</v>
          </cell>
          <cell r="M43" t="str">
            <v>1 / RCX1234</v>
          </cell>
          <cell r="N43" t="str">
            <v>2 / RCX1034</v>
          </cell>
        </row>
        <row r="43">
          <cell r="W43">
            <v>1889.69609582964</v>
          </cell>
          <cell r="X43">
            <v>2088.44418194978</v>
          </cell>
        </row>
        <row r="43">
          <cell r="AE43" t="str">
            <v>~</v>
          </cell>
          <cell r="AF43" t="str">
            <v>~</v>
          </cell>
        </row>
        <row r="44">
          <cell r="A44" t="str">
            <v>QC003</v>
          </cell>
          <cell r="B44" t="str">
            <v>CL302C4H</v>
          </cell>
        </row>
        <row r="44">
          <cell r="D44" t="str">
            <v>MT32,ZB19,CS13</v>
          </cell>
          <cell r="E44">
            <v>18300</v>
          </cell>
          <cell r="F44">
            <v>5.36185174333431</v>
          </cell>
          <cell r="G44">
            <v>9</v>
          </cell>
          <cell r="H44" t="str">
            <v>2x300</v>
          </cell>
          <cell r="I44">
            <v>230</v>
          </cell>
        </row>
        <row r="44">
          <cell r="K44" t="str">
            <v>~</v>
          </cell>
          <cell r="L44">
            <v>0.875</v>
          </cell>
          <cell r="M44" t="str">
            <v>2 / RCX1634</v>
          </cell>
          <cell r="N44" t="str">
            <v>3 / RCX1534</v>
          </cell>
        </row>
        <row r="44">
          <cell r="W44">
            <v>2168.36734693877</v>
          </cell>
          <cell r="X44">
            <v>2357.50607957239</v>
          </cell>
        </row>
        <row r="44">
          <cell r="AE44" t="str">
            <v>~</v>
          </cell>
          <cell r="AF44" t="str">
            <v>~</v>
          </cell>
        </row>
        <row r="45">
          <cell r="A45" t="str">
            <v>QC004</v>
          </cell>
          <cell r="B45" t="str">
            <v>CL302C6H</v>
          </cell>
        </row>
        <row r="45">
          <cell r="D45" t="str">
            <v>MT40,ZB21,CS17,CS20</v>
          </cell>
          <cell r="E45">
            <v>25800</v>
          </cell>
          <cell r="F45">
            <v>7.55933196601231</v>
          </cell>
          <cell r="G45">
            <v>8</v>
          </cell>
          <cell r="H45" t="str">
            <v>2x300</v>
          </cell>
          <cell r="I45">
            <v>230</v>
          </cell>
        </row>
        <row r="45">
          <cell r="K45" t="str">
            <v>~</v>
          </cell>
          <cell r="L45">
            <v>1.125</v>
          </cell>
          <cell r="M45" t="str">
            <v>2 / RCX1634</v>
          </cell>
          <cell r="N45" t="str">
            <v>3 / RCX1534</v>
          </cell>
        </row>
        <row r="45">
          <cell r="W45">
            <v>2702.14063886424</v>
          </cell>
          <cell r="X45">
            <v>2872.87339591421</v>
          </cell>
        </row>
        <row r="45">
          <cell r="AE45" t="str">
            <v>~</v>
          </cell>
          <cell r="AF45" t="str">
            <v>~</v>
          </cell>
        </row>
        <row r="46">
          <cell r="A46" t="str">
            <v>QC005</v>
          </cell>
          <cell r="B46" t="str">
            <v>CL303C4H</v>
          </cell>
        </row>
        <row r="46">
          <cell r="D46" t="str">
            <v>MT50,ZB29,CS27</v>
          </cell>
          <cell r="E46">
            <v>30400</v>
          </cell>
          <cell r="F46">
            <v>8.90711983592148</v>
          </cell>
          <cell r="G46">
            <v>9</v>
          </cell>
          <cell r="H46" t="str">
            <v>3x300</v>
          </cell>
          <cell r="I46">
            <v>230</v>
          </cell>
        </row>
        <row r="46">
          <cell r="K46" t="str">
            <v>~</v>
          </cell>
          <cell r="L46">
            <v>1.125</v>
          </cell>
          <cell r="M46" t="str">
            <v>3 / RCX2434</v>
          </cell>
          <cell r="N46" t="str">
            <v>4 / RCX2034</v>
          </cell>
        </row>
        <row r="46">
          <cell r="W46">
            <v>2822.75953859805</v>
          </cell>
          <cell r="X46">
            <v>2989.33302324342</v>
          </cell>
        </row>
        <row r="46">
          <cell r="AE46" t="str">
            <v>~</v>
          </cell>
          <cell r="AF46" t="str">
            <v>~</v>
          </cell>
        </row>
        <row r="47">
          <cell r="A47" t="str">
            <v>QC006</v>
          </cell>
          <cell r="B47" t="str">
            <v>CL303C6H</v>
          </cell>
        </row>
        <row r="47">
          <cell r="D47" t="str">
            <v>MT64,ZB38,CS33</v>
          </cell>
          <cell r="E47">
            <v>44800</v>
          </cell>
          <cell r="F47">
            <v>13.1262818634632</v>
          </cell>
          <cell r="G47">
            <v>9</v>
          </cell>
          <cell r="H47" t="str">
            <v>3x300</v>
          </cell>
          <cell r="I47">
            <v>230</v>
          </cell>
        </row>
        <row r="47">
          <cell r="K47" t="str">
            <v>~</v>
          </cell>
          <cell r="L47">
            <v>1.125</v>
          </cell>
          <cell r="M47" t="str">
            <v>4 / RCX3134</v>
          </cell>
          <cell r="N47" t="str">
            <v>5 / RCX3034</v>
          </cell>
        </row>
        <row r="47">
          <cell r="W47">
            <v>3198.48047914818</v>
          </cell>
          <cell r="X47">
            <v>3352.09806929182</v>
          </cell>
        </row>
        <row r="47">
          <cell r="AE47" t="str">
            <v>~</v>
          </cell>
          <cell r="AF47" t="str">
            <v>~</v>
          </cell>
        </row>
        <row r="48">
          <cell r="A48" t="str">
            <v>QC006.1</v>
          </cell>
          <cell r="B48" t="str">
            <v>CL304C6H</v>
          </cell>
        </row>
        <row r="48">
          <cell r="D48" t="str">
            <v>MT80,ZB45,CR72</v>
          </cell>
          <cell r="E48">
            <v>63600</v>
          </cell>
          <cell r="F48">
            <v>18.6346322883094</v>
          </cell>
          <cell r="G48">
            <v>9</v>
          </cell>
          <cell r="H48" t="str">
            <v>4x300</v>
          </cell>
          <cell r="I48">
            <v>230</v>
          </cell>
        </row>
        <row r="48">
          <cell r="K48" t="str">
            <v>~</v>
          </cell>
          <cell r="L48">
            <v>1.125</v>
          </cell>
          <cell r="M48" t="str">
            <v>5 / RCX4734</v>
          </cell>
          <cell r="N48" t="str">
            <v>6 / SCX0445</v>
          </cell>
        </row>
        <row r="48">
          <cell r="W48">
            <v>3821.40084294587</v>
          </cell>
          <cell r="X48">
            <v>3968.03666592757</v>
          </cell>
        </row>
        <row r="48">
          <cell r="AE48" t="str">
            <v>~</v>
          </cell>
          <cell r="AF48" t="str">
            <v>~</v>
          </cell>
        </row>
        <row r="49">
          <cell r="A49" t="str">
            <v>QC007</v>
          </cell>
          <cell r="B49" t="str">
            <v>CL401C3H</v>
          </cell>
        </row>
        <row r="49">
          <cell r="D49" t="str">
            <v>MT22,CS11</v>
          </cell>
          <cell r="E49">
            <v>10900</v>
          </cell>
          <cell r="F49">
            <v>3.19367125695869</v>
          </cell>
          <cell r="G49">
            <v>12</v>
          </cell>
          <cell r="H49" t="str">
            <v>1x400</v>
          </cell>
          <cell r="I49">
            <v>230</v>
          </cell>
        </row>
        <row r="49">
          <cell r="K49" t="str">
            <v>~</v>
          </cell>
          <cell r="L49">
            <v>0.875</v>
          </cell>
          <cell r="M49" t="str">
            <v>1 / RCX1234</v>
          </cell>
          <cell r="N49" t="str">
            <v>1 / RCX0834</v>
          </cell>
        </row>
        <row r="49">
          <cell r="W49">
            <v>1608.25199645075</v>
          </cell>
          <cell r="X49">
            <v>1816.70505151499</v>
          </cell>
        </row>
        <row r="49">
          <cell r="AE49">
            <v>2179.49597449922</v>
          </cell>
          <cell r="AF49">
            <v>2414.40950419271</v>
          </cell>
        </row>
        <row r="50">
          <cell r="A50" t="str">
            <v>QC008</v>
          </cell>
          <cell r="B50" t="str">
            <v>CL401C4H</v>
          </cell>
        </row>
        <row r="50">
          <cell r="D50" t="str">
            <v>MT32,ZB15,CS13</v>
          </cell>
          <cell r="E50">
            <v>14600</v>
          </cell>
          <cell r="F50">
            <v>4.2777615001465</v>
          </cell>
          <cell r="G50">
            <v>12</v>
          </cell>
          <cell r="H50" t="str">
            <v>1x400</v>
          </cell>
          <cell r="I50">
            <v>230</v>
          </cell>
        </row>
        <row r="50">
          <cell r="K50" t="str">
            <v>~</v>
          </cell>
          <cell r="L50">
            <v>0.875</v>
          </cell>
          <cell r="M50" t="str">
            <v>1 / RCX1234</v>
          </cell>
          <cell r="N50" t="str">
            <v>2 / RCX1034</v>
          </cell>
        </row>
        <row r="50">
          <cell r="W50">
            <v>1911.87888198758</v>
          </cell>
          <cell r="X50">
            <v>2109.86204444709</v>
          </cell>
        </row>
        <row r="50">
          <cell r="AE50">
            <v>2472.65296743133</v>
          </cell>
          <cell r="AF50">
            <v>2707.56649712481</v>
          </cell>
        </row>
        <row r="51">
          <cell r="A51" t="str">
            <v>QC009</v>
          </cell>
          <cell r="B51" t="str">
            <v>CL401C5H</v>
          </cell>
        </row>
        <row r="51">
          <cell r="D51" t="str">
            <v>MT36,ZB19,CS17</v>
          </cell>
          <cell r="E51">
            <v>18300</v>
          </cell>
          <cell r="F51">
            <v>5.36185174333431</v>
          </cell>
          <cell r="G51">
            <v>12</v>
          </cell>
          <cell r="H51" t="str">
            <v>1x400</v>
          </cell>
          <cell r="I51">
            <v>230</v>
          </cell>
        </row>
        <row r="51">
          <cell r="K51" t="str">
            <v>~</v>
          </cell>
          <cell r="L51">
            <v>0.875</v>
          </cell>
          <cell r="M51" t="str">
            <v>2 / RCX1634</v>
          </cell>
          <cell r="N51" t="str">
            <v>3 / RCX1534</v>
          </cell>
        </row>
        <row r="51">
          <cell r="W51">
            <v>2151.73025732032</v>
          </cell>
          <cell r="X51">
            <v>2341.4426826994</v>
          </cell>
        </row>
        <row r="51">
          <cell r="AE51">
            <v>2704.23360568363</v>
          </cell>
          <cell r="AF51">
            <v>2939.14713537711</v>
          </cell>
        </row>
        <row r="52">
          <cell r="A52" t="str">
            <v>QC010</v>
          </cell>
          <cell r="B52" t="str">
            <v>CL401C6H</v>
          </cell>
        </row>
        <row r="52">
          <cell r="D52" t="str">
            <v>MT40,ZB21,CS20,CR42</v>
          </cell>
          <cell r="E52">
            <v>25800</v>
          </cell>
          <cell r="F52">
            <v>7.55933196601231</v>
          </cell>
          <cell r="G52">
            <v>12</v>
          </cell>
          <cell r="H52" t="str">
            <v>1x400</v>
          </cell>
          <cell r="I52">
            <v>230</v>
          </cell>
        </row>
        <row r="52">
          <cell r="K52" t="str">
            <v>~</v>
          </cell>
          <cell r="L52">
            <v>0.875</v>
          </cell>
          <cell r="M52" t="str">
            <v>3 / RCX2434</v>
          </cell>
          <cell r="N52" t="str">
            <v>3 / RCX1534</v>
          </cell>
        </row>
        <row r="52">
          <cell r="W52">
            <v>2248.77994676131</v>
          </cell>
          <cell r="X52">
            <v>2435.1458311252</v>
          </cell>
        </row>
        <row r="52">
          <cell r="AE52">
            <v>2797.93675410941</v>
          </cell>
          <cell r="AF52">
            <v>3032.8502838029</v>
          </cell>
        </row>
        <row r="53">
          <cell r="A53" t="str">
            <v>QC010.1</v>
          </cell>
          <cell r="B53" t="str">
            <v>CL402C3H</v>
          </cell>
        </row>
        <row r="53">
          <cell r="D53" t="str">
            <v>MT44,ZB29,CS24,CR42</v>
          </cell>
          <cell r="E53">
            <v>27645.3</v>
          </cell>
          <cell r="F53">
            <v>8.1</v>
          </cell>
          <cell r="G53">
            <v>14</v>
          </cell>
          <cell r="H53" t="str">
            <v>2x400</v>
          </cell>
          <cell r="I53">
            <v>415</v>
          </cell>
        </row>
        <row r="53">
          <cell r="K53" t="str">
            <v>~</v>
          </cell>
          <cell r="L53">
            <v>1.125</v>
          </cell>
          <cell r="M53" t="str">
            <v>3 / RCX2434</v>
          </cell>
          <cell r="N53" t="str">
            <v>3 / RCX1534</v>
          </cell>
        </row>
        <row r="53">
          <cell r="W53">
            <v>2589.84028393966</v>
          </cell>
          <cell r="X53">
            <v>2764.44546702152</v>
          </cell>
        </row>
        <row r="53">
          <cell r="AE53">
            <v>3724.94084268346</v>
          </cell>
          <cell r="AF53">
            <v>3959.85437237695</v>
          </cell>
        </row>
        <row r="54">
          <cell r="A54" t="str">
            <v>QC011</v>
          </cell>
          <cell r="B54" t="str">
            <v>CL402C4H</v>
          </cell>
        </row>
        <row r="54">
          <cell r="D54" t="str">
            <v>MT50,ZB29,CS27,cr47</v>
          </cell>
          <cell r="E54">
            <v>30400</v>
          </cell>
          <cell r="F54">
            <v>8.90711983592148</v>
          </cell>
          <cell r="G54">
            <v>14</v>
          </cell>
          <cell r="H54" t="str">
            <v>2x400</v>
          </cell>
          <cell r="I54">
            <v>415</v>
          </cell>
        </row>
        <row r="54">
          <cell r="K54" t="str">
            <v>~</v>
          </cell>
          <cell r="L54">
            <v>1.125</v>
          </cell>
          <cell r="M54" t="str">
            <v>3 / RCX2434</v>
          </cell>
          <cell r="N54" t="str">
            <v>3 / RCX2034</v>
          </cell>
        </row>
        <row r="54">
          <cell r="W54">
            <v>2903.17213842059</v>
          </cell>
          <cell r="X54">
            <v>3066.97277479621</v>
          </cell>
        </row>
        <row r="54">
          <cell r="AE54">
            <v>4027.46815045815</v>
          </cell>
          <cell r="AF54">
            <v>4262.38168015163</v>
          </cell>
        </row>
        <row r="55">
          <cell r="A55" t="str">
            <v>QC012</v>
          </cell>
          <cell r="B55" t="str">
            <v>CL402C5H</v>
          </cell>
        </row>
        <row r="55">
          <cell r="D55" t="str">
            <v>MT64,ZB38,CS33,cr62</v>
          </cell>
          <cell r="E55">
            <v>44800</v>
          </cell>
          <cell r="F55">
            <v>13.1262818634632</v>
          </cell>
          <cell r="G55">
            <v>14</v>
          </cell>
          <cell r="H55" t="str">
            <v>2x400</v>
          </cell>
          <cell r="I55">
            <v>415</v>
          </cell>
        </row>
        <row r="55">
          <cell r="K55" t="str">
            <v>~</v>
          </cell>
          <cell r="L55">
            <v>1.125</v>
          </cell>
          <cell r="M55" t="str">
            <v>4 / RCX3134</v>
          </cell>
          <cell r="N55" t="str">
            <v>4 / RCX3034</v>
          </cell>
        </row>
        <row r="55">
          <cell r="W55">
            <v>3247.00532386868</v>
          </cell>
          <cell r="X55">
            <v>3398.94964350471</v>
          </cell>
        </row>
        <row r="55">
          <cell r="AE55">
            <v>4359.44501916665</v>
          </cell>
          <cell r="AF55">
            <v>4594.35854886014</v>
          </cell>
        </row>
        <row r="56">
          <cell r="A56" t="str">
            <v>QC013</v>
          </cell>
          <cell r="B56" t="str">
            <v>CL402C6H</v>
          </cell>
        </row>
        <row r="56">
          <cell r="D56" t="str">
            <v>MT80,ZB45,CR72</v>
          </cell>
          <cell r="E56">
            <v>63600</v>
          </cell>
          <cell r="F56">
            <v>18.6346322883094</v>
          </cell>
          <cell r="G56">
            <v>14</v>
          </cell>
          <cell r="H56" t="str">
            <v>2x400</v>
          </cell>
          <cell r="I56">
            <v>415</v>
          </cell>
        </row>
        <row r="56">
          <cell r="K56" t="str">
            <v>~</v>
          </cell>
          <cell r="L56">
            <v>1.125</v>
          </cell>
          <cell r="M56" t="str">
            <v>5 / RCX4734</v>
          </cell>
          <cell r="N56">
            <v>5</v>
          </cell>
        </row>
        <row r="56">
          <cell r="W56">
            <v>3592.22493345164</v>
          </cell>
          <cell r="X56">
            <v>3732.2651286193</v>
          </cell>
        </row>
        <row r="56">
          <cell r="AE56">
            <v>4692.76050428124</v>
          </cell>
          <cell r="AF56">
            <v>4927.67403397472</v>
          </cell>
        </row>
        <row r="57">
          <cell r="A57" t="str">
            <v>QC013.1</v>
          </cell>
          <cell r="B57" t="str">
            <v>CL403C4H</v>
          </cell>
        </row>
        <row r="57">
          <cell r="D57" t="str">
            <v>MT80,ZB48</v>
          </cell>
          <cell r="E57">
            <v>64847</v>
          </cell>
          <cell r="F57">
            <v>19</v>
          </cell>
          <cell r="G57">
            <v>15</v>
          </cell>
          <cell r="H57" t="str">
            <v>3x400</v>
          </cell>
          <cell r="I57">
            <v>415</v>
          </cell>
        </row>
        <row r="57">
          <cell r="K57" t="str">
            <v>~</v>
          </cell>
          <cell r="L57">
            <v>1.125</v>
          </cell>
          <cell r="M57" t="str">
            <v>6 / RCX4734</v>
          </cell>
          <cell r="N57">
            <v>5</v>
          </cell>
        </row>
        <row r="57">
          <cell r="W57">
            <v>4216.11579414374</v>
          </cell>
          <cell r="X57">
            <v>4334.64251135651</v>
          </cell>
        </row>
        <row r="57">
          <cell r="AE57">
            <v>5892.84233969615</v>
          </cell>
          <cell r="AF57">
            <v>6127.75586938964</v>
          </cell>
        </row>
        <row r="58">
          <cell r="A58" t="str">
            <v>QC014</v>
          </cell>
          <cell r="B58" t="str">
            <v>CL403C5H</v>
          </cell>
        </row>
        <row r="58">
          <cell r="D58" t="str">
            <v>MT100,ZB58</v>
          </cell>
          <cell r="E58">
            <v>66000</v>
          </cell>
          <cell r="F58">
            <v>19.3378259595664</v>
          </cell>
          <cell r="G58">
            <v>15</v>
          </cell>
          <cell r="H58" t="str">
            <v>3x400</v>
          </cell>
          <cell r="I58">
            <v>415</v>
          </cell>
        </row>
        <row r="58">
          <cell r="K58" t="str">
            <v>~</v>
          </cell>
          <cell r="L58">
            <v>1.125</v>
          </cell>
          <cell r="M58" t="str">
            <v>6 / TCLE5HW / SCX0645</v>
          </cell>
          <cell r="N58">
            <v>6</v>
          </cell>
        </row>
        <row r="58">
          <cell r="W58">
            <v>4534.99334516415</v>
          </cell>
          <cell r="X58">
            <v>4642.52428475552</v>
          </cell>
        </row>
        <row r="58">
          <cell r="AE58">
            <v>6200.72411309517</v>
          </cell>
          <cell r="AF58">
            <v>6746.10752908207</v>
          </cell>
        </row>
        <row r="59">
          <cell r="A59" t="str">
            <v>QC015</v>
          </cell>
          <cell r="B59" t="str">
            <v>CL403C6H</v>
          </cell>
        </row>
        <row r="59">
          <cell r="D59" t="str">
            <v>MT125,ZB76,4VES10Y</v>
          </cell>
          <cell r="E59">
            <v>82100</v>
          </cell>
          <cell r="F59">
            <v>24.0550835042485</v>
          </cell>
          <cell r="G59">
            <v>15</v>
          </cell>
          <cell r="H59" t="str">
            <v>3x400</v>
          </cell>
          <cell r="I59">
            <v>415</v>
          </cell>
        </row>
        <row r="59">
          <cell r="K59" t="str">
            <v>~</v>
          </cell>
          <cell r="L59">
            <v>1.375</v>
          </cell>
          <cell r="M59" t="str">
            <v>TEX5-1 / TCLE5HW / SCX0645</v>
          </cell>
          <cell r="N59">
            <v>6</v>
          </cell>
        </row>
        <row r="59">
          <cell r="W59">
            <v>5149.17923691216</v>
          </cell>
          <cell r="X59">
            <v>5235.53135265014</v>
          </cell>
        </row>
        <row r="59">
          <cell r="AE59">
            <v>6793.73118098979</v>
          </cell>
          <cell r="AF59">
            <v>7339.11459697669</v>
          </cell>
        </row>
        <row r="60">
          <cell r="A60" t="str">
            <v>QC016</v>
          </cell>
          <cell r="B60" t="str">
            <v>CL404C6H</v>
          </cell>
        </row>
        <row r="60">
          <cell r="D60" t="str">
            <v>MT144/4TES12Y,ZB95</v>
          </cell>
          <cell r="E60">
            <v>93400</v>
          </cell>
          <cell r="F60">
            <v>27.3659537064166</v>
          </cell>
          <cell r="G60">
            <v>16</v>
          </cell>
          <cell r="H60" t="str">
            <v>4x400</v>
          </cell>
          <cell r="I60">
            <v>415</v>
          </cell>
        </row>
        <row r="60">
          <cell r="K60" t="str">
            <v>~</v>
          </cell>
          <cell r="L60">
            <v>1.375</v>
          </cell>
          <cell r="M60" t="str">
            <v>TEX5-2 / TCLE7.5HW / SCX0845</v>
          </cell>
          <cell r="N60" t="str">
            <v>TES5-2 / SCX0857/TGES7.5</v>
          </cell>
        </row>
        <row r="60">
          <cell r="W60">
            <v>6692.26929902396</v>
          </cell>
          <cell r="X60">
            <v>7050.37954429638</v>
          </cell>
        </row>
        <row r="60">
          <cell r="AE60">
            <v>8881.31569363751</v>
          </cell>
          <cell r="AF60">
            <v>9426.69910962441</v>
          </cell>
        </row>
        <row r="61">
          <cell r="A61" t="str">
            <v>QC017</v>
          </cell>
          <cell r="B61" t="str">
            <v>CL405C6H</v>
          </cell>
        </row>
        <row r="61">
          <cell r="D61" t="str">
            <v>4PES15Y,ZB114</v>
          </cell>
          <cell r="E61">
            <v>120000</v>
          </cell>
        </row>
        <row r="61">
          <cell r="L61">
            <v>1.375</v>
          </cell>
        </row>
        <row r="61">
          <cell r="W61">
            <v>7899.84472049689</v>
          </cell>
          <cell r="X61">
            <v>8230.81267937718</v>
          </cell>
        </row>
        <row r="61">
          <cell r="AE61">
            <v>10578.6453337215</v>
          </cell>
          <cell r="AF61">
            <v>11124.0287497084</v>
          </cell>
        </row>
        <row r="62">
          <cell r="A62" t="str">
            <v>QC018</v>
          </cell>
          <cell r="B62" t="str">
            <v>NT501C6H</v>
          </cell>
        </row>
        <row r="62">
          <cell r="D62" t="str">
            <v>MT100,ZB58</v>
          </cell>
          <cell r="E62">
            <v>66000</v>
          </cell>
          <cell r="F62">
            <v>19.3378259595664</v>
          </cell>
          <cell r="G62">
            <v>26</v>
          </cell>
          <cell r="H62" t="str">
            <v>1X500</v>
          </cell>
          <cell r="I62">
            <v>415</v>
          </cell>
        </row>
        <row r="62">
          <cell r="K62" t="str">
            <v>~</v>
          </cell>
          <cell r="L62">
            <v>1.125</v>
          </cell>
          <cell r="M62" t="str">
            <v>6 / TCLE5HW / SCX0645</v>
          </cell>
          <cell r="N62">
            <v>6</v>
          </cell>
        </row>
        <row r="62">
          <cell r="W62">
            <v>4977.85357906527</v>
          </cell>
          <cell r="X62">
            <v>5523.9852936824</v>
          </cell>
        </row>
        <row r="62">
          <cell r="AE62">
            <v>5571.12180892021</v>
          </cell>
          <cell r="AF62">
            <v>6073.22082681291</v>
          </cell>
        </row>
        <row r="63">
          <cell r="A63" t="str">
            <v>QC019</v>
          </cell>
          <cell r="B63" t="str">
            <v>NT501C8H</v>
          </cell>
        </row>
        <row r="63">
          <cell r="D63" t="str">
            <v>MT125,ZB66</v>
          </cell>
          <cell r="E63">
            <v>82100</v>
          </cell>
          <cell r="F63">
            <v>24.0550835042485</v>
          </cell>
          <cell r="G63">
            <v>26</v>
          </cell>
          <cell r="H63" t="str">
            <v>1X500</v>
          </cell>
          <cell r="I63">
            <v>415</v>
          </cell>
        </row>
        <row r="63">
          <cell r="K63" t="str">
            <v>~</v>
          </cell>
          <cell r="L63">
            <v>1.375</v>
          </cell>
          <cell r="M63" t="str">
            <v>TEX5-1 / TCLE5HW / SCX0645</v>
          </cell>
          <cell r="N63" t="str">
            <v>TES5-2 /TGES7.5</v>
          </cell>
        </row>
        <row r="63">
          <cell r="W63">
            <v>5383.87129620202</v>
          </cell>
          <cell r="X63">
            <v>5930.00301081915</v>
          </cell>
        </row>
        <row r="63">
          <cell r="AE63">
            <v>5964.25007471928</v>
          </cell>
          <cell r="AF63">
            <v>6466.34909261198</v>
          </cell>
        </row>
        <row r="64">
          <cell r="A64" t="str">
            <v>QC020</v>
          </cell>
          <cell r="B64" t="str">
            <v>NT502C4H</v>
          </cell>
        </row>
        <row r="64">
          <cell r="D64" t="str">
            <v>MT160/4VES10Y,ZB76</v>
          </cell>
          <cell r="E64">
            <v>90800</v>
          </cell>
          <cell r="F64">
            <v>26.6041605625549</v>
          </cell>
          <cell r="G64">
            <v>26</v>
          </cell>
          <cell r="H64" t="str">
            <v>2X500</v>
          </cell>
          <cell r="I64">
            <v>415</v>
          </cell>
        </row>
        <row r="64">
          <cell r="K64" t="str">
            <v>~</v>
          </cell>
          <cell r="L64">
            <v>1.375</v>
          </cell>
          <cell r="M64" t="str">
            <v>TEX5-2 / TCLE7.5HW / SCX0845</v>
          </cell>
          <cell r="N64" t="str">
            <v>TES5-3 /  SCX0857/TGES9</v>
          </cell>
        </row>
        <row r="64">
          <cell r="W64">
            <v>6450.46329294369</v>
          </cell>
          <cell r="X64">
            <v>7010.38022448218</v>
          </cell>
        </row>
        <row r="64">
          <cell r="AE64">
            <v>7721.58215370069</v>
          </cell>
          <cell r="AF64">
            <v>8223.68117159339</v>
          </cell>
        </row>
        <row r="65">
          <cell r="A65" t="str">
            <v>QC021</v>
          </cell>
          <cell r="B65" t="str">
            <v>NT502C5H</v>
          </cell>
        </row>
        <row r="65">
          <cell r="D65" t="str">
            <v>4TES12Y,ZB95</v>
          </cell>
          <cell r="E65">
            <v>106500</v>
          </cell>
          <cell r="F65">
            <v>31.2042191620275</v>
          </cell>
          <cell r="G65">
            <v>26</v>
          </cell>
          <cell r="H65" t="str">
            <v>2x500</v>
          </cell>
          <cell r="I65">
            <v>415</v>
          </cell>
        </row>
        <row r="65">
          <cell r="K65" t="str">
            <v>~</v>
          </cell>
          <cell r="L65">
            <v>1.375</v>
          </cell>
          <cell r="M65" t="str">
            <v>TEX5-2 / TCLE7.5HW / SCX0845</v>
          </cell>
          <cell r="N65" t="str">
            <v>TES5-3 /  SCX0857/TGES9</v>
          </cell>
        </row>
        <row r="65">
          <cell r="W65">
            <v>7356.68465533041</v>
          </cell>
          <cell r="X65">
            <v>7916.6015868689</v>
          </cell>
        </row>
        <row r="65">
          <cell r="AE65">
            <v>8599.03458394815</v>
          </cell>
          <cell r="AF65">
            <v>9101.13360184085</v>
          </cell>
        </row>
        <row r="66">
          <cell r="A66" t="str">
            <v>QC022</v>
          </cell>
          <cell r="B66" t="str">
            <v>NT502C6H</v>
          </cell>
        </row>
        <row r="66">
          <cell r="D66" t="str">
            <v>4PES15Y,ZB114</v>
          </cell>
          <cell r="E66">
            <v>120000</v>
          </cell>
          <cell r="F66">
            <v>35.1596835628479</v>
          </cell>
          <cell r="G66">
            <v>26</v>
          </cell>
          <cell r="H66" t="str">
            <v>2x500</v>
          </cell>
          <cell r="I66">
            <v>415</v>
          </cell>
        </row>
        <row r="66">
          <cell r="K66" t="str">
            <v>~</v>
          </cell>
          <cell r="L66">
            <v>1.375</v>
          </cell>
          <cell r="M66" t="str">
            <v>TEX5-3 / TCLE10HW / SCX1057</v>
          </cell>
          <cell r="N66" t="str">
            <v>TES5-4 /  SCX0957/TGES11</v>
          </cell>
        </row>
        <row r="66">
          <cell r="W66">
            <v>8609.10294267386</v>
          </cell>
          <cell r="X66">
            <v>9169.01987421236</v>
          </cell>
        </row>
        <row r="66">
          <cell r="AE66">
            <v>9811.69356058228</v>
          </cell>
          <cell r="AF66">
            <v>10313.792578475</v>
          </cell>
        </row>
        <row r="67">
          <cell r="A67" t="str">
            <v>QC023</v>
          </cell>
          <cell r="B67" t="str">
            <v>NT502C8H</v>
          </cell>
        </row>
        <row r="67">
          <cell r="D67" t="str">
            <v>4NES20Y,ZB130</v>
          </cell>
          <cell r="E67">
            <v>140000</v>
          </cell>
          <cell r="F67">
            <v>41.0196308233226</v>
          </cell>
          <cell r="G67">
            <v>26</v>
          </cell>
          <cell r="H67" t="str">
            <v>2x500</v>
          </cell>
          <cell r="I67">
            <v>415</v>
          </cell>
        </row>
        <row r="67">
          <cell r="K67" t="str">
            <v>~</v>
          </cell>
          <cell r="L67">
            <v>1.625</v>
          </cell>
          <cell r="M67" t="str">
            <v>TEX5-4 / TCLE12HW / SCX1257</v>
          </cell>
          <cell r="N67" t="str">
            <v>TES12-5 /TGES13</v>
          </cell>
        </row>
        <row r="67">
          <cell r="W67">
            <v>10388.4533143264</v>
          </cell>
          <cell r="X67">
            <v>10948.3702458649</v>
          </cell>
        </row>
        <row r="67">
          <cell r="AE67">
            <v>11534.5566188491</v>
          </cell>
          <cell r="AF67">
            <v>12036.6556367418</v>
          </cell>
        </row>
        <row r="68">
          <cell r="A68" t="str">
            <v>QC023.1</v>
          </cell>
          <cell r="B68" t="str">
            <v>NT503C5H</v>
          </cell>
        </row>
        <row r="68">
          <cell r="D68" t="str">
            <v>4JE22Y,ZB130</v>
          </cell>
          <cell r="E68">
            <v>150000</v>
          </cell>
          <cell r="F68">
            <v>43.9496044535599</v>
          </cell>
          <cell r="G68">
            <v>26</v>
          </cell>
          <cell r="H68" t="str">
            <v>3x500</v>
          </cell>
          <cell r="I68">
            <v>415</v>
          </cell>
        </row>
        <row r="68">
          <cell r="K68" t="str">
            <v>~</v>
          </cell>
          <cell r="L68">
            <v>1.625</v>
          </cell>
          <cell r="M68" t="str">
            <v>TEX5-4 / TCLE12HW / SCX1257</v>
          </cell>
          <cell r="N68" t="str">
            <v>TES12-5 /TGES13</v>
          </cell>
        </row>
        <row r="68">
          <cell r="W68">
            <v>11805.0605844619</v>
          </cell>
          <cell r="X68">
            <v>12378.7627329217</v>
          </cell>
        </row>
        <row r="68">
          <cell r="AE68">
            <v>13657.4875572182</v>
          </cell>
          <cell r="AF68">
            <v>14159.5865751109</v>
          </cell>
        </row>
        <row r="69">
          <cell r="A69" t="str">
            <v>QC024</v>
          </cell>
          <cell r="B69" t="str">
            <v>NT503C6H</v>
          </cell>
        </row>
        <row r="69">
          <cell r="D69" t="str">
            <v>4HE25Y,ZB190</v>
          </cell>
          <cell r="E69">
            <v>167000</v>
          </cell>
          <cell r="F69">
            <v>48.9305596249634</v>
          </cell>
          <cell r="G69">
            <v>26</v>
          </cell>
          <cell r="H69" t="str">
            <v>3x500</v>
          </cell>
          <cell r="I69">
            <v>415</v>
          </cell>
        </row>
        <row r="69">
          <cell r="K69" t="str">
            <v>~</v>
          </cell>
          <cell r="L69">
            <v>1.625</v>
          </cell>
          <cell r="M69" t="str">
            <v>TEX5-4 / TJLE14HW / SCX1457</v>
          </cell>
          <cell r="N69" t="str">
            <v>TES12-5 /TGES13</v>
          </cell>
        </row>
        <row r="69">
          <cell r="W69">
            <v>12272.171876591</v>
          </cell>
          <cell r="X69">
            <v>13031.9002550616</v>
          </cell>
        </row>
        <row r="69">
          <cell r="AE69">
            <v>14109.7699194384</v>
          </cell>
          <cell r="AF69">
            <v>14791.9895727383</v>
          </cell>
        </row>
        <row r="70">
          <cell r="A70" t="str">
            <v>QC025</v>
          </cell>
          <cell r="B70" t="str">
            <v>NT503C8H</v>
          </cell>
        </row>
        <row r="70">
          <cell r="D70" t="str">
            <v>4GE30Y,ZB220</v>
          </cell>
          <cell r="E70">
            <v>204000</v>
          </cell>
          <cell r="F70">
            <v>59.7714620568415</v>
          </cell>
          <cell r="G70">
            <v>26</v>
          </cell>
          <cell r="H70" t="str">
            <v>3x500</v>
          </cell>
          <cell r="I70">
            <v>415</v>
          </cell>
        </row>
        <row r="70">
          <cell r="K70" t="str">
            <v>~</v>
          </cell>
          <cell r="L70">
            <v>2.125</v>
          </cell>
          <cell r="M70" t="str">
            <v>TEX12-5 / TJLE18HW</v>
          </cell>
          <cell r="N70" t="str">
            <v>TES12-6/TGES18</v>
          </cell>
        </row>
        <row r="70">
          <cell r="W70">
            <v>15017.5644028103</v>
          </cell>
          <cell r="X70">
            <v>15777.2927812809</v>
          </cell>
        </row>
        <row r="70">
          <cell r="AE70">
            <v>16768.0071273651</v>
          </cell>
          <cell r="AF70">
            <v>17450.226780665</v>
          </cell>
        </row>
        <row r="71">
          <cell r="A71" t="str">
            <v>QC025.1</v>
          </cell>
          <cell r="B71" t="str">
            <v>NT504C6H</v>
          </cell>
        </row>
        <row r="71">
          <cell r="D71" t="str">
            <v>6HE35Y</v>
          </cell>
          <cell r="E71">
            <v>235000</v>
          </cell>
          <cell r="F71">
            <v>68.8543803105772</v>
          </cell>
          <cell r="G71">
            <v>30</v>
          </cell>
          <cell r="H71" t="str">
            <v>4x500</v>
          </cell>
          <cell r="I71">
            <v>415</v>
          </cell>
        </row>
        <row r="71">
          <cell r="K71" t="str">
            <v>~</v>
          </cell>
          <cell r="L71">
            <v>2.125</v>
          </cell>
          <cell r="M71" t="str">
            <v>TEX12-5 / TJLE18HW</v>
          </cell>
          <cell r="N71" t="str">
            <v>TES12-6/TGES18</v>
          </cell>
        </row>
        <row r="71">
          <cell r="W71">
            <v>15889.4206292638</v>
          </cell>
          <cell r="X71">
            <v>16662.9342246557</v>
          </cell>
        </row>
        <row r="71">
          <cell r="AE71">
            <v>18336.7855240039</v>
          </cell>
          <cell r="AF71">
            <v>19019.0051773039</v>
          </cell>
        </row>
        <row r="72">
          <cell r="A72" t="str">
            <v>QC026</v>
          </cell>
          <cell r="B72" t="str">
            <v>NT504S8H</v>
          </cell>
        </row>
        <row r="72">
          <cell r="D72" t="str">
            <v>6GE40Y</v>
          </cell>
          <cell r="E72">
            <v>255000</v>
          </cell>
          <cell r="F72">
            <v>74.7143275710519</v>
          </cell>
          <cell r="G72">
            <v>30</v>
          </cell>
          <cell r="H72" t="str">
            <v>4x500</v>
          </cell>
          <cell r="I72">
            <v>415</v>
          </cell>
        </row>
        <row r="72">
          <cell r="K72" t="str">
            <v>~</v>
          </cell>
          <cell r="L72">
            <v>2.125</v>
          </cell>
          <cell r="M72" t="str">
            <v>TEX12-5 / TJLE18HW</v>
          </cell>
          <cell r="N72" t="str">
            <v>TES12-7/TGES21</v>
          </cell>
        </row>
        <row r="72">
          <cell r="W72">
            <v>19505.3965991243</v>
          </cell>
          <cell r="X72">
            <v>20278.9101945162</v>
          </cell>
        </row>
        <row r="72">
          <cell r="AE72">
            <v>21837.9686059324</v>
          </cell>
          <cell r="AF72">
            <v>22520.1882592323</v>
          </cell>
        </row>
        <row r="73">
          <cell r="A73" t="str">
            <v>QC027</v>
          </cell>
          <cell r="B73" t="str">
            <v>NT632T6</v>
          </cell>
        </row>
        <row r="73">
          <cell r="D73" t="str">
            <v>S6H-20.2Y</v>
          </cell>
          <cell r="E73">
            <v>53925.4</v>
          </cell>
          <cell r="F73">
            <v>15.8</v>
          </cell>
          <cell r="G73">
            <v>41</v>
          </cell>
          <cell r="H73" t="str">
            <v>2x630</v>
          </cell>
          <cell r="I73">
            <v>415</v>
          </cell>
          <cell r="J73">
            <v>10</v>
          </cell>
          <cell r="K73">
            <v>16.2</v>
          </cell>
          <cell r="L73">
            <v>1.625</v>
          </cell>
          <cell r="M73" t="str">
            <v>TEX5-3 / TCLE10HW / SCX1057</v>
          </cell>
          <cell r="N73" t="str">
            <v>TES5-4 /SCX0957</v>
          </cell>
        </row>
        <row r="73">
          <cell r="W73">
            <v>12913.6544140108</v>
          </cell>
          <cell r="X73">
            <v>13668.3290896281</v>
          </cell>
        </row>
        <row r="73">
          <cell r="AE73">
            <v>14923.1649689331</v>
          </cell>
          <cell r="AF73">
            <v>15613.8389453783</v>
          </cell>
        </row>
        <row r="74">
          <cell r="A74" t="str">
            <v>QC028</v>
          </cell>
          <cell r="B74" t="str">
            <v>NT632T8</v>
          </cell>
        </row>
        <row r="74">
          <cell r="D74" t="str">
            <v>S6G-25.2Y-S6F-30.2</v>
          </cell>
          <cell r="E74">
            <v>64164.4</v>
          </cell>
          <cell r="F74">
            <v>18.8</v>
          </cell>
          <cell r="G74">
            <v>41</v>
          </cell>
          <cell r="H74" t="str">
            <v>2x630</v>
          </cell>
          <cell r="I74">
            <v>415</v>
          </cell>
          <cell r="J74">
            <v>11</v>
          </cell>
          <cell r="K74">
            <v>16.2</v>
          </cell>
          <cell r="L74">
            <v>2.125</v>
          </cell>
          <cell r="M74" t="str">
            <v>TEX5-4 / TCLE12HW / SCX1257</v>
          </cell>
          <cell r="N74" t="str">
            <v>TES12-5 -60c</v>
          </cell>
        </row>
        <row r="74">
          <cell r="W74">
            <v>15396.8536808879</v>
          </cell>
          <cell r="X74">
            <v>16600.5169907998</v>
          </cell>
        </row>
        <row r="74">
          <cell r="AE74">
            <v>17260.7755984692</v>
          </cell>
          <cell r="AF74">
            <v>18372.8370107838</v>
          </cell>
        </row>
        <row r="75">
          <cell r="A75" t="str">
            <v>QC029</v>
          </cell>
          <cell r="B75" t="str">
            <v>NT632T8L</v>
          </cell>
        </row>
        <row r="75">
          <cell r="D75" t="str">
            <v>S6G-25.2Y-S6F-30.2</v>
          </cell>
          <cell r="E75">
            <v>70307.8</v>
          </cell>
          <cell r="F75">
            <v>20.6</v>
          </cell>
          <cell r="G75">
            <v>41</v>
          </cell>
          <cell r="H75" t="str">
            <v>2x630</v>
          </cell>
          <cell r="I75">
            <v>415</v>
          </cell>
          <cell r="J75">
            <v>11</v>
          </cell>
          <cell r="K75">
            <v>16.2</v>
          </cell>
          <cell r="L75">
            <v>2.125</v>
          </cell>
          <cell r="M75" t="str">
            <v>TEX5-4 / TCLE12HW / SCX1257</v>
          </cell>
          <cell r="N75" t="str">
            <v>TES12-5 -60C</v>
          </cell>
        </row>
        <row r="75">
          <cell r="W75">
            <v>18587.7201914265</v>
          </cell>
          <cell r="X75">
            <v>19777.5982844172</v>
          </cell>
        </row>
        <row r="75">
          <cell r="AE75">
            <v>21231.4943207407</v>
          </cell>
          <cell r="AF75">
            <v>22343.5557330553</v>
          </cell>
        </row>
        <row r="76">
          <cell r="A76" t="str">
            <v>QC030</v>
          </cell>
          <cell r="B76" t="str">
            <v>NT802T8</v>
          </cell>
        </row>
        <row r="76">
          <cell r="D76" t="str">
            <v>S6F-30.2Y</v>
          </cell>
          <cell r="E76">
            <v>78157.7</v>
          </cell>
          <cell r="F76">
            <v>22.9</v>
          </cell>
          <cell r="G76">
            <v>41</v>
          </cell>
          <cell r="H76" t="str">
            <v>2x800</v>
          </cell>
          <cell r="I76">
            <v>415</v>
          </cell>
          <cell r="J76">
            <v>11</v>
          </cell>
          <cell r="K76">
            <v>16.2</v>
          </cell>
          <cell r="L76">
            <v>2.125</v>
          </cell>
          <cell r="M76" t="str">
            <v>TEX5-4 / TCLE12HW / SCX1257</v>
          </cell>
          <cell r="N76" t="str">
            <v>TES12-5 -60c</v>
          </cell>
        </row>
        <row r="76">
          <cell r="W76">
            <v>21441.2992566948</v>
          </cell>
          <cell r="X76">
            <v>22644.9625666067</v>
          </cell>
        </row>
        <row r="76">
          <cell r="AE76">
            <v>26103.8952524772</v>
          </cell>
          <cell r="AF76">
            <v>27215.9566647917</v>
          </cell>
        </row>
        <row r="77">
          <cell r="A77" t="str">
            <v>QC031</v>
          </cell>
          <cell r="B77" t="str">
            <v>NT802T8L</v>
          </cell>
        </row>
        <row r="77">
          <cell r="D77" t="str">
            <v>S6H-20.2Y X 2</v>
          </cell>
          <cell r="E77">
            <v>105803</v>
          </cell>
          <cell r="F77">
            <v>31</v>
          </cell>
          <cell r="G77">
            <v>41</v>
          </cell>
          <cell r="H77" t="str">
            <v>2x800</v>
          </cell>
          <cell r="I77">
            <v>415</v>
          </cell>
          <cell r="J77">
            <v>11</v>
          </cell>
          <cell r="K77">
            <v>16.2</v>
          </cell>
          <cell r="L77">
            <v>2.125</v>
          </cell>
        </row>
        <row r="77">
          <cell r="W77">
            <v>26193.8702779758</v>
          </cell>
          <cell r="X77">
            <v>27383.7483709663</v>
          </cell>
        </row>
        <row r="77">
          <cell r="AE77">
            <v>31586.740564515</v>
          </cell>
          <cell r="AF77">
            <v>32698.8019768296</v>
          </cell>
        </row>
        <row r="78">
          <cell r="A78" t="str">
            <v>QC031.1</v>
          </cell>
          <cell r="B78" t="str">
            <v>NT803T8</v>
          </cell>
        </row>
        <row r="78">
          <cell r="D78" t="str">
            <v>S6F-30.2Y </v>
          </cell>
          <cell r="E78">
            <v>128670.1</v>
          </cell>
          <cell r="F78">
            <v>37.7</v>
          </cell>
          <cell r="G78">
            <v>41</v>
          </cell>
          <cell r="H78" t="str">
            <v>3x800</v>
          </cell>
          <cell r="I78">
            <v>415</v>
          </cell>
          <cell r="J78">
            <v>11</v>
          </cell>
          <cell r="K78">
            <v>24.3</v>
          </cell>
          <cell r="L78">
            <v>2.125</v>
          </cell>
        </row>
        <row r="78">
          <cell r="W78">
            <v>41887.2823541391</v>
          </cell>
          <cell r="X78">
            <v>43090.945664051</v>
          </cell>
        </row>
        <row r="78">
          <cell r="AE78">
            <v>49867.4647626979</v>
          </cell>
          <cell r="AF78">
            <v>50979.5261750125</v>
          </cell>
        </row>
        <row r="79">
          <cell r="A79" t="str">
            <v>QC031.2</v>
          </cell>
          <cell r="B79" t="str">
            <v>NT633T6</v>
          </cell>
        </row>
        <row r="79">
          <cell r="D79" t="str">
            <v>S6F-30.2Y</v>
          </cell>
          <cell r="E79">
            <v>81229.4</v>
          </cell>
          <cell r="F79">
            <v>23.8</v>
          </cell>
          <cell r="G79">
            <v>41</v>
          </cell>
          <cell r="H79" t="str">
            <v>3x630</v>
          </cell>
          <cell r="I79">
            <v>415</v>
          </cell>
          <cell r="J79">
            <v>10</v>
          </cell>
          <cell r="K79">
            <v>24.3</v>
          </cell>
          <cell r="L79">
            <v>2.125</v>
          </cell>
          <cell r="M79" t="str">
            <v>TEX5-4 / TJLE14HW / SCX1457</v>
          </cell>
          <cell r="N79" t="str">
            <v>TES12-5 -60c </v>
          </cell>
        </row>
        <row r="79">
          <cell r="W79">
            <v>19565.2173913043</v>
          </cell>
          <cell r="X79">
            <v>20768.8807012164</v>
          </cell>
        </row>
        <row r="79">
          <cell r="AE79">
            <v>22609.7605355556</v>
          </cell>
          <cell r="AF79">
            <v>23721.8219478702</v>
          </cell>
        </row>
        <row r="80">
          <cell r="A80" t="str">
            <v>QC031.3</v>
          </cell>
          <cell r="B80" t="str">
            <v>NT633T8</v>
          </cell>
        </row>
        <row r="80">
          <cell r="D80" t="str">
            <v>S6F-30.2Y</v>
          </cell>
          <cell r="E80">
            <v>98635.7</v>
          </cell>
          <cell r="F80">
            <v>28.9</v>
          </cell>
          <cell r="G80">
            <v>41</v>
          </cell>
          <cell r="H80" t="str">
            <v>3x630</v>
          </cell>
          <cell r="I80">
            <v>415</v>
          </cell>
          <cell r="J80">
            <v>11</v>
          </cell>
          <cell r="K80">
            <v>24.3</v>
          </cell>
          <cell r="L80">
            <v>2.125</v>
          </cell>
          <cell r="M80" t="str">
            <v>TEX12-6 / TER 22HW</v>
          </cell>
          <cell r="N80" t="str">
            <v>TES12 -60c -7</v>
          </cell>
        </row>
        <row r="80">
          <cell r="W80">
            <v>24058.1407188677</v>
          </cell>
          <cell r="X80">
            <v>25261.8040287797</v>
          </cell>
        </row>
        <row r="80">
          <cell r="AE80">
            <v>26844.2079377049</v>
          </cell>
          <cell r="AF80">
            <v>27956.2693500195</v>
          </cell>
        </row>
        <row r="81">
          <cell r="A81" t="str">
            <v>QC031.4</v>
          </cell>
          <cell r="B81" t="str">
            <v>NT634T8</v>
          </cell>
        </row>
        <row r="81">
          <cell r="D81" t="str">
            <v>S6F-30.2Y X2</v>
          </cell>
        </row>
        <row r="81">
          <cell r="H81" t="str">
            <v>4x630</v>
          </cell>
          <cell r="I81">
            <v>415</v>
          </cell>
        </row>
        <row r="81">
          <cell r="N81" t="str">
            <v>TES12-5 -60c *2pcs</v>
          </cell>
        </row>
        <row r="81">
          <cell r="W81">
            <v>27795.0310559006</v>
          </cell>
          <cell r="X81">
            <v>29848.2146345027</v>
          </cell>
        </row>
        <row r="81">
          <cell r="AE81">
            <v>33326.9797228639</v>
          </cell>
          <cell r="AF81">
            <v>35503.483499874</v>
          </cell>
        </row>
        <row r="82">
          <cell r="A82" t="str">
            <v>QC031.5</v>
          </cell>
          <cell r="B82" t="str">
            <v>NF634T6W</v>
          </cell>
        </row>
        <row r="82">
          <cell r="D82" t="str">
            <v>S6H-20.2Y X 2</v>
          </cell>
        </row>
        <row r="82">
          <cell r="W82" t="str">
            <v>~</v>
          </cell>
          <cell r="X82" t="str">
            <v>~</v>
          </cell>
        </row>
        <row r="83">
          <cell r="A83" t="str">
            <v>QC031.6</v>
          </cell>
          <cell r="B83" t="str">
            <v>NF634T8W</v>
          </cell>
        </row>
        <row r="83">
          <cell r="D83" t="str">
            <v>S6F-30.2Y X2</v>
          </cell>
        </row>
        <row r="83">
          <cell r="W83" t="str">
            <v>~</v>
          </cell>
          <cell r="X83" t="str">
            <v>~</v>
          </cell>
        </row>
        <row r="84">
          <cell r="A84" t="str">
            <v>QC031.7</v>
          </cell>
          <cell r="B84" t="str">
            <v>NF636T6W</v>
          </cell>
        </row>
        <row r="84">
          <cell r="F84">
            <v>46</v>
          </cell>
        </row>
        <row r="84">
          <cell r="H84" t="str">
            <v>6x630</v>
          </cell>
        </row>
        <row r="84">
          <cell r="N84" t="str">
            <v>TES12-6 -60c *2pcs</v>
          </cell>
        </row>
        <row r="84">
          <cell r="W84" t="str">
            <v>~</v>
          </cell>
          <cell r="X84" t="str">
            <v>~</v>
          </cell>
        </row>
        <row r="84">
          <cell r="AE84">
            <v>44467.1621543008</v>
          </cell>
          <cell r="AF84">
            <v>46643.6659313109</v>
          </cell>
        </row>
        <row r="85">
          <cell r="A85" t="str">
            <v>QC031.8</v>
          </cell>
          <cell r="B85" t="str">
            <v>NF636T8W</v>
          </cell>
        </row>
        <row r="85">
          <cell r="F85">
            <v>56</v>
          </cell>
        </row>
        <row r="85">
          <cell r="H85" t="str">
            <v>6x630</v>
          </cell>
        </row>
        <row r="85">
          <cell r="N85" t="str">
            <v>TES12-7 -60c *2pcs</v>
          </cell>
        </row>
        <row r="85">
          <cell r="W85" t="str">
            <v>~</v>
          </cell>
          <cell r="X85" t="str">
            <v>~</v>
          </cell>
        </row>
        <row r="85">
          <cell r="AE85">
            <v>52280.4323899313</v>
          </cell>
          <cell r="AF85">
            <v>54456.9361669414</v>
          </cell>
        </row>
        <row r="86">
          <cell r="B86" t="str">
            <v>NT804T8</v>
          </cell>
        </row>
        <row r="86">
          <cell r="D86" t="str">
            <v>S6F-30.2Y X2</v>
          </cell>
        </row>
        <row r="86">
          <cell r="H86" t="str">
            <v>4x800</v>
          </cell>
        </row>
        <row r="86">
          <cell r="N86" t="str">
            <v>TES12-5 -60c *2pcs</v>
          </cell>
        </row>
        <row r="86">
          <cell r="W86" t="str">
            <v>~</v>
          </cell>
          <cell r="X86" t="str">
            <v>~</v>
          </cell>
        </row>
        <row r="86">
          <cell r="AE86">
            <v>37433.3290095352</v>
          </cell>
          <cell r="AF86">
            <v>39609.8327865453</v>
          </cell>
        </row>
        <row r="87">
          <cell r="A87" t="str">
            <v>QC32</v>
          </cell>
          <cell r="B87" t="str">
            <v>ND301C4</v>
          </cell>
        </row>
        <row r="87">
          <cell r="D87" t="str">
            <v>MT22 -MT32</v>
          </cell>
          <cell r="E87">
            <v>15017.2</v>
          </cell>
          <cell r="F87">
            <v>4.4</v>
          </cell>
          <cell r="G87">
            <v>7</v>
          </cell>
          <cell r="H87" t="str">
            <v>1x300</v>
          </cell>
          <cell r="I87">
            <v>415</v>
          </cell>
        </row>
        <row r="87">
          <cell r="K87">
            <v>1</v>
          </cell>
          <cell r="L87" t="str">
            <v>~</v>
          </cell>
          <cell r="M87" t="str">
            <v>2 / RCX1634</v>
          </cell>
          <cell r="N87" t="str">
            <v>2 / RCX1034</v>
          </cell>
        </row>
        <row r="87">
          <cell r="W87">
            <v>1994.53844506318</v>
          </cell>
          <cell r="X87">
            <v>2258.44846552228</v>
          </cell>
        </row>
        <row r="87">
          <cell r="AE87" t="str">
            <v>~</v>
          </cell>
          <cell r="AF87" t="str">
            <v>~</v>
          </cell>
        </row>
        <row r="88">
          <cell r="A88" t="str">
            <v>QC33</v>
          </cell>
          <cell r="B88" t="str">
            <v>ND302C4</v>
          </cell>
        </row>
        <row r="88">
          <cell r="D88" t="str">
            <v>MT36 - MT50</v>
          </cell>
          <cell r="E88">
            <v>30034.4</v>
          </cell>
          <cell r="F88">
            <v>8.8</v>
          </cell>
          <cell r="G88">
            <v>7</v>
          </cell>
          <cell r="H88" t="str">
            <v>2x300</v>
          </cell>
          <cell r="I88">
            <v>415</v>
          </cell>
        </row>
        <row r="88">
          <cell r="K88">
            <v>1.6</v>
          </cell>
          <cell r="L88" t="str">
            <v>~</v>
          </cell>
          <cell r="M88" t="str">
            <v>3 / RCX2434</v>
          </cell>
          <cell r="N88" t="str">
            <v>3 / RCX1534</v>
          </cell>
        </row>
        <row r="88">
          <cell r="W88">
            <v>2884.71835510816</v>
          </cell>
          <cell r="X88">
            <v>3148.62837556725</v>
          </cell>
        </row>
        <row r="88">
          <cell r="AE88" t="str">
            <v>~</v>
          </cell>
          <cell r="AF88" t="str">
            <v>~</v>
          </cell>
        </row>
        <row r="89">
          <cell r="A89" t="str">
            <v>QC34</v>
          </cell>
          <cell r="B89" t="str">
            <v>ND303C4</v>
          </cell>
        </row>
        <row r="89">
          <cell r="D89" t="str">
            <v>MT64</v>
          </cell>
          <cell r="E89">
            <v>42321.2</v>
          </cell>
          <cell r="F89">
            <v>12.4</v>
          </cell>
          <cell r="G89">
            <v>7</v>
          </cell>
          <cell r="H89" t="str">
            <v>3x300</v>
          </cell>
          <cell r="I89">
            <v>415</v>
          </cell>
        </row>
        <row r="89">
          <cell r="K89">
            <v>2.4</v>
          </cell>
          <cell r="L89" t="str">
            <v>~</v>
          </cell>
          <cell r="M89" t="str">
            <v>4 / RCX3134</v>
          </cell>
          <cell r="N89" t="str">
            <v>4 / RCX2034</v>
          </cell>
        </row>
        <row r="89">
          <cell r="W89">
            <v>3707.967444849</v>
          </cell>
          <cell r="X89">
            <v>3971.87746530809</v>
          </cell>
        </row>
        <row r="89">
          <cell r="AE89" t="str">
            <v>~</v>
          </cell>
          <cell r="AF89" t="str">
            <v>~</v>
          </cell>
        </row>
        <row r="90">
          <cell r="B90" t="str">
            <v>ND304C4</v>
          </cell>
        </row>
        <row r="90">
          <cell r="D90" t="str">
            <v>MT80</v>
          </cell>
          <cell r="E90">
            <v>55973.2</v>
          </cell>
          <cell r="F90">
            <v>16.4</v>
          </cell>
          <cell r="G90">
            <v>7</v>
          </cell>
          <cell r="H90" t="str">
            <v>4x300</v>
          </cell>
          <cell r="I90">
            <v>415</v>
          </cell>
        </row>
        <row r="90">
          <cell r="K90">
            <v>3</v>
          </cell>
          <cell r="L90" t="str">
            <v>~</v>
          </cell>
          <cell r="M90" t="str">
            <v>5 / RCX4734</v>
          </cell>
          <cell r="N90" t="str">
            <v>5 / RCX3034</v>
          </cell>
        </row>
        <row r="90">
          <cell r="W90">
            <v>5608.7599057614</v>
          </cell>
          <cell r="X90">
            <v>5916.1646623689</v>
          </cell>
        </row>
        <row r="90">
          <cell r="AE90" t="str">
            <v>~</v>
          </cell>
          <cell r="AF90" t="str">
            <v>~</v>
          </cell>
        </row>
        <row r="91">
          <cell r="B91" t="str">
            <v>ND305C4</v>
          </cell>
        </row>
        <row r="91">
          <cell r="D91" t="str">
            <v>MT100</v>
          </cell>
          <cell r="E91">
            <v>68942.6</v>
          </cell>
          <cell r="F91">
            <v>20.2</v>
          </cell>
          <cell r="G91">
            <v>7</v>
          </cell>
          <cell r="H91" t="str">
            <v>5x300</v>
          </cell>
          <cell r="I91">
            <v>415</v>
          </cell>
        </row>
        <row r="91">
          <cell r="K91">
            <v>3.6</v>
          </cell>
          <cell r="L91" t="str">
            <v>~</v>
          </cell>
          <cell r="M91" t="str">
            <v>6 / TCLE5HW / SCX0645</v>
          </cell>
          <cell r="N91">
            <v>6</v>
          </cell>
        </row>
        <row r="91">
          <cell r="W91">
            <v>7094.66695223817</v>
          </cell>
          <cell r="X91">
            <v>7402.07170884568</v>
          </cell>
        </row>
        <row r="91">
          <cell r="AE91" t="str">
            <v>~</v>
          </cell>
          <cell r="AF91" t="str">
            <v>~</v>
          </cell>
        </row>
        <row r="92">
          <cell r="B92" t="str">
            <v>ND452C4</v>
          </cell>
        </row>
        <row r="92">
          <cell r="D92" t="str">
            <v>MT80</v>
          </cell>
          <cell r="E92">
            <v>34130</v>
          </cell>
          <cell r="F92">
            <v>10</v>
          </cell>
          <cell r="G92">
            <v>12</v>
          </cell>
          <cell r="H92" t="str">
            <v>2x450</v>
          </cell>
          <cell r="I92">
            <v>415</v>
          </cell>
        </row>
        <row r="92">
          <cell r="K92">
            <v>7.2</v>
          </cell>
          <cell r="L92" t="str">
            <v>~</v>
          </cell>
        </row>
        <row r="92">
          <cell r="W92" t="str">
            <v>~</v>
          </cell>
          <cell r="X92" t="str">
            <v>~</v>
          </cell>
        </row>
        <row r="92">
          <cell r="AE92" t="str">
            <v>~</v>
          </cell>
          <cell r="AF92" t="str">
            <v>~</v>
          </cell>
        </row>
        <row r="93">
          <cell r="B93" t="str">
            <v>ND452C6</v>
          </cell>
        </row>
        <row r="93">
          <cell r="D93" t="str">
            <v>MT100 - MT125</v>
          </cell>
          <cell r="E93">
            <v>40273.4</v>
          </cell>
          <cell r="F93">
            <v>11.8</v>
          </cell>
          <cell r="G93">
            <v>12</v>
          </cell>
          <cell r="H93" t="str">
            <v>2x450</v>
          </cell>
          <cell r="I93">
            <v>415</v>
          </cell>
        </row>
        <row r="93">
          <cell r="K93">
            <v>7.2</v>
          </cell>
          <cell r="L93" t="str">
            <v>~</v>
          </cell>
        </row>
        <row r="93">
          <cell r="W93" t="str">
            <v>~</v>
          </cell>
          <cell r="X93" t="str">
            <v>~</v>
          </cell>
        </row>
        <row r="93">
          <cell r="AE93" t="str">
            <v>~</v>
          </cell>
          <cell r="AF93" t="str">
            <v>~</v>
          </cell>
        </row>
        <row r="94">
          <cell r="B94" t="str">
            <v>ND453C4</v>
          </cell>
        </row>
        <row r="94">
          <cell r="D94" t="str">
            <v>MT144 - MT160</v>
          </cell>
          <cell r="E94">
            <v>50512.4</v>
          </cell>
          <cell r="F94">
            <v>14.8</v>
          </cell>
          <cell r="G94">
            <v>12</v>
          </cell>
          <cell r="H94" t="str">
            <v>3x450</v>
          </cell>
          <cell r="I94">
            <v>415</v>
          </cell>
        </row>
        <row r="94">
          <cell r="K94">
            <v>10.8</v>
          </cell>
          <cell r="L94" t="str">
            <v>~</v>
          </cell>
        </row>
        <row r="94">
          <cell r="W94" t="str">
            <v>~</v>
          </cell>
          <cell r="X94" t="str">
            <v>~</v>
          </cell>
        </row>
        <row r="94">
          <cell r="AE94" t="str">
            <v>~</v>
          </cell>
          <cell r="AF94" t="str">
            <v>~</v>
          </cell>
        </row>
        <row r="95">
          <cell r="B95" t="str">
            <v>ND453C6</v>
          </cell>
        </row>
        <row r="95">
          <cell r="D95" t="str">
            <v>4PCS-15.2</v>
          </cell>
          <cell r="E95">
            <v>66212.2</v>
          </cell>
          <cell r="F95">
            <v>19.4</v>
          </cell>
          <cell r="G95">
            <v>12</v>
          </cell>
          <cell r="H95" t="str">
            <v>3x450</v>
          </cell>
          <cell r="I95">
            <v>415</v>
          </cell>
        </row>
        <row r="95">
          <cell r="K95">
            <v>10.8</v>
          </cell>
          <cell r="L95" t="str">
            <v>~</v>
          </cell>
        </row>
        <row r="95">
          <cell r="W95" t="str">
            <v>~</v>
          </cell>
          <cell r="X95" t="str">
            <v>~</v>
          </cell>
        </row>
        <row r="95">
          <cell r="AE95" t="str">
            <v>~</v>
          </cell>
          <cell r="AF95" t="str">
            <v>~</v>
          </cell>
        </row>
        <row r="96">
          <cell r="B96" t="str">
            <v>ND454C6</v>
          </cell>
        </row>
        <row r="96">
          <cell r="D96" t="str">
            <v>4NCS-20.2</v>
          </cell>
          <cell r="E96">
            <v>84642.4</v>
          </cell>
          <cell r="F96">
            <v>24.8</v>
          </cell>
          <cell r="G96">
            <v>12</v>
          </cell>
          <cell r="H96" t="str">
            <v>4x450</v>
          </cell>
          <cell r="I96">
            <v>415</v>
          </cell>
        </row>
        <row r="96">
          <cell r="K96">
            <v>14.4</v>
          </cell>
          <cell r="L96" t="str">
            <v>~</v>
          </cell>
        </row>
        <row r="96">
          <cell r="W96" t="str">
            <v>~</v>
          </cell>
          <cell r="X96" t="str">
            <v>~</v>
          </cell>
        </row>
        <row r="96">
          <cell r="AE96" t="str">
            <v>~</v>
          </cell>
          <cell r="AF96" t="str">
            <v>~</v>
          </cell>
        </row>
        <row r="97">
          <cell r="A97" t="str">
            <v>QC042</v>
          </cell>
          <cell r="B97" t="str">
            <v>CL301R4C</v>
          </cell>
        </row>
        <row r="97">
          <cell r="D97" t="str">
            <v>MT18,KCJ484</v>
          </cell>
          <cell r="E97">
            <v>10900</v>
          </cell>
          <cell r="F97">
            <v>3.19367125695869</v>
          </cell>
          <cell r="G97">
            <v>9</v>
          </cell>
          <cell r="H97" t="str">
            <v>1x300</v>
          </cell>
          <cell r="I97">
            <v>230</v>
          </cell>
        </row>
        <row r="97">
          <cell r="W97">
            <v>1446.04037267081</v>
          </cell>
          <cell r="X97">
            <v>1693.08076554632</v>
          </cell>
        </row>
        <row r="98">
          <cell r="A98" t="str">
            <v>QC043</v>
          </cell>
          <cell r="B98" t="str">
            <v>CL302R3C</v>
          </cell>
        </row>
        <row r="98">
          <cell r="D98" t="str">
            <v>MT22,CS11,zb15</v>
          </cell>
          <cell r="E98">
            <v>14600</v>
          </cell>
          <cell r="F98">
            <v>4.2777615001465</v>
          </cell>
          <cell r="G98">
            <v>9</v>
          </cell>
          <cell r="H98" t="str">
            <v>2x300</v>
          </cell>
          <cell r="I98">
            <v>230</v>
          </cell>
        </row>
        <row r="98">
          <cell r="W98" t="str">
            <v>~</v>
          </cell>
          <cell r="X98">
            <v>0</v>
          </cell>
        </row>
        <row r="99">
          <cell r="A99" t="str">
            <v>QC044</v>
          </cell>
          <cell r="B99" t="str">
            <v>CL302R4C</v>
          </cell>
        </row>
        <row r="99">
          <cell r="D99" t="str">
            <v>MT32,ZB19,CS13</v>
          </cell>
          <cell r="E99">
            <v>18300</v>
          </cell>
          <cell r="F99">
            <v>5.36185174333431</v>
          </cell>
          <cell r="G99">
            <v>9</v>
          </cell>
          <cell r="H99" t="str">
            <v>2x300</v>
          </cell>
          <cell r="I99">
            <v>230</v>
          </cell>
        </row>
        <row r="99">
          <cell r="W99" t="str">
            <v>~</v>
          </cell>
          <cell r="X99">
            <v>0</v>
          </cell>
        </row>
        <row r="100">
          <cell r="A100" t="str">
            <v>QC045</v>
          </cell>
          <cell r="B100" t="str">
            <v>CL302R6C</v>
          </cell>
        </row>
        <row r="100">
          <cell r="D100" t="str">
            <v>MT40,ZB21,CS17,CS20</v>
          </cell>
          <cell r="E100">
            <v>25800</v>
          </cell>
          <cell r="F100">
            <v>7.55933196601231</v>
          </cell>
          <cell r="G100">
            <v>8</v>
          </cell>
          <cell r="H100" t="str">
            <v>2x300</v>
          </cell>
          <cell r="I100">
            <v>230</v>
          </cell>
        </row>
        <row r="100">
          <cell r="W100" t="str">
            <v>~</v>
          </cell>
          <cell r="X100">
            <v>0</v>
          </cell>
        </row>
        <row r="101">
          <cell r="A101" t="str">
            <v>QC046</v>
          </cell>
          <cell r="B101" t="str">
            <v>CL303R4C</v>
          </cell>
        </row>
        <row r="101">
          <cell r="D101" t="str">
            <v>MT50,ZB29,CS27</v>
          </cell>
          <cell r="E101">
            <v>30400</v>
          </cell>
          <cell r="F101">
            <v>8.90711983592148</v>
          </cell>
          <cell r="G101">
            <v>9</v>
          </cell>
          <cell r="H101" t="str">
            <v>3x300</v>
          </cell>
          <cell r="I101">
            <v>230</v>
          </cell>
        </row>
        <row r="101">
          <cell r="W101">
            <v>486.63487133984</v>
          </cell>
          <cell r="X101">
            <v>0</v>
          </cell>
        </row>
        <row r="102">
          <cell r="A102" t="str">
            <v>QC047</v>
          </cell>
          <cell r="B102" t="str">
            <v>CL303R6C</v>
          </cell>
        </row>
        <row r="102">
          <cell r="D102" t="str">
            <v>MT64,ZB38,CS33</v>
          </cell>
          <cell r="E102">
            <v>44800</v>
          </cell>
          <cell r="F102">
            <v>13.1262818634632</v>
          </cell>
          <cell r="G102">
            <v>9</v>
          </cell>
          <cell r="H102" t="str">
            <v>3x300</v>
          </cell>
          <cell r="I102">
            <v>230</v>
          </cell>
        </row>
        <row r="102">
          <cell r="W102">
            <v>3564.49645075421</v>
          </cell>
          <cell r="X102">
            <v>3738.48663404064</v>
          </cell>
        </row>
        <row r="103">
          <cell r="A103" t="str">
            <v>QC048</v>
          </cell>
          <cell r="B103" t="str">
            <v>CL304R6C</v>
          </cell>
        </row>
        <row r="103">
          <cell r="D103" t="str">
            <v>MT80,ZB45,CR72</v>
          </cell>
          <cell r="E103">
            <v>63600</v>
          </cell>
          <cell r="F103">
            <v>18.6346322883094</v>
          </cell>
          <cell r="G103">
            <v>9</v>
          </cell>
          <cell r="H103" t="str">
            <v>4x300</v>
          </cell>
          <cell r="I103">
            <v>230</v>
          </cell>
        </row>
        <row r="103">
          <cell r="W103" t="str">
            <v>~</v>
          </cell>
          <cell r="X103">
            <v>0</v>
          </cell>
        </row>
        <row r="104">
          <cell r="A104" t="str">
            <v>QC049</v>
          </cell>
          <cell r="B104" t="str">
            <v>CL401R3C</v>
          </cell>
        </row>
        <row r="104">
          <cell r="D104" t="str">
            <v>MT22,CS11</v>
          </cell>
          <cell r="E104">
            <v>10900</v>
          </cell>
          <cell r="F104">
            <v>3.19367125695869</v>
          </cell>
          <cell r="G104">
            <v>12</v>
          </cell>
          <cell r="H104" t="str">
            <v>1x400</v>
          </cell>
          <cell r="I104">
            <v>230</v>
          </cell>
        </row>
        <row r="104">
          <cell r="W104" t="str">
            <v>~</v>
          </cell>
          <cell r="X104">
            <v>0</v>
          </cell>
        </row>
        <row r="105">
          <cell r="A105" t="str">
            <v>QC050</v>
          </cell>
          <cell r="B105" t="str">
            <v>CL401R4C</v>
          </cell>
        </row>
        <row r="105">
          <cell r="D105" t="str">
            <v>MT32,ZB15,CS13</v>
          </cell>
          <cell r="E105">
            <v>14600</v>
          </cell>
          <cell r="F105">
            <v>4.2777615001465</v>
          </cell>
          <cell r="G105">
            <v>12</v>
          </cell>
          <cell r="H105" t="str">
            <v>1x400</v>
          </cell>
          <cell r="I105">
            <v>230</v>
          </cell>
        </row>
        <row r="105">
          <cell r="W105">
            <v>2087.95474711624</v>
          </cell>
          <cell r="X105">
            <v>2312.86016156259</v>
          </cell>
        </row>
        <row r="106">
          <cell r="A106" t="str">
            <v>QC051</v>
          </cell>
          <cell r="B106" t="str">
            <v>CL401R5C</v>
          </cell>
        </row>
        <row r="106">
          <cell r="D106" t="str">
            <v>MT36,ZB19,CS17</v>
          </cell>
          <cell r="E106">
            <v>18300</v>
          </cell>
          <cell r="F106">
            <v>5.36185174333431</v>
          </cell>
          <cell r="G106">
            <v>12</v>
          </cell>
          <cell r="H106" t="str">
            <v>1x400</v>
          </cell>
          <cell r="I106">
            <v>230</v>
          </cell>
        </row>
        <row r="106">
          <cell r="W106">
            <v>2333.35181898846</v>
          </cell>
          <cell r="X106">
            <v>2549.79526543923</v>
          </cell>
        </row>
        <row r="107">
          <cell r="A107" t="str">
            <v>QC052</v>
          </cell>
          <cell r="B107" t="str">
            <v>CL401R6C</v>
          </cell>
        </row>
        <row r="107">
          <cell r="D107" t="str">
            <v>MT40,ZB21,CS20,CR42</v>
          </cell>
          <cell r="E107">
            <v>25800</v>
          </cell>
          <cell r="F107">
            <v>7.55933196601231</v>
          </cell>
          <cell r="G107">
            <v>12</v>
          </cell>
          <cell r="H107" t="str">
            <v>1x400</v>
          </cell>
          <cell r="I107">
            <v>230</v>
          </cell>
        </row>
        <row r="107">
          <cell r="W107" t="str">
            <v>~</v>
          </cell>
          <cell r="X107">
            <v>0</v>
          </cell>
        </row>
        <row r="108">
          <cell r="A108" t="str">
            <v>QC053</v>
          </cell>
          <cell r="B108" t="str">
            <v>CL402R3C</v>
          </cell>
        </row>
        <row r="108">
          <cell r="D108" t="str">
            <v>MT44,ZB29,CS24,CR42</v>
          </cell>
          <cell r="E108">
            <v>27645.3</v>
          </cell>
          <cell r="F108">
            <v>8.1</v>
          </cell>
          <cell r="G108">
            <v>14</v>
          </cell>
          <cell r="H108" t="str">
            <v>2x400</v>
          </cell>
          <cell r="I108">
            <v>415</v>
          </cell>
        </row>
        <row r="108">
          <cell r="W108">
            <v>2899.01286601597</v>
          </cell>
          <cell r="X108">
            <v>3095.95075912095</v>
          </cell>
        </row>
        <row r="109">
          <cell r="A109" t="str">
            <v>QC054</v>
          </cell>
          <cell r="B109" t="str">
            <v>CL402R4C</v>
          </cell>
        </row>
        <row r="109">
          <cell r="D109" t="str">
            <v>MT50,ZB29,CS27,cr47</v>
          </cell>
          <cell r="E109">
            <v>30400</v>
          </cell>
          <cell r="F109">
            <v>8.90711983592148</v>
          </cell>
          <cell r="G109">
            <v>14</v>
          </cell>
          <cell r="H109" t="str">
            <v>2x400</v>
          </cell>
          <cell r="I109">
            <v>415</v>
          </cell>
        </row>
        <row r="109">
          <cell r="W109" t="str">
            <v>~</v>
          </cell>
          <cell r="X109">
            <v>0</v>
          </cell>
        </row>
        <row r="110">
          <cell r="A110" t="str">
            <v>QC055</v>
          </cell>
          <cell r="B110" t="str">
            <v>CL402R5C</v>
          </cell>
        </row>
        <row r="110">
          <cell r="D110" t="str">
            <v>MT64,ZB38,CS33,cr62</v>
          </cell>
          <cell r="E110">
            <v>44800</v>
          </cell>
          <cell r="F110">
            <v>13.1262818634632</v>
          </cell>
          <cell r="G110">
            <v>14</v>
          </cell>
          <cell r="H110" t="str">
            <v>2x400</v>
          </cell>
          <cell r="I110">
            <v>415</v>
          </cell>
        </row>
        <row r="110">
          <cell r="W110" t="str">
            <v>~</v>
          </cell>
          <cell r="X110">
            <v>0</v>
          </cell>
        </row>
        <row r="111">
          <cell r="A111" t="str">
            <v>QC056</v>
          </cell>
          <cell r="B111" t="str">
            <v>CL402R6C</v>
          </cell>
        </row>
        <row r="111">
          <cell r="D111" t="str">
            <v>MT80,ZB45,CR72</v>
          </cell>
          <cell r="E111">
            <v>63600</v>
          </cell>
          <cell r="F111">
            <v>18.6346322883094</v>
          </cell>
          <cell r="G111">
            <v>14</v>
          </cell>
          <cell r="H111" t="str">
            <v>2x400</v>
          </cell>
          <cell r="I111">
            <v>415</v>
          </cell>
        </row>
        <row r="111">
          <cell r="W111">
            <v>3852.87267080745</v>
          </cell>
          <cell r="X111">
            <v>4016.91884650583</v>
          </cell>
        </row>
        <row r="112">
          <cell r="A112" t="str">
            <v>QC066</v>
          </cell>
          <cell r="B112" t="str">
            <v>CAE301C5N</v>
          </cell>
        </row>
        <row r="112">
          <cell r="D112" t="str">
            <v>MT18-MT22</v>
          </cell>
          <cell r="E112">
            <v>4095.6</v>
          </cell>
          <cell r="F112">
            <v>1.2</v>
          </cell>
          <cell r="G112">
            <v>8</v>
          </cell>
          <cell r="H112" t="str">
            <v>1x300</v>
          </cell>
          <cell r="I112">
            <v>230</v>
          </cell>
        </row>
        <row r="112">
          <cell r="K112">
            <v>1</v>
          </cell>
          <cell r="L112" t="str">
            <v>~</v>
          </cell>
          <cell r="M112" t="str">
            <v>0 / RCX0834</v>
          </cell>
          <cell r="N112" t="str">
            <v>1 / RCX0834</v>
          </cell>
        </row>
        <row r="112">
          <cell r="W112">
            <v>1211.1801242236</v>
          </cell>
          <cell r="X112">
            <v>1497.0594707932</v>
          </cell>
        </row>
        <row r="112">
          <cell r="AE112" t="str">
            <v>~</v>
          </cell>
          <cell r="AF112" t="str">
            <v>~</v>
          </cell>
        </row>
        <row r="113">
          <cell r="A113" t="str">
            <v>QC067</v>
          </cell>
          <cell r="B113" t="str">
            <v>CAE301C6N</v>
          </cell>
        </row>
        <row r="113">
          <cell r="D113" t="str">
            <v>MT32</v>
          </cell>
          <cell r="E113">
            <v>5802.1</v>
          </cell>
          <cell r="F113">
            <v>1.7</v>
          </cell>
          <cell r="G113">
            <v>8</v>
          </cell>
          <cell r="H113" t="str">
            <v>1x300</v>
          </cell>
          <cell r="I113">
            <v>230</v>
          </cell>
        </row>
        <row r="113">
          <cell r="K113">
            <v>1.5</v>
          </cell>
          <cell r="L113" t="str">
            <v>~</v>
          </cell>
          <cell r="M113" t="str">
            <v>1 / RCX1234</v>
          </cell>
          <cell r="N113" t="str">
            <v>1 / RCX0834</v>
          </cell>
        </row>
        <row r="113">
          <cell r="W113">
            <v>1331.16883116883</v>
          </cell>
          <cell r="X113">
            <v>1614.90552225727</v>
          </cell>
        </row>
        <row r="113">
          <cell r="AE113" t="str">
            <v>~</v>
          </cell>
          <cell r="AF113" t="str">
            <v>~</v>
          </cell>
        </row>
        <row r="114">
          <cell r="A114" t="str">
            <v>QC068</v>
          </cell>
          <cell r="B114" t="str">
            <v>CAE302C4N</v>
          </cell>
        </row>
        <row r="114">
          <cell r="D114" t="str">
            <v>MT36</v>
          </cell>
          <cell r="E114">
            <v>7508.6</v>
          </cell>
          <cell r="F114">
            <v>2.2</v>
          </cell>
          <cell r="G114">
            <v>10</v>
          </cell>
          <cell r="H114" t="str">
            <v>2x300</v>
          </cell>
          <cell r="I114">
            <v>230</v>
          </cell>
        </row>
        <row r="114">
          <cell r="K114">
            <v>2</v>
          </cell>
          <cell r="L114" t="str">
            <v>~</v>
          </cell>
          <cell r="M114" t="str">
            <v>1 / RCX1234</v>
          </cell>
          <cell r="N114" t="str">
            <v>2 / RCX1034</v>
          </cell>
        </row>
        <row r="114">
          <cell r="W114">
            <v>1897.23320158103</v>
          </cell>
          <cell r="X114">
            <v>2170.86160034068</v>
          </cell>
        </row>
        <row r="114">
          <cell r="AE114" t="str">
            <v>~</v>
          </cell>
          <cell r="AF114" t="str">
            <v>~</v>
          </cell>
        </row>
        <row r="115">
          <cell r="A115" t="str">
            <v>QC069</v>
          </cell>
          <cell r="B115" t="str">
            <v>CAE302C5N</v>
          </cell>
        </row>
        <row r="115">
          <cell r="D115" t="str">
            <v>MT40</v>
          </cell>
          <cell r="E115">
            <v>8873.8</v>
          </cell>
          <cell r="F115">
            <v>2.6</v>
          </cell>
          <cell r="G115">
            <v>9</v>
          </cell>
          <cell r="H115" t="str">
            <v>2x300</v>
          </cell>
          <cell r="I115">
            <v>230</v>
          </cell>
        </row>
        <row r="115">
          <cell r="K115">
            <v>2</v>
          </cell>
          <cell r="L115" t="str">
            <v>~</v>
          </cell>
          <cell r="M115" t="str">
            <v>2 / RCX1634</v>
          </cell>
          <cell r="N115" t="str">
            <v>3 / RCX1534</v>
          </cell>
        </row>
        <row r="115">
          <cell r="W115">
            <v>2052.51270468662</v>
          </cell>
          <cell r="X115">
            <v>2323.36825517652</v>
          </cell>
        </row>
        <row r="115">
          <cell r="AE115" t="str">
            <v>~</v>
          </cell>
          <cell r="AF115" t="str">
            <v>~</v>
          </cell>
        </row>
        <row r="116">
          <cell r="A116" t="str">
            <v>QC070</v>
          </cell>
          <cell r="B116" t="str">
            <v>CAE302C6N</v>
          </cell>
        </row>
        <row r="116">
          <cell r="D116" t="str">
            <v>MT50-MT64</v>
          </cell>
          <cell r="E116">
            <v>10580.3</v>
          </cell>
          <cell r="F116">
            <v>3.1</v>
          </cell>
          <cell r="G116">
            <v>9</v>
          </cell>
          <cell r="H116" t="str">
            <v>2x300</v>
          </cell>
          <cell r="I116">
            <v>230</v>
          </cell>
        </row>
        <row r="116">
          <cell r="K116">
            <v>3</v>
          </cell>
          <cell r="L116" t="str">
            <v>~</v>
          </cell>
          <cell r="M116" t="str">
            <v>2 / RCX1634</v>
          </cell>
          <cell r="N116" t="str">
            <v>3 / RCX1534</v>
          </cell>
        </row>
        <row r="116">
          <cell r="W116">
            <v>2207.79220779221</v>
          </cell>
          <cell r="X116">
            <v>2475.87491001236</v>
          </cell>
        </row>
        <row r="116">
          <cell r="AE116" t="str">
            <v>~</v>
          </cell>
          <cell r="AF116" t="str">
            <v>~</v>
          </cell>
        </row>
        <row r="117">
          <cell r="A117" t="str">
            <v>QC071</v>
          </cell>
          <cell r="B117" t="str">
            <v>CAE303C5N</v>
          </cell>
        </row>
        <row r="117">
          <cell r="D117" t="str">
            <v>MT64</v>
          </cell>
          <cell r="E117">
            <v>12286.8</v>
          </cell>
          <cell r="F117">
            <v>3.6</v>
          </cell>
          <cell r="G117">
            <v>11</v>
          </cell>
          <cell r="H117" t="str">
            <v>3x300</v>
          </cell>
          <cell r="I117">
            <v>230</v>
          </cell>
        </row>
        <row r="117">
          <cell r="K117">
            <v>3</v>
          </cell>
          <cell r="L117" t="str">
            <v>~</v>
          </cell>
          <cell r="M117" t="str">
            <v>3 / RCX2434</v>
          </cell>
          <cell r="N117" t="str">
            <v>4 / RCX2034</v>
          </cell>
        </row>
        <row r="117">
          <cell r="W117">
            <v>2888.19875776397</v>
          </cell>
          <cell r="X117">
            <v>3144.13134302036</v>
          </cell>
        </row>
        <row r="117">
          <cell r="AE117" t="str">
            <v>~</v>
          </cell>
          <cell r="AF117" t="str">
            <v>~</v>
          </cell>
        </row>
        <row r="118">
          <cell r="A118" t="str">
            <v>QC072</v>
          </cell>
          <cell r="B118" t="str">
            <v>CAE303C6N</v>
          </cell>
        </row>
        <row r="118">
          <cell r="D118" t="str">
            <v>MT80</v>
          </cell>
          <cell r="E118">
            <v>16723.7</v>
          </cell>
          <cell r="F118">
            <v>4.9</v>
          </cell>
          <cell r="G118">
            <v>10</v>
          </cell>
          <cell r="H118" t="str">
            <v>3x300</v>
          </cell>
          <cell r="I118">
            <v>230</v>
          </cell>
        </row>
        <row r="118">
          <cell r="K118">
            <v>4.5</v>
          </cell>
          <cell r="L118" t="str">
            <v>~</v>
          </cell>
          <cell r="M118" t="str">
            <v>4 / RCX3134</v>
          </cell>
          <cell r="N118" t="str">
            <v>5 / RCX3034</v>
          </cell>
        </row>
        <row r="118">
          <cell r="W118">
            <v>3197.34613212874</v>
          </cell>
          <cell r="X118">
            <v>3447.75822855718</v>
          </cell>
        </row>
        <row r="118">
          <cell r="AE118" t="str">
            <v>~</v>
          </cell>
          <cell r="AF118" t="str">
            <v>~</v>
          </cell>
        </row>
        <row r="119">
          <cell r="A119" t="str">
            <v>QC073</v>
          </cell>
          <cell r="B119" t="str">
            <v>CAE304C6N</v>
          </cell>
        </row>
        <row r="119">
          <cell r="D119" t="str">
            <v>MT100</v>
          </cell>
          <cell r="E119">
            <v>18771.5</v>
          </cell>
          <cell r="F119">
            <v>5.5</v>
          </cell>
          <cell r="G119">
            <v>10</v>
          </cell>
          <cell r="H119" t="str">
            <v>4x300</v>
          </cell>
          <cell r="I119">
            <v>230</v>
          </cell>
        </row>
        <row r="119">
          <cell r="K119">
            <v>5</v>
          </cell>
        </row>
        <row r="119">
          <cell r="M119" t="str">
            <v>5 / RCX4734</v>
          </cell>
          <cell r="N119" t="str">
            <v>6 / RCX3034</v>
          </cell>
        </row>
        <row r="119">
          <cell r="W119">
            <v>3706.94522868436</v>
          </cell>
          <cell r="X119">
            <v>3963.2733811065</v>
          </cell>
        </row>
        <row r="119">
          <cell r="AE119" t="str">
            <v>~</v>
          </cell>
          <cell r="AF119" t="str">
            <v>~</v>
          </cell>
        </row>
        <row r="121">
          <cell r="A121" t="str">
            <v>ITEM CODE</v>
          </cell>
          <cell r="B121" t="str">
            <v>SPEC</v>
          </cell>
        </row>
        <row r="121">
          <cell r="E121" t="str">
            <v>RM</v>
          </cell>
        </row>
        <row r="122">
          <cell r="A122" t="str">
            <v>QC074</v>
          </cell>
          <cell r="B122" t="str">
            <v>CL-LB-630(127)-301-401 DP HEATER</v>
          </cell>
        </row>
        <row r="122">
          <cell r="E122">
            <v>111.801242236025</v>
          </cell>
        </row>
        <row r="123">
          <cell r="A123" t="str">
            <v>QC075</v>
          </cell>
          <cell r="B123" t="str">
            <v>CL-LB-990(127)-302 DP HEATER</v>
          </cell>
        </row>
        <row r="123">
          <cell r="E123">
            <v>127.674258109041</v>
          </cell>
        </row>
        <row r="124">
          <cell r="A124" t="str">
            <v>QC076</v>
          </cell>
          <cell r="B124" t="str">
            <v>CL-LB-1170(127)-402 DP HEATER</v>
          </cell>
        </row>
        <row r="124">
          <cell r="E124">
            <v>151.582372079266</v>
          </cell>
        </row>
        <row r="125">
          <cell r="A125" t="str">
            <v>QC077</v>
          </cell>
          <cell r="B125" t="str">
            <v>CL-LB-1410(127)-303 DP HEATER</v>
          </cell>
        </row>
        <row r="125">
          <cell r="E125">
            <v>172.532781228433</v>
          </cell>
        </row>
        <row r="126">
          <cell r="A126" t="str">
            <v>QC078</v>
          </cell>
          <cell r="B126" t="str">
            <v>CL-LB-1710(127)-304-403 DP HEATER</v>
          </cell>
        </row>
        <row r="126">
          <cell r="E126">
            <v>196.687370600414</v>
          </cell>
        </row>
        <row r="127">
          <cell r="A127" t="str">
            <v>QC079</v>
          </cell>
          <cell r="B127" t="str">
            <v>CL-LB-2070(127)-404 DP HEATER</v>
          </cell>
        </row>
        <row r="127">
          <cell r="E127">
            <v>231.193926846101</v>
          </cell>
        </row>
        <row r="128">
          <cell r="A128" t="str">
            <v>QC080</v>
          </cell>
          <cell r="B128" t="str">
            <v>CL-LB-2730(127)-405 DP HEATER</v>
          </cell>
        </row>
        <row r="128">
          <cell r="E128">
            <v>296.756383712905</v>
          </cell>
        </row>
        <row r="129">
          <cell r="A129" t="str">
            <v>QC081</v>
          </cell>
          <cell r="B129" t="str">
            <v>CL-L-680(127)-301-401 COIL HEATER</v>
          </cell>
        </row>
        <row r="129">
          <cell r="E129">
            <v>103.51966873706</v>
          </cell>
        </row>
        <row r="130">
          <cell r="A130" t="str">
            <v>QC082</v>
          </cell>
          <cell r="B130" t="str">
            <v>CL-L-1065(127)-302 COIL HEATER</v>
          </cell>
        </row>
        <row r="130">
          <cell r="E130">
            <v>120.772946859903</v>
          </cell>
        </row>
        <row r="131">
          <cell r="A131" t="str">
            <v>QC083</v>
          </cell>
          <cell r="B131" t="str">
            <v>CL-L-1220(127)-402 COIL HEATER</v>
          </cell>
        </row>
        <row r="131">
          <cell r="E131">
            <v>134.575569358178</v>
          </cell>
        </row>
        <row r="132">
          <cell r="A132" t="str">
            <v>QC084</v>
          </cell>
          <cell r="B132" t="str">
            <v>CL-L-1460(127)-303 COIL HEATER</v>
          </cell>
        </row>
        <row r="132">
          <cell r="E132">
            <v>165.631469979296</v>
          </cell>
        </row>
        <row r="133">
          <cell r="A133" t="str">
            <v>QC085</v>
          </cell>
          <cell r="B133" t="str">
            <v>CL-L-1760(127)-304-403 COIL HEATER</v>
          </cell>
        </row>
        <row r="133">
          <cell r="E133">
            <v>189.786059351277</v>
          </cell>
        </row>
        <row r="134">
          <cell r="A134" t="str">
            <v>QC086</v>
          </cell>
          <cell r="B134" t="str">
            <v>CL-L-2120(127)-404 COIL HEATER</v>
          </cell>
        </row>
        <row r="134">
          <cell r="E134">
            <v>224.292615596963</v>
          </cell>
        </row>
        <row r="135">
          <cell r="A135" t="str">
            <v>QC087</v>
          </cell>
          <cell r="B135" t="str">
            <v>CL-L-2780(127)-405 COIL HEATER</v>
          </cell>
        </row>
        <row r="135">
          <cell r="E135">
            <v>289.855072463768</v>
          </cell>
        </row>
        <row r="136">
          <cell r="A136" t="str">
            <v>QC088</v>
          </cell>
          <cell r="B136" t="str">
            <v>NT-LB-1050(250)-501 DP HEATER</v>
          </cell>
        </row>
        <row r="136">
          <cell r="E136">
            <v>144.927536231884</v>
          </cell>
        </row>
        <row r="137">
          <cell r="A137" t="str">
            <v>QC089</v>
          </cell>
          <cell r="B137" t="str">
            <v>NT-LB-1770(250)-502 DP HEATER</v>
          </cell>
        </row>
        <row r="137">
          <cell r="E137">
            <v>240.165631469979</v>
          </cell>
        </row>
        <row r="138">
          <cell r="A138" t="str">
            <v>QC090</v>
          </cell>
          <cell r="B138" t="str">
            <v>NT-LB-2550(250)-503 DP HEATER (400v)</v>
          </cell>
        </row>
        <row r="138">
          <cell r="E138">
            <v>276.052449965493</v>
          </cell>
        </row>
        <row r="139">
          <cell r="A139" t="str">
            <v>QC091</v>
          </cell>
          <cell r="B139" t="str">
            <v>NT-LB-3150(250)-504 DP HEATER (400v)</v>
          </cell>
        </row>
        <row r="139">
          <cell r="E139">
            <v>331.262939958592</v>
          </cell>
        </row>
        <row r="140">
          <cell r="A140" t="str">
            <v>QC092</v>
          </cell>
          <cell r="B140" t="str">
            <v>NT-LB-2090(250)-632-802 DP HEATER (400v)</v>
          </cell>
        </row>
        <row r="140">
          <cell r="E140">
            <v>277.432712215321</v>
          </cell>
        </row>
        <row r="141">
          <cell r="A141" t="str">
            <v>QC094</v>
          </cell>
          <cell r="B141" t="str">
            <v>NT-L-1080(250)-501 COIL HEATER</v>
          </cell>
        </row>
        <row r="141">
          <cell r="E141">
            <v>136.645962732919</v>
          </cell>
        </row>
        <row r="142">
          <cell r="A142" t="str">
            <v>QC095</v>
          </cell>
          <cell r="B142" t="str">
            <v>NT-L-1800(250)-502 COIL HEATER</v>
          </cell>
        </row>
        <row r="142">
          <cell r="E142">
            <v>231.884057971014</v>
          </cell>
        </row>
        <row r="143">
          <cell r="A143" t="str">
            <v>QC096</v>
          </cell>
          <cell r="B143" t="str">
            <v>NT-L-2580(250)-503 COIL HEATER (400v)</v>
          </cell>
        </row>
        <row r="143">
          <cell r="E143">
            <v>269.151138716356</v>
          </cell>
        </row>
        <row r="144">
          <cell r="A144" t="str">
            <v>QC097</v>
          </cell>
          <cell r="B144" t="str">
            <v>NT-L-3180(250)-504 COIL HEATER (400v)</v>
          </cell>
        </row>
        <row r="144">
          <cell r="E144">
            <v>324.361628709455</v>
          </cell>
        </row>
        <row r="145">
          <cell r="A145" t="str">
            <v>QC098</v>
          </cell>
          <cell r="B145" t="str">
            <v>NT-L-2140(250)-632-802 COIL HEATER (400v)</v>
          </cell>
        </row>
        <row r="145">
          <cell r="E145">
            <v>269.151138716356</v>
          </cell>
        </row>
        <row r="146">
          <cell r="A146" t="str">
            <v>QC100</v>
          </cell>
          <cell r="B146" t="str">
            <v>CAE301-LB-630(86.6)0.5kw DP HEATER</v>
          </cell>
        </row>
        <row r="146">
          <cell r="E146">
            <v>111.801242236025</v>
          </cell>
        </row>
        <row r="147">
          <cell r="A147" t="str">
            <v>QC101</v>
          </cell>
          <cell r="B147" t="str">
            <v>CAE302-LB-1170(86.6)1kw DP HEATER</v>
          </cell>
        </row>
        <row r="147">
          <cell r="E147">
            <v>151.582372079266</v>
          </cell>
        </row>
        <row r="148">
          <cell r="A148" t="str">
            <v>QC102</v>
          </cell>
          <cell r="B148" t="str">
            <v>CAE303-LB-1710(86.6)1.5kw DP HEATER</v>
          </cell>
        </row>
        <row r="148">
          <cell r="E148">
            <v>196.687370600414</v>
          </cell>
        </row>
        <row r="149">
          <cell r="A149" t="str">
            <v>QC103</v>
          </cell>
          <cell r="B149" t="str">
            <v>CAE304-LB-2070(86.6)1.8kw DP HEATER</v>
          </cell>
        </row>
        <row r="149">
          <cell r="E149">
            <v>220.841959972395</v>
          </cell>
        </row>
        <row r="150">
          <cell r="A150" t="str">
            <v>QC104</v>
          </cell>
          <cell r="B150" t="str">
            <v>CAE301-L-680(100)0.5kw COIL HEATER</v>
          </cell>
        </row>
        <row r="150">
          <cell r="E150">
            <v>107.832988267771</v>
          </cell>
        </row>
        <row r="151">
          <cell r="A151" t="str">
            <v>QC105</v>
          </cell>
          <cell r="B151" t="str">
            <v>CAE302-L-1220(100)1kw COIL HEATER</v>
          </cell>
        </row>
        <row r="151">
          <cell r="E151">
            <v>144.188110026619</v>
          </cell>
        </row>
        <row r="152">
          <cell r="A152" t="str">
            <v>QC106</v>
          </cell>
          <cell r="B152" t="str">
            <v>CAE303-L-1760(100)1.5kw COIL HEATER</v>
          </cell>
        </row>
        <row r="152">
          <cell r="E152">
            <v>189.786059351277</v>
          </cell>
        </row>
        <row r="153">
          <cell r="A153" t="str">
            <v>QC107</v>
          </cell>
          <cell r="B153" t="str">
            <v>CAE304-L-2120(100)1.8kw COIL HEATER</v>
          </cell>
        </row>
        <row r="153">
          <cell r="E153">
            <v>213.940648723257</v>
          </cell>
        </row>
      </sheetData>
      <sheetData sheetId="4">
        <row r="8">
          <cell r="A8" t="str">
            <v>ITEM CODE</v>
          </cell>
          <cell r="B8" t="str">
            <v>MODEL</v>
          </cell>
        </row>
        <row r="8">
          <cell r="O8" t="str">
            <v>RM</v>
          </cell>
        </row>
        <row r="8">
          <cell r="W8" t="str">
            <v>Condensing unit (RM)</v>
          </cell>
        </row>
        <row r="8">
          <cell r="AR8" t="str">
            <v>Model QC unit</v>
          </cell>
        </row>
        <row r="8">
          <cell r="AT8" t="str">
            <v>C/W Condenser sets BCU,TCU</v>
          </cell>
          <cell r="AU8" t="str">
            <v>BCU COST</v>
          </cell>
        </row>
        <row r="8">
          <cell r="AW8" t="str">
            <v>ACC OF REF</v>
          </cell>
        </row>
        <row r="8">
          <cell r="AZ8" t="str">
            <v>COST BCU Cond for coldroom (RM)-2</v>
          </cell>
          <cell r="BA8" t="str">
            <v>COST BCU Cond for showcase(RM)-1</v>
          </cell>
          <cell r="BB8" t="str">
            <v>COST C/W BCU-00</v>
          </cell>
          <cell r="BC8" t="str">
            <v>BCU Condensing unit coldroom (RM)-02</v>
          </cell>
          <cell r="BD8" t="str">
            <v>BCU Condensing unit showcase(RM)-01</v>
          </cell>
          <cell r="BE8" t="str">
            <v>BCU Condensing unit normal (RM)-00</v>
          </cell>
        </row>
        <row r="8">
          <cell r="BI8" t="str">
            <v>HTC cond (RM) </v>
          </cell>
        </row>
        <row r="9">
          <cell r="A9" t="str">
            <v>ALL001</v>
          </cell>
          <cell r="B9" t="str">
            <v>MT18 MANEUROP COMP 1.5HP </v>
          </cell>
        </row>
        <row r="9">
          <cell r="D9">
            <v>1.5</v>
          </cell>
          <cell r="E9" t="str">
            <v>(V01,06)</v>
          </cell>
        </row>
        <row r="9">
          <cell r="O9">
            <v>1611.23808568017</v>
          </cell>
        </row>
        <row r="9">
          <cell r="T9" t="str">
            <v>CU - 22  QC</v>
          </cell>
        </row>
        <row r="9">
          <cell r="W9">
            <v>4006.67029711204</v>
          </cell>
        </row>
        <row r="10">
          <cell r="A10" t="str">
            <v>ALL001.1</v>
          </cell>
          <cell r="B10" t="str">
            <v>MT18 MANEUROP COMP 1.5HP (1ph)</v>
          </cell>
        </row>
        <row r="10">
          <cell r="D10">
            <v>1.5</v>
          </cell>
          <cell r="E10" t="str">
            <v>(V01,06)</v>
          </cell>
        </row>
        <row r="10">
          <cell r="O10">
            <v>1688.29492162597</v>
          </cell>
        </row>
        <row r="10">
          <cell r="T10" t="str">
            <v>CU - 22  QC</v>
          </cell>
        </row>
        <row r="10">
          <cell r="W10">
            <v>4135.70255517655</v>
          </cell>
        </row>
        <row r="11">
          <cell r="A11" t="str">
            <v>ALL002</v>
          </cell>
          <cell r="B11" t="str">
            <v>MT22 MANEUROP COMP 2HP (1ph)</v>
          </cell>
        </row>
        <row r="11">
          <cell r="D11">
            <v>2</v>
          </cell>
          <cell r="E11" t="str">
            <v>(V01,06)</v>
          </cell>
          <cell r="F11">
            <v>24</v>
          </cell>
          <cell r="G11" t="str">
            <v>3200 btu</v>
          </cell>
        </row>
        <row r="11">
          <cell r="O11">
            <v>1901.0108129529</v>
          </cell>
        </row>
        <row r="11">
          <cell r="T11" t="str">
            <v>CU - 32  QC</v>
          </cell>
        </row>
        <row r="11">
          <cell r="W11">
            <v>4352.21272803315</v>
          </cell>
        </row>
        <row r="12">
          <cell r="A12" t="str">
            <v>ALL003</v>
          </cell>
          <cell r="B12" t="str">
            <v>MT22 MANEUROP COMP 2HP</v>
          </cell>
        </row>
        <row r="12">
          <cell r="D12">
            <v>2</v>
          </cell>
          <cell r="E12" t="str">
            <v>(V01,06)</v>
          </cell>
          <cell r="F12">
            <v>24</v>
          </cell>
          <cell r="G12" t="str">
            <v>3200 btu</v>
          </cell>
        </row>
        <row r="12">
          <cell r="O12">
            <v>2017.9805099226</v>
          </cell>
        </row>
        <row r="12">
          <cell r="T12" t="str">
            <v>CU - 32  QC</v>
          </cell>
        </row>
        <row r="12">
          <cell r="W12">
            <v>4465.40920897157</v>
          </cell>
        </row>
        <row r="13">
          <cell r="A13" t="str">
            <v>ALL004</v>
          </cell>
          <cell r="B13" t="str">
            <v>MT28 MANEUROP COMP 2HP (1ph)</v>
          </cell>
        </row>
        <row r="13">
          <cell r="D13">
            <v>2.3</v>
          </cell>
          <cell r="E13" t="str">
            <v>(V01,06)</v>
          </cell>
          <cell r="F13">
            <v>24</v>
          </cell>
          <cell r="G13" t="str">
            <v>5768 btu</v>
          </cell>
        </row>
        <row r="13">
          <cell r="O13">
            <v>2332.4015895789</v>
          </cell>
        </row>
        <row r="13">
          <cell r="T13" t="str">
            <v>CU - 36  QC</v>
          </cell>
        </row>
        <row r="13">
          <cell r="W13">
            <v>5135.39454870301</v>
          </cell>
        </row>
        <row r="14">
          <cell r="A14" t="str">
            <v>ALL005</v>
          </cell>
          <cell r="B14" t="str">
            <v>MT28 MANEUROP COMP 2HP</v>
          </cell>
        </row>
        <row r="14">
          <cell r="D14">
            <v>2.3</v>
          </cell>
          <cell r="E14" t="str">
            <v>(V01,06)</v>
          </cell>
          <cell r="F14">
            <v>24</v>
          </cell>
          <cell r="G14" t="str">
            <v>5768 btu</v>
          </cell>
        </row>
        <row r="14">
          <cell r="O14">
            <v>2519.796694474</v>
          </cell>
        </row>
        <row r="14">
          <cell r="T14" t="str">
            <v>CU - 36  QC</v>
          </cell>
        </row>
        <row r="14">
          <cell r="W14">
            <v>5085.77144365798</v>
          </cell>
        </row>
        <row r="15">
          <cell r="A15" t="str">
            <v>ALL006</v>
          </cell>
          <cell r="B15" t="str">
            <v>MT32 MANEUROP COMP 2.5HP (1ph)</v>
          </cell>
        </row>
        <row r="15">
          <cell r="D15">
            <v>2.5</v>
          </cell>
          <cell r="E15" t="str">
            <v> (V06,09)</v>
          </cell>
          <cell r="F15">
            <v>24</v>
          </cell>
          <cell r="G15" t="str">
            <v>6143 btu</v>
          </cell>
        </row>
        <row r="15">
          <cell r="O15">
            <v>2362.52369403694</v>
          </cell>
        </row>
        <row r="15">
          <cell r="T15" t="str">
            <v>CU - 36  QC</v>
          </cell>
        </row>
        <row r="15">
          <cell r="W15">
            <v>5251.6786690059</v>
          </cell>
        </row>
        <row r="16">
          <cell r="A16" t="str">
            <v>ALL007</v>
          </cell>
          <cell r="B16" t="str">
            <v>MT32 MANEUROP COMP 2.5HP</v>
          </cell>
        </row>
        <row r="16">
          <cell r="D16">
            <v>2.5</v>
          </cell>
          <cell r="E16" t="str">
            <v> (V06,09)</v>
          </cell>
          <cell r="F16">
            <v>24</v>
          </cell>
          <cell r="G16" t="str">
            <v>6143 btu</v>
          </cell>
        </row>
        <row r="16">
          <cell r="O16">
            <v>2658.29519753344</v>
          </cell>
        </row>
        <row r="16">
          <cell r="T16" t="str">
            <v>CU - 36  QC</v>
          </cell>
        </row>
        <row r="16">
          <cell r="W16">
            <v>5224.26994671743</v>
          </cell>
        </row>
        <row r="17">
          <cell r="A17" t="str">
            <v>ALL009</v>
          </cell>
          <cell r="B17" t="str">
            <v>MT36 MANEUROP COMP 3HP</v>
          </cell>
        </row>
        <row r="17">
          <cell r="D17">
            <v>3</v>
          </cell>
          <cell r="E17" t="str">
            <v> (V06,09)</v>
          </cell>
          <cell r="F17">
            <v>24</v>
          </cell>
          <cell r="G17" t="str">
            <v>7780 btu</v>
          </cell>
        </row>
        <row r="17">
          <cell r="O17">
            <v>2687.10411361736</v>
          </cell>
        </row>
        <row r="17">
          <cell r="T17" t="str">
            <v>CU - 40  QC</v>
          </cell>
        </row>
        <row r="17">
          <cell r="W17">
            <v>5388.48587038254</v>
          </cell>
        </row>
        <row r="18">
          <cell r="A18" t="str">
            <v>ALL009.1</v>
          </cell>
          <cell r="B18" t="str">
            <v>MT36 MANEUROP COMP 3HP (1ph)</v>
          </cell>
        </row>
        <row r="18">
          <cell r="D18">
            <v>3</v>
          </cell>
          <cell r="E18" t="str">
            <v> (V06,09)</v>
          </cell>
          <cell r="F18">
            <v>24</v>
          </cell>
          <cell r="G18" t="str">
            <v>7780 btu</v>
          </cell>
        </row>
        <row r="18">
          <cell r="O18">
            <v>2201.31269592476</v>
          </cell>
        </row>
        <row r="18">
          <cell r="T18" t="str">
            <v>CU - 40  QC</v>
          </cell>
        </row>
        <row r="18">
          <cell r="W18">
            <v>5140.10085683684</v>
          </cell>
        </row>
        <row r="19">
          <cell r="A19" t="str">
            <v>ALL010</v>
          </cell>
          <cell r="B19" t="str">
            <v>MT40 MANEUROP COMP 3.5HP</v>
          </cell>
        </row>
        <row r="19">
          <cell r="D19">
            <v>3.5</v>
          </cell>
          <cell r="E19" t="str">
            <v> (V06,09)</v>
          </cell>
          <cell r="F19">
            <v>24</v>
          </cell>
          <cell r="G19" t="str">
            <v>8294 btu</v>
          </cell>
        </row>
        <row r="19">
          <cell r="O19" t="str">
            <v>~</v>
          </cell>
        </row>
        <row r="19">
          <cell r="T19" t="str">
            <v>CU - 50  QC</v>
          </cell>
        </row>
        <row r="19">
          <cell r="W19">
            <v>5590.26716974061</v>
          </cell>
        </row>
        <row r="20">
          <cell r="A20" t="str">
            <v>ALL010.1</v>
          </cell>
          <cell r="B20" t="str">
            <v>MT44 MANEUROP COMP 4HP</v>
          </cell>
        </row>
        <row r="20">
          <cell r="D20">
            <v>4</v>
          </cell>
          <cell r="E20" t="str">
            <v>(V04,07)</v>
          </cell>
          <cell r="F20">
            <v>24</v>
          </cell>
          <cell r="G20" t="str">
            <v>9600 btu</v>
          </cell>
        </row>
        <row r="20">
          <cell r="O20">
            <v>2931.23218832798</v>
          </cell>
        </row>
        <row r="20">
          <cell r="T20" t="str">
            <v>CU - 64B QC</v>
          </cell>
        </row>
        <row r="20">
          <cell r="W20">
            <v>6521.71459513757</v>
          </cell>
        </row>
        <row r="21">
          <cell r="A21" t="str">
            <v>ALL011</v>
          </cell>
          <cell r="B21" t="str">
            <v>MT50 MANEUROP COMP 4HP</v>
          </cell>
        </row>
        <row r="21">
          <cell r="D21">
            <v>4</v>
          </cell>
          <cell r="E21" t="str">
            <v>(V04,07)</v>
          </cell>
          <cell r="F21">
            <v>12</v>
          </cell>
          <cell r="G21" t="str">
            <v>9932 btu</v>
          </cell>
        </row>
        <row r="21">
          <cell r="O21" t="str">
            <v>~</v>
          </cell>
        </row>
        <row r="21">
          <cell r="T21" t="str">
            <v>CU - 64B QC</v>
          </cell>
        </row>
        <row r="21">
          <cell r="W21">
            <v>6796.0852245082</v>
          </cell>
        </row>
        <row r="22">
          <cell r="A22" t="str">
            <v>ALL012</v>
          </cell>
          <cell r="B22" t="str">
            <v>MT64 MANEUROP COMP 5HP</v>
          </cell>
        </row>
        <row r="22">
          <cell r="D22">
            <v>5</v>
          </cell>
          <cell r="E22" t="str">
            <v> (V04,07)</v>
          </cell>
          <cell r="F22">
            <v>12</v>
          </cell>
          <cell r="G22" t="str">
            <v>11843 btu</v>
          </cell>
        </row>
        <row r="22">
          <cell r="O22" t="str">
            <v>~</v>
          </cell>
        </row>
        <row r="22">
          <cell r="T22" t="str">
            <v>CU - 72 QC</v>
          </cell>
        </row>
        <row r="22">
          <cell r="W22">
            <v>7311.56157679763</v>
          </cell>
        </row>
        <row r="22">
          <cell r="BF22" t="str">
            <v>HTC-5</v>
          </cell>
        </row>
        <row r="22">
          <cell r="BI22">
            <v>7383.88224577626</v>
          </cell>
        </row>
        <row r="23">
          <cell r="A23" t="str">
            <v>ALL013</v>
          </cell>
          <cell r="B23" t="str">
            <v>MT72 MANEUROP COMP 6HP</v>
          </cell>
        </row>
        <row r="23">
          <cell r="D23">
            <v>6</v>
          </cell>
          <cell r="E23" t="str">
            <v> (V04,07)</v>
          </cell>
          <cell r="F23">
            <v>12</v>
          </cell>
          <cell r="G23" t="str">
            <v>13200 btu</v>
          </cell>
        </row>
        <row r="23">
          <cell r="O23">
            <v>3730.07918887046</v>
          </cell>
        </row>
        <row r="23">
          <cell r="T23" t="str">
            <v>CU - 90 QC</v>
          </cell>
        </row>
        <row r="23">
          <cell r="W23">
            <v>8121.65267257981</v>
          </cell>
        </row>
        <row r="24">
          <cell r="A24" t="str">
            <v>ALL014</v>
          </cell>
          <cell r="B24" t="str">
            <v>MT80 MANEUROP COMP 6.5HP</v>
          </cell>
        </row>
        <row r="24">
          <cell r="D24">
            <v>6.5</v>
          </cell>
          <cell r="E24" t="str">
            <v>(V02,04)</v>
          </cell>
          <cell r="F24">
            <v>12</v>
          </cell>
          <cell r="G24" t="str">
            <v>14983 btu</v>
          </cell>
        </row>
        <row r="24">
          <cell r="O24" t="str">
            <v>~</v>
          </cell>
        </row>
        <row r="24">
          <cell r="T24" t="str">
            <v>CU - 90 QC</v>
          </cell>
        </row>
        <row r="24">
          <cell r="W24">
            <v>9357.71943394344</v>
          </cell>
        </row>
        <row r="25">
          <cell r="A25" t="str">
            <v>ALL015</v>
          </cell>
          <cell r="B25" t="str">
            <v>MT100 MANEUROP COMP 8.5HP</v>
          </cell>
        </row>
        <row r="25">
          <cell r="D25">
            <v>8.5</v>
          </cell>
          <cell r="E25" t="str">
            <v>(V05,02)</v>
          </cell>
          <cell r="F25">
            <v>6</v>
          </cell>
          <cell r="G25" t="str">
            <v>18293 btu</v>
          </cell>
        </row>
        <row r="25">
          <cell r="O25" t="str">
            <v>~</v>
          </cell>
        </row>
        <row r="25">
          <cell r="T25" t="str">
            <v>CU - 125 QC</v>
          </cell>
        </row>
        <row r="25">
          <cell r="W25">
            <v>12230.8787217357</v>
          </cell>
        </row>
        <row r="26">
          <cell r="A26" t="str">
            <v>ALL016</v>
          </cell>
          <cell r="B26" t="str">
            <v>MT125 MANEUROP COMP 10HP</v>
          </cell>
        </row>
        <row r="26">
          <cell r="D26">
            <v>10</v>
          </cell>
          <cell r="E26" t="str">
            <v> (V05,02)</v>
          </cell>
          <cell r="F26">
            <v>6</v>
          </cell>
          <cell r="G26" t="str">
            <v>25563 btu</v>
          </cell>
        </row>
        <row r="26">
          <cell r="O26" t="str">
            <v>~</v>
          </cell>
        </row>
        <row r="26">
          <cell r="T26" t="str">
            <v>CU - 144 QC</v>
          </cell>
        </row>
        <row r="26">
          <cell r="W26">
            <v>13703.2397091179</v>
          </cell>
        </row>
        <row r="27">
          <cell r="A27" t="str">
            <v>ALL018</v>
          </cell>
          <cell r="B27" t="str">
            <v>MT160 MANEUROP COMP 13HP</v>
          </cell>
        </row>
        <row r="27">
          <cell r="D27">
            <v>13</v>
          </cell>
          <cell r="E27" t="str">
            <v> (V05,03)</v>
          </cell>
          <cell r="F27">
            <v>6</v>
          </cell>
          <cell r="G27" t="str">
            <v>32970 btu</v>
          </cell>
        </row>
        <row r="27">
          <cell r="O27">
            <v>7948.64843716066</v>
          </cell>
        </row>
        <row r="27">
          <cell r="T27" t="str">
            <v>CU - 200 QC</v>
          </cell>
        </row>
        <row r="27">
          <cell r="W27">
            <v>17183.4390017918</v>
          </cell>
        </row>
        <row r="28">
          <cell r="A28" t="str">
            <v>ALL019</v>
          </cell>
          <cell r="B28" t="str">
            <v>MTZ-18 MANEUROP COMP 1.5HP</v>
          </cell>
        </row>
        <row r="28">
          <cell r="D28">
            <v>1.5</v>
          </cell>
          <cell r="E28" t="str">
            <v>(V01,06)</v>
          </cell>
          <cell r="F28">
            <v>24</v>
          </cell>
          <cell r="G28" t="str">
            <v>3200btu</v>
          </cell>
        </row>
        <row r="28">
          <cell r="O28">
            <v>2147.15805811037</v>
          </cell>
        </row>
        <row r="28">
          <cell r="T28" t="str">
            <v>CU - 22  QC</v>
          </cell>
        </row>
        <row r="28">
          <cell r="W28">
            <v>4481.60841626631</v>
          </cell>
        </row>
        <row r="29">
          <cell r="A29" t="str">
            <v>ALL019.1</v>
          </cell>
          <cell r="B29" t="str">
            <v>MTZ-18 MANEUROP COMP 1.5HP (1ph)</v>
          </cell>
        </row>
        <row r="29">
          <cell r="D29">
            <v>1.5</v>
          </cell>
          <cell r="E29" t="str">
            <v>(V01,06)</v>
          </cell>
          <cell r="F29">
            <v>24</v>
          </cell>
          <cell r="G29" t="str">
            <v>3200btu</v>
          </cell>
        </row>
        <row r="29">
          <cell r="O29">
            <v>1697.72727272727</v>
          </cell>
        </row>
        <row r="29">
          <cell r="T29" t="str">
            <v>CU - 22  QC</v>
          </cell>
        </row>
        <row r="29">
          <cell r="W29">
            <v>4226.71516072954</v>
          </cell>
        </row>
        <row r="30">
          <cell r="A30" t="str">
            <v>ALL020</v>
          </cell>
          <cell r="B30" t="str">
            <v>MTZ-22 MANEUROP COMP 2HP</v>
          </cell>
        </row>
        <row r="30">
          <cell r="D30">
            <v>2</v>
          </cell>
          <cell r="E30" t="str">
            <v> (V01,06)</v>
          </cell>
          <cell r="F30">
            <v>24</v>
          </cell>
          <cell r="G30" t="str">
            <v>4300 btu</v>
          </cell>
        </row>
        <row r="30">
          <cell r="O30">
            <v>2267.08690426421</v>
          </cell>
        </row>
        <row r="30">
          <cell r="T30" t="str">
            <v>CU - 32  QC</v>
          </cell>
        </row>
        <row r="30">
          <cell r="W30">
            <v>4663.64906366239</v>
          </cell>
        </row>
        <row r="31">
          <cell r="A31" t="str">
            <v>ALL021</v>
          </cell>
          <cell r="B31" t="str">
            <v>MTZ-28 MANEUROP COMP 2HP</v>
          </cell>
        </row>
        <row r="31">
          <cell r="D31">
            <v>2.3</v>
          </cell>
          <cell r="E31" t="str">
            <v>(V01,06)</v>
          </cell>
          <cell r="F31">
            <v>24</v>
          </cell>
          <cell r="G31" t="str">
            <v>5460 btu</v>
          </cell>
        </row>
        <row r="31">
          <cell r="O31">
            <v>2600.37501615233</v>
          </cell>
        </row>
        <row r="31">
          <cell r="T31" t="str">
            <v>CU - 36  QC</v>
          </cell>
        </row>
        <row r="31">
          <cell r="W31">
            <v>5166.3497653363</v>
          </cell>
        </row>
        <row r="32">
          <cell r="A32" t="str">
            <v>ALL022</v>
          </cell>
          <cell r="B32" t="str">
            <v>MTZ-32 MANEUROP COMP 2.5HP</v>
          </cell>
        </row>
        <row r="32">
          <cell r="D32">
            <v>2.5</v>
          </cell>
          <cell r="E32" t="str">
            <v>(V06,09)</v>
          </cell>
          <cell r="F32">
            <v>24</v>
          </cell>
          <cell r="G32" t="str">
            <v>5767 btu</v>
          </cell>
        </row>
        <row r="32">
          <cell r="O32">
            <v>2707.75411361736</v>
          </cell>
        </row>
        <row r="32">
          <cell r="T32" t="str">
            <v>CU - 36  QC</v>
          </cell>
        </row>
        <row r="32">
          <cell r="W32">
            <v>5273.72886280133</v>
          </cell>
        </row>
        <row r="33">
          <cell r="A33" t="str">
            <v>ALL023</v>
          </cell>
          <cell r="B33" t="str">
            <v>MTZ-36 MANEUROP COMP 3HP</v>
          </cell>
        </row>
        <row r="33">
          <cell r="D33">
            <v>3</v>
          </cell>
          <cell r="E33" t="str">
            <v> (V06,09)</v>
          </cell>
          <cell r="F33">
            <v>24</v>
          </cell>
          <cell r="G33" t="str">
            <v>7440 btu</v>
          </cell>
        </row>
        <row r="33">
          <cell r="O33">
            <v>2913.45988284813</v>
          </cell>
        </row>
        <row r="33">
          <cell r="T33" t="str">
            <v>CU - 40  QC</v>
          </cell>
        </row>
        <row r="33">
          <cell r="W33">
            <v>5614.84163961331</v>
          </cell>
        </row>
        <row r="34">
          <cell r="A34" t="str">
            <v>ALL024</v>
          </cell>
          <cell r="B34" t="str">
            <v>MTZ-40 MANEUROP COMP 3.5HP</v>
          </cell>
        </row>
        <row r="34">
          <cell r="D34">
            <v>3.5</v>
          </cell>
          <cell r="E34" t="str">
            <v>(V06,09)</v>
          </cell>
          <cell r="F34">
            <v>24</v>
          </cell>
          <cell r="G34" t="str">
            <v>7747 btu</v>
          </cell>
        </row>
        <row r="34">
          <cell r="O34">
            <v>2990.35586186911</v>
          </cell>
        </row>
        <row r="34">
          <cell r="T34" t="str">
            <v>CU - 50  QC</v>
          </cell>
        </row>
        <row r="34">
          <cell r="W34">
            <v>5974.31384806229</v>
          </cell>
        </row>
        <row r="35">
          <cell r="A35" t="str">
            <v>ALL024.1</v>
          </cell>
          <cell r="B35" t="str">
            <v>MTZ-44 MANEUROP COMP 4HP</v>
          </cell>
        </row>
        <row r="35">
          <cell r="D35">
            <v>4</v>
          </cell>
          <cell r="E35" t="str">
            <v> (V04,07)</v>
          </cell>
        </row>
        <row r="35">
          <cell r="O35">
            <v>3269.50229322308</v>
          </cell>
        </row>
        <row r="35">
          <cell r="T35" t="str">
            <v>CU - 64B QC</v>
          </cell>
        </row>
        <row r="35">
          <cell r="W35">
            <v>6859.98470003268</v>
          </cell>
        </row>
        <row r="36">
          <cell r="A36" t="str">
            <v>ALL025</v>
          </cell>
          <cell r="B36" t="str">
            <v>MTZ-50 MANEUROP COMP 4HP</v>
          </cell>
        </row>
        <row r="36">
          <cell r="D36">
            <v>4</v>
          </cell>
          <cell r="E36" t="str">
            <v> (V04,07)</v>
          </cell>
          <cell r="F36">
            <v>12</v>
          </cell>
          <cell r="G36" t="str">
            <v>10000 btu</v>
          </cell>
        </row>
        <row r="36">
          <cell r="O36">
            <v>3442.64460091539</v>
          </cell>
        </row>
        <row r="36">
          <cell r="T36" t="str">
            <v>CU - 64 QC</v>
          </cell>
        </row>
        <row r="36">
          <cell r="W36">
            <v>7335.3326386577</v>
          </cell>
        </row>
        <row r="37">
          <cell r="A37" t="str">
            <v>ALL026</v>
          </cell>
          <cell r="B37" t="str">
            <v>MTZ-64 MANEUROP COMP 5HP</v>
          </cell>
        </row>
        <row r="37">
          <cell r="D37">
            <v>5</v>
          </cell>
          <cell r="E37" t="str">
            <v> (V04,07)</v>
          </cell>
          <cell r="F37">
            <v>12</v>
          </cell>
          <cell r="G37" t="str">
            <v>12935 btu</v>
          </cell>
        </row>
        <row r="37">
          <cell r="O37">
            <v>3604.5990975206</v>
          </cell>
        </row>
        <row r="37">
          <cell r="T37" t="str">
            <v>CU - 72 QC</v>
          </cell>
        </row>
        <row r="37">
          <cell r="W37">
            <v>7828.38919917525</v>
          </cell>
        </row>
        <row r="38">
          <cell r="A38" t="str">
            <v>ALL027</v>
          </cell>
          <cell r="B38" t="str">
            <v>MTZ-72 MANEUROP COMP 6HP</v>
          </cell>
        </row>
        <row r="38">
          <cell r="D38">
            <v>6</v>
          </cell>
          <cell r="E38" t="str">
            <v> (V04,07)</v>
          </cell>
          <cell r="F38">
            <v>12</v>
          </cell>
          <cell r="G38" t="str">
            <v>15119 btu</v>
          </cell>
        </row>
        <row r="38">
          <cell r="O38">
            <v>3994.99599951679</v>
          </cell>
        </row>
        <row r="38">
          <cell r="T38" t="str">
            <v>CU - 90 QC</v>
          </cell>
        </row>
        <row r="38">
          <cell r="W38">
            <v>8673.49865160077</v>
          </cell>
        </row>
        <row r="39">
          <cell r="A39" t="str">
            <v>ALL028</v>
          </cell>
          <cell r="B39" t="str">
            <v>MTZ-80 MANEUROP COMP 6.5HP</v>
          </cell>
        </row>
        <row r="39">
          <cell r="D39">
            <v>6.5</v>
          </cell>
          <cell r="E39" t="str">
            <v>(V02,04)</v>
          </cell>
          <cell r="F39">
            <v>12</v>
          </cell>
          <cell r="G39" t="str">
            <v>17269 btu</v>
          </cell>
        </row>
        <row r="39">
          <cell r="O39">
            <v>4760.95034829301</v>
          </cell>
        </row>
        <row r="39">
          <cell r="T39" t="str">
            <v>CU - 90 QC</v>
          </cell>
        </row>
        <row r="39">
          <cell r="W39">
            <v>9439.45300037701</v>
          </cell>
        </row>
        <row r="40">
          <cell r="A40" t="str">
            <v>ALL029</v>
          </cell>
          <cell r="B40" t="str">
            <v>MTZ-100 MANEUROP COMP 8.5HP</v>
          </cell>
        </row>
        <row r="40">
          <cell r="D40">
            <v>8.5</v>
          </cell>
          <cell r="E40" t="str">
            <v> (V05,02)</v>
          </cell>
          <cell r="F40">
            <v>6</v>
          </cell>
          <cell r="G40" t="str">
            <v>19317 btu</v>
          </cell>
        </row>
        <row r="40">
          <cell r="O40">
            <v>6600.19758522727</v>
          </cell>
        </row>
        <row r="40">
          <cell r="T40" t="str">
            <v>CU - 125 QC</v>
          </cell>
        </row>
        <row r="40">
          <cell r="W40">
            <v>12949.3687567007</v>
          </cell>
        </row>
        <row r="41">
          <cell r="A41" t="str">
            <v>ALL030</v>
          </cell>
          <cell r="B41" t="str">
            <v>MTZ-125 MANEUROP COMP 10HP</v>
          </cell>
        </row>
        <row r="41">
          <cell r="D41">
            <v>10</v>
          </cell>
          <cell r="E41" t="str">
            <v> (V05,02)</v>
          </cell>
          <cell r="F41">
            <v>6</v>
          </cell>
          <cell r="G41" t="str">
            <v>26553 btu</v>
          </cell>
        </row>
        <row r="41">
          <cell r="O41">
            <v>7445.54793487762</v>
          </cell>
        </row>
        <row r="41">
          <cell r="T41" t="str">
            <v>CU - 144 QC</v>
          </cell>
        </row>
        <row r="41">
          <cell r="W41">
            <v>14487.289883943</v>
          </cell>
        </row>
        <row r="42">
          <cell r="A42" t="str">
            <v>ALL031</v>
          </cell>
          <cell r="B42" t="str">
            <v>MTZ-160 MANEUROP COMP 13HP</v>
          </cell>
        </row>
        <row r="42">
          <cell r="D42">
            <v>13</v>
          </cell>
          <cell r="E42" t="str">
            <v> (V05,03)</v>
          </cell>
          <cell r="F42">
            <v>6</v>
          </cell>
          <cell r="G42" t="str">
            <v>34983 btu</v>
          </cell>
        </row>
        <row r="42">
          <cell r="O42">
            <v>8257.74861198584</v>
          </cell>
        </row>
        <row r="42">
          <cell r="T42" t="str">
            <v>CU - 200 QC</v>
          </cell>
        </row>
        <row r="42">
          <cell r="W42">
            <v>17492.539176617</v>
          </cell>
        </row>
        <row r="43">
          <cell r="A43" t="str">
            <v>ALL078</v>
          </cell>
          <cell r="B43" t="str">
            <v>KCJ511HAE (1ph)(1HP MT) R22</v>
          </cell>
        </row>
        <row r="43">
          <cell r="D43">
            <v>1</v>
          </cell>
          <cell r="E43" t="str">
            <v>3/8 , 1/2</v>
          </cell>
          <cell r="F43" t="str">
            <v>0.055 * 4ft, 5ft</v>
          </cell>
          <cell r="G43" t="str">
            <v>WJ5510/CAJ4510T</v>
          </cell>
        </row>
        <row r="43">
          <cell r="O43">
            <v>1039.7688</v>
          </cell>
        </row>
        <row r="43">
          <cell r="T43" t="str">
            <v>CU - 15 QC  </v>
          </cell>
        </row>
        <row r="43">
          <cell r="W43">
            <v>3189.28337782374</v>
          </cell>
        </row>
        <row r="43">
          <cell r="AT43" t="str">
            <v>WCU-1HP</v>
          </cell>
          <cell r="AU43">
            <v>402.173913043478</v>
          </cell>
        </row>
        <row r="43">
          <cell r="AW43">
            <v>912.452662500795</v>
          </cell>
        </row>
        <row r="43">
          <cell r="AZ43">
            <v>1990.47629554427</v>
          </cell>
          <cell r="BA43">
            <v>1926.4646039111</v>
          </cell>
          <cell r="BB43">
            <v>1926.4646039111</v>
          </cell>
          <cell r="BC43">
            <v>3062.27122391427</v>
          </cell>
          <cell r="BD43">
            <v>2963.79169832477</v>
          </cell>
          <cell r="BE43">
            <v>2963.79169832477</v>
          </cell>
        </row>
        <row r="44">
          <cell r="A44" t="str">
            <v>ALL079</v>
          </cell>
          <cell r="B44" t="str">
            <v>KCJ513HAE (1ph)(1.5HP MT) R22</v>
          </cell>
        </row>
        <row r="44">
          <cell r="D44">
            <v>1.5</v>
          </cell>
          <cell r="E44" t="str">
            <v>3/8 , 1/2</v>
          </cell>
          <cell r="F44" t="str">
            <v>0.055 * 4ft ,5ft</v>
          </cell>
          <cell r="G44" t="str">
            <v>WJ5515/CAJ4517T</v>
          </cell>
        </row>
        <row r="44">
          <cell r="O44">
            <v>1135.00024615385</v>
          </cell>
        </row>
        <row r="44">
          <cell r="T44" t="str">
            <v>CU - 22  QC</v>
          </cell>
        </row>
        <row r="44">
          <cell r="W44">
            <v>3454.12781967754</v>
          </cell>
        </row>
        <row r="44">
          <cell r="AT44" t="str">
            <v>WCU-1.5HP</v>
          </cell>
          <cell r="AU44">
            <v>524.844720496894</v>
          </cell>
        </row>
        <row r="44">
          <cell r="AW44">
            <v>912.452662500795</v>
          </cell>
        </row>
        <row r="44">
          <cell r="AZ44">
            <v>2175.04754299769</v>
          </cell>
          <cell r="BA44">
            <v>2111.03585136451</v>
          </cell>
          <cell r="BB44">
            <v>2111.03585136451</v>
          </cell>
          <cell r="BC44">
            <v>3346.22698922721</v>
          </cell>
          <cell r="BD44">
            <v>3247.74746363771</v>
          </cell>
          <cell r="BE44">
            <v>3247.74746363771</v>
          </cell>
        </row>
        <row r="45">
          <cell r="A45" t="str">
            <v>ALL080</v>
          </cell>
          <cell r="B45" t="str">
            <v>CR22K6M-PF1 (1ph)(2HP MT) R22</v>
          </cell>
        </row>
        <row r="45">
          <cell r="D45">
            <v>2</v>
          </cell>
          <cell r="E45" t="str">
            <v>3/8 , 1/2</v>
          </cell>
          <cell r="F45" t="str">
            <v>CW relay box</v>
          </cell>
          <cell r="G45" t="str">
            <v>MT22/FH4524</v>
          </cell>
        </row>
        <row r="45">
          <cell r="O45">
            <v>1168.72398190045</v>
          </cell>
        </row>
        <row r="45">
          <cell r="T45" t="str">
            <v>CU - 32  QC</v>
          </cell>
        </row>
        <row r="45">
          <cell r="W45">
            <v>3565.28614129863</v>
          </cell>
        </row>
        <row r="45">
          <cell r="AT45" t="str">
            <v>WCU-2HP</v>
          </cell>
          <cell r="AU45">
            <v>781.832298136646</v>
          </cell>
        </row>
        <row r="45">
          <cell r="AW45">
            <v>922.412472511756</v>
          </cell>
        </row>
        <row r="45">
          <cell r="AZ45">
            <v>2463.9153588837</v>
          </cell>
          <cell r="BA45">
            <v>2399.90366725052</v>
          </cell>
          <cell r="BB45">
            <v>2389.94385723956</v>
          </cell>
          <cell r="BC45">
            <v>3790.63901366722</v>
          </cell>
          <cell r="BD45">
            <v>3692.15948807772</v>
          </cell>
          <cell r="BE45">
            <v>3676.83670344548</v>
          </cell>
        </row>
        <row r="46">
          <cell r="A46" t="str">
            <v>ALL081</v>
          </cell>
          <cell r="B46" t="str">
            <v>CR22K6M-TFM (3ph)(2HP MT) R22</v>
          </cell>
        </row>
        <row r="46">
          <cell r="D46">
            <v>2</v>
          </cell>
          <cell r="E46" t="str">
            <v>3/8 , 1/2</v>
          </cell>
        </row>
        <row r="46">
          <cell r="G46" t="str">
            <v>MT22/TFH4524</v>
          </cell>
        </row>
        <row r="46">
          <cell r="O46">
            <v>1350.75294117647</v>
          </cell>
        </row>
        <row r="46">
          <cell r="T46" t="str">
            <v>CU - 32  QC</v>
          </cell>
        </row>
        <row r="46">
          <cell r="W46">
            <v>3747.31510057465</v>
          </cell>
        </row>
        <row r="46">
          <cell r="AT46" t="str">
            <v>WCU-2HP</v>
          </cell>
          <cell r="AU46">
            <v>781.832298136646</v>
          </cell>
        </row>
        <row r="46">
          <cell r="AW46">
            <v>922.412472511756</v>
          </cell>
        </row>
        <row r="46">
          <cell r="AZ46">
            <v>2779.64570438321</v>
          </cell>
          <cell r="BA46">
            <v>2715.63401275004</v>
          </cell>
          <cell r="BB46">
            <v>2508.26268076897</v>
          </cell>
          <cell r="BC46">
            <v>4276.37800674341</v>
          </cell>
          <cell r="BD46">
            <v>4177.89848115391</v>
          </cell>
          <cell r="BE46">
            <v>3858.86566272149</v>
          </cell>
        </row>
        <row r="47">
          <cell r="A47" t="str">
            <v>ALL082</v>
          </cell>
          <cell r="B47" t="str">
            <v>CR30K6M-TFM (3ph)(2.5HP MT) R22</v>
          </cell>
        </row>
        <row r="47">
          <cell r="D47">
            <v>2.5</v>
          </cell>
          <cell r="E47" t="str">
            <v>3/8 , 5/8</v>
          </cell>
        </row>
        <row r="47">
          <cell r="G47" t="str">
            <v>MT28/TFH4531</v>
          </cell>
        </row>
        <row r="47">
          <cell r="O47">
            <v>1413.61864253394</v>
          </cell>
        </row>
        <row r="47">
          <cell r="T47" t="str">
            <v>CU - 36  QC</v>
          </cell>
        </row>
        <row r="47">
          <cell r="W47">
            <v>3979.59339171792</v>
          </cell>
        </row>
        <row r="47">
          <cell r="AT47" t="str">
            <v>WCU-3HP</v>
          </cell>
          <cell r="AU47">
            <v>1087.73291925466</v>
          </cell>
        </row>
        <row r="47">
          <cell r="AW47">
            <v>922.412472511756</v>
          </cell>
        </row>
        <row r="47">
          <cell r="AZ47">
            <v>3126.40903138358</v>
          </cell>
          <cell r="BA47">
            <v>3062.39733975041</v>
          </cell>
          <cell r="BB47">
            <v>2855.02600776934</v>
          </cell>
          <cell r="BC47">
            <v>4809.86004828243</v>
          </cell>
          <cell r="BD47">
            <v>4711.38052269293</v>
          </cell>
          <cell r="BE47">
            <v>4392.34770426052</v>
          </cell>
        </row>
        <row r="48">
          <cell r="A48" t="str">
            <v>ALL083</v>
          </cell>
          <cell r="B48" t="str">
            <v>CR30K6M-PFM (1ph)(2.5HP MT) R22</v>
          </cell>
        </row>
        <row r="48">
          <cell r="D48">
            <v>2.5</v>
          </cell>
          <cell r="E48" t="str">
            <v>3/8 , 5/8</v>
          </cell>
          <cell r="F48" t="str">
            <v>CW relay box</v>
          </cell>
          <cell r="G48" t="str">
            <v>MT28/FH4531</v>
          </cell>
        </row>
        <row r="48">
          <cell r="O48">
            <v>1278.15963800905</v>
          </cell>
        </row>
        <row r="48">
          <cell r="T48" t="str">
            <v>CU - 36  QC</v>
          </cell>
        </row>
        <row r="48">
          <cell r="W48">
            <v>3844.13438719303</v>
          </cell>
        </row>
        <row r="48">
          <cell r="AT48" t="str">
            <v>WCU-3HP</v>
          </cell>
          <cell r="AU48">
            <v>1087.73291925466</v>
          </cell>
        </row>
        <row r="48">
          <cell r="AW48">
            <v>922.412472511756</v>
          </cell>
        </row>
        <row r="48">
          <cell r="AZ48">
            <v>2840.9491564723</v>
          </cell>
          <cell r="BA48">
            <v>2776.93746483912</v>
          </cell>
          <cell r="BB48">
            <v>2766.97765482816</v>
          </cell>
          <cell r="BC48">
            <v>4370.69100995738</v>
          </cell>
          <cell r="BD48">
            <v>4272.21148436788</v>
          </cell>
          <cell r="BE48">
            <v>4256.88869973563</v>
          </cell>
        </row>
        <row r="49">
          <cell r="A49" t="str">
            <v>ALL084</v>
          </cell>
          <cell r="B49" t="str">
            <v>CR36K6M-PFZ (1ph)(3HP MT) R22</v>
          </cell>
        </row>
        <row r="49">
          <cell r="D49">
            <v>3</v>
          </cell>
          <cell r="E49" t="str">
            <v>3/8 , 5/8</v>
          </cell>
          <cell r="F49" t="str">
            <v>CW relay box</v>
          </cell>
          <cell r="G49" t="str">
            <v>MT36</v>
          </cell>
        </row>
        <row r="49">
          <cell r="O49">
            <v>1427.3628959276</v>
          </cell>
        </row>
        <row r="49">
          <cell r="T49" t="str">
            <v>CU - 40  QC</v>
          </cell>
        </row>
        <row r="49">
          <cell r="W49">
            <v>4128.74465269279</v>
          </cell>
        </row>
        <row r="49">
          <cell r="AT49" t="str">
            <v>WCU-4HP</v>
          </cell>
          <cell r="AU49">
            <v>1350.93167701863</v>
          </cell>
        </row>
        <row r="49">
          <cell r="AW49">
            <v>922.412472511756</v>
          </cell>
        </row>
        <row r="49">
          <cell r="AZ49">
            <v>3201.13003188333</v>
          </cell>
          <cell r="BA49">
            <v>3137.11834025015</v>
          </cell>
          <cell r="BB49">
            <v>3127.15853023919</v>
          </cell>
          <cell r="BC49">
            <v>4924.81543366666</v>
          </cell>
          <cell r="BD49">
            <v>4826.33590807716</v>
          </cell>
          <cell r="BE49">
            <v>4811.01312344491</v>
          </cell>
        </row>
        <row r="50">
          <cell r="A50" t="str">
            <v>ALL085</v>
          </cell>
          <cell r="B50" t="str">
            <v>CR37K6M-TFD (3ph)(3HP MT) R22</v>
          </cell>
        </row>
        <row r="50">
          <cell r="D50">
            <v>3</v>
          </cell>
          <cell r="E50" t="str">
            <v>3/8 , 5/8</v>
          </cell>
        </row>
        <row r="50">
          <cell r="G50" t="str">
            <v>MT36</v>
          </cell>
        </row>
        <row r="50">
          <cell r="O50">
            <v>1492.10733031674</v>
          </cell>
        </row>
        <row r="50">
          <cell r="T50" t="str">
            <v>CU - 40  QC</v>
          </cell>
        </row>
        <row r="50">
          <cell r="W50">
            <v>4193.48908708193</v>
          </cell>
        </row>
        <row r="50">
          <cell r="AT50" t="str">
            <v>WCU-4HP</v>
          </cell>
          <cell r="AU50">
            <v>1350.93167701863</v>
          </cell>
        </row>
        <row r="50">
          <cell r="AW50">
            <v>922.412472511756</v>
          </cell>
        </row>
        <row r="50">
          <cell r="AZ50">
            <v>3440.62543620637</v>
          </cell>
          <cell r="BA50">
            <v>3376.6137445732</v>
          </cell>
          <cell r="BB50">
            <v>3169.24241259213</v>
          </cell>
          <cell r="BC50">
            <v>5293.26990185596</v>
          </cell>
          <cell r="BD50">
            <v>5194.79037626646</v>
          </cell>
          <cell r="BE50">
            <v>4875.75755783405</v>
          </cell>
        </row>
        <row r="51">
          <cell r="A51" t="str">
            <v>ALL086</v>
          </cell>
          <cell r="B51" t="str">
            <v>CR42K6M-TFM (3ph) (3.5HP MT) R22</v>
          </cell>
        </row>
        <row r="51">
          <cell r="D51">
            <v>3.5</v>
          </cell>
          <cell r="E51" t="str">
            <v>1/2 , 5/8</v>
          </cell>
        </row>
        <row r="51">
          <cell r="G51" t="str">
            <v>MT40/TFH4540</v>
          </cell>
        </row>
        <row r="51">
          <cell r="O51">
            <v>1488.99430740038</v>
          </cell>
        </row>
        <row r="51">
          <cell r="T51" t="str">
            <v>CU - 50  QC</v>
          </cell>
        </row>
        <row r="51">
          <cell r="W51">
            <v>4404.22947940585</v>
          </cell>
        </row>
        <row r="51">
          <cell r="AT51" t="str">
            <v>WCU-4HP</v>
          </cell>
          <cell r="AU51">
            <v>1350.93167701863</v>
          </cell>
        </row>
        <row r="51">
          <cell r="AW51">
            <v>922.412472511756</v>
          </cell>
        </row>
        <row r="51">
          <cell r="AZ51">
            <v>3458.87003028749</v>
          </cell>
          <cell r="BA51">
            <v>3394.85833865431</v>
          </cell>
          <cell r="BB51">
            <v>3122.54911847448</v>
          </cell>
          <cell r="BC51">
            <v>5321.33850813459</v>
          </cell>
          <cell r="BD51">
            <v>5222.85898254509</v>
          </cell>
          <cell r="BE51">
            <v>4803.92172072998</v>
          </cell>
        </row>
        <row r="52">
          <cell r="A52" t="str">
            <v>ALL087</v>
          </cell>
          <cell r="B52" t="str">
            <v>CR47KQM-TFD (3ph)(4HP MT) R22</v>
          </cell>
        </row>
        <row r="52">
          <cell r="D52">
            <v>4</v>
          </cell>
          <cell r="E52" t="str">
            <v>1/2 , 3/4</v>
          </cell>
        </row>
        <row r="52">
          <cell r="G52" t="str">
            <v>MT50/TAG4546</v>
          </cell>
        </row>
        <row r="52">
          <cell r="O52">
            <v>1662.81480075901</v>
          </cell>
        </row>
        <row r="52">
          <cell r="T52" t="str">
            <v>CU - 64B QC</v>
          </cell>
        </row>
        <row r="52">
          <cell r="W52">
            <v>5176.55190907205</v>
          </cell>
        </row>
        <row r="52">
          <cell r="AT52" t="str">
            <v>LCU-05</v>
          </cell>
          <cell r="AU52">
            <v>2083.79480655542</v>
          </cell>
        </row>
        <row r="52">
          <cell r="AW52">
            <v>1085.30382325659</v>
          </cell>
        </row>
        <row r="52">
          <cell r="AZ52">
            <v>4462.39321645147</v>
          </cell>
          <cell r="BA52">
            <v>4398.38152481829</v>
          </cell>
          <cell r="BB52">
            <v>4126.07230463847</v>
          </cell>
          <cell r="BC52">
            <v>6865.22033300226</v>
          </cell>
          <cell r="BD52">
            <v>6766.74080741276</v>
          </cell>
          <cell r="BE52">
            <v>6347.80354559764</v>
          </cell>
        </row>
        <row r="53">
          <cell r="A53" t="str">
            <v>ALL088</v>
          </cell>
          <cell r="B53" t="str">
            <v>CR62KQM-TFD (3ph)(5HP MT) R22</v>
          </cell>
        </row>
        <row r="53">
          <cell r="D53">
            <v>5</v>
          </cell>
          <cell r="E53" t="str">
            <v>1/2 , 7/8</v>
          </cell>
        </row>
        <row r="53">
          <cell r="G53" t="str">
            <v>MT64/TAG4561</v>
          </cell>
        </row>
        <row r="53">
          <cell r="O53">
            <v>1892.69864253394</v>
          </cell>
        </row>
        <row r="53">
          <cell r="T53" t="str">
            <v>CU - 72 QC</v>
          </cell>
        </row>
        <row r="53">
          <cell r="W53">
            <v>6171.94411491968</v>
          </cell>
        </row>
        <row r="53">
          <cell r="AT53" t="str">
            <v>LCU-06</v>
          </cell>
          <cell r="AU53">
            <v>2226.96999176831</v>
          </cell>
        </row>
        <row r="53">
          <cell r="AW53">
            <v>1237.18727378724</v>
          </cell>
        </row>
        <row r="53">
          <cell r="AZ53">
            <v>4956.76079337148</v>
          </cell>
          <cell r="BA53">
            <v>4892.7491017383</v>
          </cell>
          <cell r="BB53">
            <v>4620.43988155847</v>
          </cell>
          <cell r="BC53">
            <v>7625.78583595612</v>
          </cell>
          <cell r="BD53">
            <v>7527.30631036662</v>
          </cell>
          <cell r="BE53">
            <v>7108.3690485515</v>
          </cell>
        </row>
        <row r="54">
          <cell r="A54" t="str">
            <v>ALL089</v>
          </cell>
          <cell r="B54" t="str">
            <v>CR72KQM-TFM (3ph)(6HP MT) R22</v>
          </cell>
        </row>
        <row r="54">
          <cell r="D54">
            <v>6</v>
          </cell>
          <cell r="E54" t="str">
            <v>1/2 , 7/8</v>
          </cell>
        </row>
        <row r="54">
          <cell r="G54" t="str">
            <v>MT72/TAG4573</v>
          </cell>
        </row>
        <row r="54">
          <cell r="O54">
            <v>2294.41122171946</v>
          </cell>
        </row>
        <row r="54">
          <cell r="T54" t="str">
            <v>CU - 90 QC</v>
          </cell>
        </row>
        <row r="54">
          <cell r="W54">
            <v>6972.91387380345</v>
          </cell>
        </row>
        <row r="54">
          <cell r="AT54" t="str">
            <v>LCU-08</v>
          </cell>
          <cell r="AU54">
            <v>2708.33645139564</v>
          </cell>
        </row>
        <row r="54">
          <cell r="AW54">
            <v>1278.53546655832</v>
          </cell>
        </row>
        <row r="54">
          <cell r="AZ54">
            <v>5740.58862224048</v>
          </cell>
          <cell r="BA54">
            <v>5676.5769306073</v>
          </cell>
          <cell r="BB54">
            <v>5404.26771042748</v>
          </cell>
          <cell r="BC54">
            <v>8831.67480344689</v>
          </cell>
          <cell r="BD54">
            <v>8733.19527785739</v>
          </cell>
          <cell r="BE54">
            <v>8314.25801604227</v>
          </cell>
        </row>
        <row r="55">
          <cell r="A55" t="str">
            <v>ALL090</v>
          </cell>
          <cell r="B55" t="str">
            <v>KCJ461CAL (1ph)(1HP MT) R507</v>
          </cell>
        </row>
        <row r="55">
          <cell r="D55">
            <v>1</v>
          </cell>
          <cell r="E55" t="str">
            <v>3/8 , 1/2</v>
          </cell>
        </row>
        <row r="55">
          <cell r="G55" t="str">
            <v>WJ5510/CAJ4510Z</v>
          </cell>
        </row>
        <row r="55">
          <cell r="O55">
            <v>1127.07064615385</v>
          </cell>
        </row>
        <row r="55">
          <cell r="T55" t="str">
            <v>CU - 15 QC  </v>
          </cell>
        </row>
        <row r="55">
          <cell r="W55">
            <v>3276.58522397759</v>
          </cell>
        </row>
        <row r="55">
          <cell r="AT55" t="str">
            <v>WCU-1.5HP</v>
          </cell>
          <cell r="AU55">
            <v>524.844720496894</v>
          </cell>
        </row>
        <row r="55">
          <cell r="AW55">
            <v>912.452662500795</v>
          </cell>
        </row>
        <row r="55">
          <cell r="AZ55">
            <v>2432.24271316655</v>
          </cell>
          <cell r="BA55">
            <v>2368.23102153338</v>
          </cell>
          <cell r="BB55">
            <v>2095.92180135355</v>
          </cell>
          <cell r="BC55">
            <v>3741.91186641008</v>
          </cell>
          <cell r="BD55">
            <v>3643.43234082058</v>
          </cell>
          <cell r="BE55">
            <v>3224.49507900547</v>
          </cell>
        </row>
        <row r="56">
          <cell r="A56" t="str">
            <v>ALL091</v>
          </cell>
          <cell r="B56" t="str">
            <v>KCJ484CAL (1ph)(1.5HP MT) R507</v>
          </cell>
        </row>
        <row r="56">
          <cell r="D56">
            <v>1.5</v>
          </cell>
          <cell r="E56" t="str">
            <v>3/8 , 1/2</v>
          </cell>
        </row>
        <row r="56">
          <cell r="G56" t="str">
            <v>WJ5515/CAJ4517Z</v>
          </cell>
        </row>
        <row r="56">
          <cell r="O56">
            <v>1238.23753846154</v>
          </cell>
        </row>
        <row r="56">
          <cell r="T56" t="str">
            <v>CU - 22  QC</v>
          </cell>
        </row>
        <row r="56">
          <cell r="W56">
            <v>3557.36511198523</v>
          </cell>
        </row>
        <row r="56">
          <cell r="AT56" t="str">
            <v>WCU-2HP</v>
          </cell>
          <cell r="AU56">
            <v>781.832298136646</v>
          </cell>
        </row>
        <row r="56">
          <cell r="AW56">
            <v>912.452662500795</v>
          </cell>
        </row>
        <row r="56">
          <cell r="AZ56">
            <v>2761.48877080631</v>
          </cell>
          <cell r="BA56">
            <v>2697.47707917313</v>
          </cell>
          <cell r="BB56">
            <v>2425.1678589933</v>
          </cell>
          <cell r="BC56">
            <v>4248.44426277893</v>
          </cell>
          <cell r="BD56">
            <v>4149.96473718943</v>
          </cell>
          <cell r="BE56">
            <v>3731.02747537432</v>
          </cell>
        </row>
        <row r="57">
          <cell r="A57" t="str">
            <v>ALL097</v>
          </cell>
          <cell r="B57" t="str">
            <v>KCM519CAL (3ph) COPELAND COMP (3HP MT)</v>
          </cell>
        </row>
        <row r="57">
          <cell r="D57">
            <v>3</v>
          </cell>
          <cell r="E57" t="str">
            <v>3/8 , 7/8</v>
          </cell>
        </row>
        <row r="57">
          <cell r="G57" t="str">
            <v>MTZ36</v>
          </cell>
        </row>
        <row r="57">
          <cell r="O57">
            <v>1486.8</v>
          </cell>
        </row>
        <row r="57">
          <cell r="T57" t="str">
            <v>CU - 40  QC</v>
          </cell>
        </row>
        <row r="57">
          <cell r="W57">
            <v>4188.18175676519</v>
          </cell>
        </row>
        <row r="57">
          <cell r="AT57" t="str">
            <v>WCU-3HP</v>
          </cell>
          <cell r="AU57">
            <v>1087.73291925466</v>
          </cell>
        </row>
        <row r="57">
          <cell r="AW57">
            <v>922.412472511756</v>
          </cell>
        </row>
        <row r="57">
          <cell r="AZ57">
            <v>3238.91480193528</v>
          </cell>
          <cell r="BA57">
            <v>3174.90311030211</v>
          </cell>
          <cell r="BB57">
            <v>2902.59389012228</v>
          </cell>
          <cell r="BC57">
            <v>4982.9458491312</v>
          </cell>
          <cell r="BD57">
            <v>4884.4663235417</v>
          </cell>
          <cell r="BE57">
            <v>4465.52906172658</v>
          </cell>
        </row>
        <row r="58">
          <cell r="A58" t="str">
            <v>ALL098</v>
          </cell>
          <cell r="B58" t="str">
            <v>KCM522CAL (3ph) COPELAND COMP (3.5HP MT)</v>
          </cell>
        </row>
        <row r="58">
          <cell r="D58">
            <v>3.5</v>
          </cell>
          <cell r="E58" t="str">
            <v>3/8 , 7/8</v>
          </cell>
        </row>
        <row r="58">
          <cell r="G58" t="str">
            <v>MTZ40/TFH4540Z</v>
          </cell>
        </row>
        <row r="58">
          <cell r="O58">
            <v>1634.71753846154</v>
          </cell>
        </row>
        <row r="58">
          <cell r="T58" t="str">
            <v>CU - 50  QC</v>
          </cell>
        </row>
        <row r="58">
          <cell r="W58">
            <v>4618.67552465472</v>
          </cell>
        </row>
        <row r="58">
          <cell r="AT58" t="str">
            <v>WCU-4HP</v>
          </cell>
          <cell r="AU58">
            <v>1350.93167701863</v>
          </cell>
        </row>
        <row r="58">
          <cell r="AW58">
            <v>922.412472511756</v>
          </cell>
        </row>
        <row r="58">
          <cell r="AZ58">
            <v>3598.25995969925</v>
          </cell>
          <cell r="BA58">
            <v>3534.24826806608</v>
          </cell>
          <cell r="BB58">
            <v>3261.93904788625</v>
          </cell>
          <cell r="BC58">
            <v>5535.78455338346</v>
          </cell>
          <cell r="BD58">
            <v>5437.30502779396</v>
          </cell>
          <cell r="BE58">
            <v>5018.36776597885</v>
          </cell>
        </row>
        <row r="59">
          <cell r="A59" t="str">
            <v>ALL098.01</v>
          </cell>
          <cell r="B59" t="str">
            <v>CS11K6ME-PFZ-135 (1ph)(2HP) R507</v>
          </cell>
        </row>
        <row r="59">
          <cell r="D59">
            <v>2</v>
          </cell>
          <cell r="E59" t="str">
            <v> (V01,09)</v>
          </cell>
        </row>
        <row r="59">
          <cell r="G59" t="str">
            <v>MTZ22/FH4524Z</v>
          </cell>
        </row>
        <row r="59">
          <cell r="O59">
            <v>1452.94255047462</v>
          </cell>
        </row>
        <row r="59">
          <cell r="T59" t="str">
            <v>CU - 32  QC</v>
          </cell>
        </row>
        <row r="59">
          <cell r="W59">
            <v>3849.5047098728</v>
          </cell>
        </row>
        <row r="59">
          <cell r="AT59" t="str">
            <v>WCU-2HP</v>
          </cell>
          <cell r="AU59">
            <v>781.832298136646</v>
          </cell>
        </row>
        <row r="59">
          <cell r="AW59">
            <v>922.412472511756</v>
          </cell>
        </row>
        <row r="59">
          <cell r="AZ59">
            <v>2648.65742845691</v>
          </cell>
          <cell r="BA59">
            <v>2584.64573682373</v>
          </cell>
          <cell r="BB59">
            <v>2649.58362502249</v>
          </cell>
          <cell r="BC59">
            <v>4074.85758224139</v>
          </cell>
          <cell r="BD59">
            <v>3976.37805665189</v>
          </cell>
          <cell r="BE59">
            <v>4076.2825000346</v>
          </cell>
        </row>
        <row r="60">
          <cell r="A60" t="str">
            <v>ALL098.02</v>
          </cell>
          <cell r="B60" t="str">
            <v>CS11K6ME-TFD-132 (3ph)(2HP) R507</v>
          </cell>
        </row>
        <row r="60">
          <cell r="D60">
            <v>2</v>
          </cell>
          <cell r="E60" t="str">
            <v>(V01,09)</v>
          </cell>
        </row>
        <row r="60">
          <cell r="G60" t="str">
            <v>MTZ22/TFH4524Z</v>
          </cell>
        </row>
        <row r="60">
          <cell r="O60">
            <v>1452.94255047462</v>
          </cell>
        </row>
        <row r="60">
          <cell r="T60" t="str">
            <v>CU - 32  QC</v>
          </cell>
        </row>
        <row r="60">
          <cell r="W60">
            <v>3849.5047098728</v>
          </cell>
        </row>
        <row r="60">
          <cell r="AT60" t="str">
            <v>WCU-2HP</v>
          </cell>
          <cell r="AU60">
            <v>781.832298136646</v>
          </cell>
        </row>
        <row r="60">
          <cell r="AW60">
            <v>922.412472511756</v>
          </cell>
        </row>
        <row r="60">
          <cell r="AZ60">
            <v>2846.06895042701</v>
          </cell>
          <cell r="BA60">
            <v>2782.05725879384</v>
          </cell>
          <cell r="BB60">
            <v>2649.58362502249</v>
          </cell>
          <cell r="BC60">
            <v>4378.56761604156</v>
          </cell>
          <cell r="BD60">
            <v>4280.08809045206</v>
          </cell>
          <cell r="BE60">
            <v>4076.2825000346</v>
          </cell>
        </row>
        <row r="61">
          <cell r="A61" t="str">
            <v>ALL098.03</v>
          </cell>
          <cell r="B61" t="str">
            <v>CS13K6ME-PFZ-135 (1ph)(2.5HP) R507</v>
          </cell>
        </row>
        <row r="61">
          <cell r="D61">
            <v>2.5</v>
          </cell>
          <cell r="E61" t="str">
            <v> (V06,09)</v>
          </cell>
        </row>
        <row r="61">
          <cell r="G61" t="str">
            <v>MTZ32/FH4531Z</v>
          </cell>
        </row>
        <row r="61">
          <cell r="O61">
            <v>1524.55413418503</v>
          </cell>
        </row>
        <row r="61">
          <cell r="T61" t="str">
            <v>CU - 36  QC</v>
          </cell>
        </row>
        <row r="61">
          <cell r="W61">
            <v>4090.52888336901</v>
          </cell>
        </row>
        <row r="61">
          <cell r="AT61" t="str">
            <v>WCU-2HP</v>
          </cell>
          <cell r="AU61">
            <v>781.832298136646</v>
          </cell>
        </row>
        <row r="61">
          <cell r="AW61">
            <v>922.412472511756</v>
          </cell>
        </row>
        <row r="61">
          <cell r="AZ61">
            <v>2695.20495786867</v>
          </cell>
          <cell r="BA61">
            <v>2631.1932662355</v>
          </cell>
          <cell r="BB61">
            <v>2696.13115443425</v>
          </cell>
          <cell r="BC61">
            <v>4146.4691659518</v>
          </cell>
          <cell r="BD61">
            <v>4047.9896403623</v>
          </cell>
          <cell r="BE61">
            <v>4147.89408374501</v>
          </cell>
        </row>
        <row r="62">
          <cell r="A62" t="str">
            <v>ALL098.04</v>
          </cell>
          <cell r="B62" t="str">
            <v>CS13K6ME-TFM-132 (3ph)(2.5HP) R507</v>
          </cell>
        </row>
        <row r="62">
          <cell r="D62">
            <v>2.5</v>
          </cell>
          <cell r="E62" t="str">
            <v> (V06,09)</v>
          </cell>
        </row>
        <row r="62">
          <cell r="G62" t="str">
            <v>MTZ32/TFH4531Z</v>
          </cell>
        </row>
        <row r="62">
          <cell r="O62">
            <v>1520.81657762394</v>
          </cell>
        </row>
        <row r="62">
          <cell r="T62" t="str">
            <v>CU - 36  QC</v>
          </cell>
        </row>
        <row r="62">
          <cell r="W62">
            <v>4086.79132680792</v>
          </cell>
        </row>
        <row r="62">
          <cell r="AT62" t="str">
            <v>WCU-2HP</v>
          </cell>
          <cell r="AU62">
            <v>781.832298136646</v>
          </cell>
        </row>
        <row r="62">
          <cell r="AW62">
            <v>922.412472511756</v>
          </cell>
        </row>
        <row r="62">
          <cell r="AZ62">
            <v>2890.18706807407</v>
          </cell>
          <cell r="BA62">
            <v>2826.1753764409</v>
          </cell>
          <cell r="BB62">
            <v>2693.70174266955</v>
          </cell>
          <cell r="BC62">
            <v>4446.44164319088</v>
          </cell>
          <cell r="BD62">
            <v>4347.96211760138</v>
          </cell>
          <cell r="BE62">
            <v>4144.15652718392</v>
          </cell>
        </row>
        <row r="63">
          <cell r="A63" t="str">
            <v>ALL098.05</v>
          </cell>
          <cell r="B63" t="str">
            <v>CS17K6ME-PFZ-135 (1ph)(3HP) R507</v>
          </cell>
        </row>
        <row r="63">
          <cell r="D63">
            <v>3</v>
          </cell>
          <cell r="E63" t="str">
            <v>(V06,09)</v>
          </cell>
        </row>
        <row r="63">
          <cell r="G63" t="str">
            <v>MTZ36</v>
          </cell>
        </row>
        <row r="63">
          <cell r="O63">
            <v>1711.43196223933</v>
          </cell>
        </row>
        <row r="63">
          <cell r="T63" t="str">
            <v>CU - 40  QC</v>
          </cell>
        </row>
        <row r="63">
          <cell r="W63">
            <v>4412.81371900451</v>
          </cell>
        </row>
        <row r="63">
          <cell r="AT63" t="str">
            <v>WCU-3HP</v>
          </cell>
          <cell r="AU63">
            <v>1087.73291925466</v>
          </cell>
        </row>
        <row r="63">
          <cell r="AW63">
            <v>922.412472511756</v>
          </cell>
        </row>
        <row r="63">
          <cell r="AZ63">
            <v>3122.57616722198</v>
          </cell>
          <cell r="BA63">
            <v>3058.5644755888</v>
          </cell>
          <cell r="BB63">
            <v>3123.50236378756</v>
          </cell>
          <cell r="BC63">
            <v>4803.96333418766</v>
          </cell>
          <cell r="BD63">
            <v>4705.48380859815</v>
          </cell>
          <cell r="BE63">
            <v>4805.38825198086</v>
          </cell>
        </row>
        <row r="64">
          <cell r="A64" t="str">
            <v>ALL098.06</v>
          </cell>
          <cell r="B64" t="str">
            <v>CS17K6ME-TFM-132 (3ph)(3HP) R507</v>
          </cell>
        </row>
        <row r="64">
          <cell r="D64">
            <v>3</v>
          </cell>
          <cell r="E64" t="str">
            <v>(V06,09)</v>
          </cell>
        </row>
        <row r="64">
          <cell r="G64" t="str">
            <v>MTZ36</v>
          </cell>
        </row>
        <row r="64">
          <cell r="O64">
            <v>1530.75847807643</v>
          </cell>
        </row>
        <row r="64">
          <cell r="T64" t="str">
            <v>CU - 40  QC</v>
          </cell>
        </row>
        <row r="64">
          <cell r="W64">
            <v>4232.14023484162</v>
          </cell>
        </row>
        <row r="64">
          <cell r="AT64" t="str">
            <v>WCU-3HP</v>
          </cell>
          <cell r="AU64">
            <v>1087.73291925466</v>
          </cell>
        </row>
        <row r="64">
          <cell r="AW64">
            <v>922.412472511756</v>
          </cell>
        </row>
        <row r="64">
          <cell r="AZ64">
            <v>3202.5499244862</v>
          </cell>
          <cell r="BA64">
            <v>3138.53823285303</v>
          </cell>
          <cell r="BB64">
            <v>3006.06459908168</v>
          </cell>
          <cell r="BC64">
            <v>4926.99988382493</v>
          </cell>
          <cell r="BD64">
            <v>4828.52035823543</v>
          </cell>
          <cell r="BE64">
            <v>4624.71476781797</v>
          </cell>
        </row>
        <row r="65">
          <cell r="A65" t="str">
            <v>ALL098.061</v>
          </cell>
          <cell r="B65" t="str">
            <v>CS20K6ME-PFZ-137 (1ph)(3.5HP) R507</v>
          </cell>
        </row>
        <row r="65">
          <cell r="D65">
            <v>3.5</v>
          </cell>
          <cell r="E65" t="str">
            <v>(V06,09)</v>
          </cell>
        </row>
        <row r="65">
          <cell r="G65" t="str">
            <v>MTZ40/FH4540Z</v>
          </cell>
        </row>
        <row r="65">
          <cell r="O65">
            <v>2139.90544640222</v>
          </cell>
        </row>
        <row r="65">
          <cell r="T65" t="str">
            <v>CU - 50  QC</v>
          </cell>
        </row>
        <row r="65">
          <cell r="W65">
            <v>5123.86343259539</v>
          </cell>
        </row>
        <row r="65">
          <cell r="AT65" t="str">
            <v>WCU-4HP</v>
          </cell>
          <cell r="AU65">
            <v>1350.93167701863</v>
          </cell>
        </row>
        <row r="65">
          <cell r="AW65">
            <v>922.412472511756</v>
          </cell>
        </row>
        <row r="65">
          <cell r="AZ65">
            <v>3861.69421166193</v>
          </cell>
          <cell r="BA65">
            <v>3797.68252002876</v>
          </cell>
          <cell r="BB65">
            <v>3665.20888625741</v>
          </cell>
          <cell r="BC65">
            <v>5941.06801794143</v>
          </cell>
          <cell r="BD65">
            <v>5842.58849235193</v>
          </cell>
          <cell r="BE65">
            <v>5638.78290193447</v>
          </cell>
        </row>
        <row r="66">
          <cell r="A66" t="str">
            <v>ALL098.07</v>
          </cell>
          <cell r="B66" t="str">
            <v>CS20K6ME-TFD-132 (3ph)(3.5HP) R507</v>
          </cell>
        </row>
        <row r="66">
          <cell r="D66">
            <v>3.5</v>
          </cell>
          <cell r="E66" t="str">
            <v>(V06,09)</v>
          </cell>
        </row>
        <row r="66">
          <cell r="G66" t="str">
            <v>MTZ40/TFH4540Z</v>
          </cell>
        </row>
        <row r="66">
          <cell r="O66">
            <v>1823.90017830268</v>
          </cell>
        </row>
        <row r="66">
          <cell r="T66" t="str">
            <v>CU - 50  QC</v>
          </cell>
        </row>
        <row r="66">
          <cell r="W66">
            <v>4807.85816449585</v>
          </cell>
        </row>
        <row r="66">
          <cell r="AT66" t="str">
            <v>WCU-4HP</v>
          </cell>
          <cell r="AU66">
            <v>1350.93167701863</v>
          </cell>
        </row>
        <row r="66">
          <cell r="AW66">
            <v>922.412472511756</v>
          </cell>
        </row>
        <row r="66">
          <cell r="AZ66">
            <v>3721.22867559599</v>
          </cell>
          <cell r="BA66">
            <v>3657.21698396282</v>
          </cell>
          <cell r="BB66">
            <v>3459.80546199271</v>
          </cell>
          <cell r="BC66">
            <v>5724.9671932246</v>
          </cell>
          <cell r="BD66">
            <v>5626.4876676351</v>
          </cell>
          <cell r="BE66">
            <v>5322.77763383494</v>
          </cell>
        </row>
        <row r="67">
          <cell r="A67" t="str">
            <v>ALL098.08</v>
          </cell>
          <cell r="B67" t="str">
            <v>CS24KQME-TFD-233 (3ph)(3.7HP) R507</v>
          </cell>
        </row>
        <row r="67">
          <cell r="D67">
            <v>3.7</v>
          </cell>
          <cell r="E67" t="str">
            <v> (V06,05)</v>
          </cell>
        </row>
        <row r="67">
          <cell r="G67" t="str">
            <v>MTZ44/TAG4546Z</v>
          </cell>
        </row>
        <row r="67">
          <cell r="O67">
            <v>2105.25245714883</v>
          </cell>
        </row>
        <row r="67">
          <cell r="T67" t="str">
            <v>CU - 64 QC</v>
          </cell>
        </row>
        <row r="67">
          <cell r="W67">
            <v>5997.94049489114</v>
          </cell>
        </row>
        <row r="67">
          <cell r="AT67" t="str">
            <v>WCU-4HP</v>
          </cell>
          <cell r="AU67">
            <v>1350.93167701863</v>
          </cell>
        </row>
        <row r="67">
          <cell r="AW67">
            <v>1085.30382325659</v>
          </cell>
        </row>
        <row r="67">
          <cell r="AZ67">
            <v>4066.99900759083</v>
          </cell>
          <cell r="BA67">
            <v>4002.98731595765</v>
          </cell>
          <cell r="BB67">
            <v>3805.57579398755</v>
          </cell>
          <cell r="BC67">
            <v>6256.92155013973</v>
          </cell>
          <cell r="BD67">
            <v>6158.44202455023</v>
          </cell>
          <cell r="BE67">
            <v>5854.73199075007</v>
          </cell>
        </row>
        <row r="68">
          <cell r="A68" t="str">
            <v>ALL098.081</v>
          </cell>
          <cell r="B68" t="str">
            <v>CS27KQME-TFD-233 (3ph)(4HP) R507</v>
          </cell>
        </row>
        <row r="68">
          <cell r="D68">
            <v>4</v>
          </cell>
          <cell r="E68" t="str">
            <v> (V06,05)</v>
          </cell>
        </row>
        <row r="68">
          <cell r="G68" t="str">
            <v>MTZ50,TAG2516Z</v>
          </cell>
        </row>
        <row r="68">
          <cell r="O68">
            <v>2193.98204990901</v>
          </cell>
        </row>
        <row r="68">
          <cell r="T68" t="str">
            <v>CU - 64 QC</v>
          </cell>
        </row>
        <row r="68">
          <cell r="W68">
            <v>6086.67008765133</v>
          </cell>
        </row>
        <row r="68">
          <cell r="AT68" t="str">
            <v>LCU-05</v>
          </cell>
          <cell r="AU68">
            <v>2083.79480655542</v>
          </cell>
        </row>
        <row r="68">
          <cell r="AW68">
            <v>1085.30382325659</v>
          </cell>
        </row>
        <row r="68">
          <cell r="AZ68">
            <v>4857.53637242174</v>
          </cell>
          <cell r="BA68">
            <v>4793.52468078856</v>
          </cell>
          <cell r="BB68">
            <v>4596.11315881846</v>
          </cell>
          <cell r="BC68">
            <v>7473.13288064883</v>
          </cell>
          <cell r="BD68">
            <v>7374.65335505933</v>
          </cell>
          <cell r="BE68">
            <v>7070.94332125916</v>
          </cell>
        </row>
        <row r="69">
          <cell r="A69" t="str">
            <v>ALL098.09</v>
          </cell>
          <cell r="B69" t="str">
            <v>CS33KQME-TFD-233 (3ph)(5HP) R507</v>
          </cell>
        </row>
        <row r="69">
          <cell r="D69">
            <v>5</v>
          </cell>
          <cell r="E69" t="str">
            <v>(V06,05)</v>
          </cell>
        </row>
        <row r="69">
          <cell r="G69" t="str">
            <v>MTZ64/TAG4561Z</v>
          </cell>
        </row>
        <row r="69">
          <cell r="O69">
            <v>2284.43091868729</v>
          </cell>
        </row>
        <row r="69">
          <cell r="T69" t="str">
            <v>CU - 72 QC</v>
          </cell>
        </row>
        <row r="69">
          <cell r="W69">
            <v>6563.67639107303</v>
          </cell>
        </row>
        <row r="69">
          <cell r="AT69" t="str">
            <v>LCU-06</v>
          </cell>
          <cell r="AU69">
            <v>2226.96999176831</v>
          </cell>
        </row>
        <row r="69">
          <cell r="AW69">
            <v>1237.18727378724</v>
          </cell>
        </row>
        <row r="69">
          <cell r="AZ69">
            <v>5211.38677287115</v>
          </cell>
          <cell r="BA69">
            <v>5147.37508123798</v>
          </cell>
          <cell r="BB69">
            <v>4949.96355926787</v>
          </cell>
          <cell r="BC69">
            <v>8017.51811210947</v>
          </cell>
          <cell r="BD69">
            <v>7919.03858651997</v>
          </cell>
          <cell r="BE69">
            <v>7615.3285527198</v>
          </cell>
        </row>
        <row r="70">
          <cell r="A70" t="str">
            <v>ALL098.10</v>
          </cell>
          <cell r="B70" t="str">
            <v>CF05K6ME-PFZ-135 (1ph)(2HP LT)R507</v>
          </cell>
        </row>
        <row r="70">
          <cell r="D70">
            <v>2</v>
          </cell>
          <cell r="E70" t="str">
            <v> (V06,09)</v>
          </cell>
        </row>
        <row r="70">
          <cell r="G70" t="str">
            <v>FH2480Z 8000BTU</v>
          </cell>
        </row>
        <row r="70">
          <cell r="O70">
            <v>1840.88733040058</v>
          </cell>
        </row>
        <row r="70">
          <cell r="T70" t="str">
            <v>CU - 36  QC</v>
          </cell>
        </row>
        <row r="70">
          <cell r="W70">
            <v>4406.86207958456</v>
          </cell>
        </row>
        <row r="70">
          <cell r="AT70" t="str">
            <v>WCU-3HP</v>
          </cell>
          <cell r="AU70">
            <v>1087.73291925466</v>
          </cell>
        </row>
        <row r="70">
          <cell r="AW70">
            <v>922.412472511756</v>
          </cell>
        </row>
        <row r="70">
          <cell r="AZ70">
            <v>3469.07156669566</v>
          </cell>
          <cell r="BA70">
            <v>3405.05987506249</v>
          </cell>
          <cell r="BB70">
            <v>3207.64835309238</v>
          </cell>
          <cell r="BC70">
            <v>5337.03317953179</v>
          </cell>
          <cell r="BD70">
            <v>5238.55365394228</v>
          </cell>
          <cell r="BE70">
            <v>4934.84362014212</v>
          </cell>
        </row>
        <row r="71">
          <cell r="A71" t="str">
            <v>ALL098.11</v>
          </cell>
          <cell r="B71" t="str">
            <v>CF05K6ME-TFM-132 (3ph)(2HP LT)R507</v>
          </cell>
        </row>
        <row r="71">
          <cell r="D71">
            <v>2</v>
          </cell>
          <cell r="E71" t="str">
            <v> (V06,09)</v>
          </cell>
        </row>
        <row r="71">
          <cell r="G71" t="str">
            <v>TFH2480Z 8000BTU</v>
          </cell>
        </row>
        <row r="71">
          <cell r="O71">
            <v>1688.53942830268</v>
          </cell>
        </row>
        <row r="71">
          <cell r="T71" t="str">
            <v>CU - 36  QC</v>
          </cell>
        </row>
        <row r="71">
          <cell r="W71">
            <v>4254.51417748666</v>
          </cell>
        </row>
        <row r="71">
          <cell r="AT71" t="str">
            <v>WCU-3HP</v>
          </cell>
          <cell r="AU71">
            <v>1087.73291925466</v>
          </cell>
        </row>
        <row r="71">
          <cell r="AW71">
            <v>922.412472511756</v>
          </cell>
        </row>
        <row r="71">
          <cell r="AZ71">
            <v>3370.04543033202</v>
          </cell>
          <cell r="BA71">
            <v>3306.03373869885</v>
          </cell>
          <cell r="BB71">
            <v>3108.62221672874</v>
          </cell>
          <cell r="BC71">
            <v>5184.68527743388</v>
          </cell>
          <cell r="BD71">
            <v>5086.20575184438</v>
          </cell>
          <cell r="BE71">
            <v>4782.49571804421</v>
          </cell>
        </row>
        <row r="72">
          <cell r="A72" t="str">
            <v>ALL098.13</v>
          </cell>
          <cell r="B72" t="str">
            <v>CF10K6ME-TFM-132 (3ph)(2.8HP LT) R507</v>
          </cell>
        </row>
        <row r="72">
          <cell r="D72" t="str">
            <v>2.8 (5AMP)</v>
          </cell>
          <cell r="E72" t="str">
            <v> (V06,09)</v>
          </cell>
        </row>
        <row r="72">
          <cell r="G72" t="str">
            <v>TFH2511Z</v>
          </cell>
        </row>
        <row r="72">
          <cell r="O72">
            <v>1787.09624648449</v>
          </cell>
        </row>
        <row r="72">
          <cell r="T72" t="str">
            <v>CU - 40  QC</v>
          </cell>
        </row>
        <row r="72">
          <cell r="W72">
            <v>4488.47800324968</v>
          </cell>
        </row>
        <row r="72">
          <cell r="AT72" t="str">
            <v>WCU-3HP</v>
          </cell>
          <cell r="AU72">
            <v>1087.73291925466</v>
          </cell>
        </row>
        <row r="72">
          <cell r="AW72">
            <v>922.412472511756</v>
          </cell>
        </row>
        <row r="72">
          <cell r="AZ72">
            <v>3434.1073621502</v>
          </cell>
          <cell r="BA72">
            <v>3370.09567051703</v>
          </cell>
          <cell r="BB72">
            <v>3172.68414854692</v>
          </cell>
          <cell r="BC72">
            <v>5283.24209561569</v>
          </cell>
          <cell r="BD72">
            <v>5184.76257002619</v>
          </cell>
          <cell r="BE72">
            <v>4881.05253622603</v>
          </cell>
        </row>
        <row r="73">
          <cell r="A73" t="str">
            <v>ALL098.14</v>
          </cell>
          <cell r="B73" t="str">
            <v>CF12K7ME-TFD-132 (3ph)(3.5HP LT) R507</v>
          </cell>
        </row>
        <row r="73">
          <cell r="D73">
            <v>3.5</v>
          </cell>
          <cell r="E73" t="str">
            <v> (V06,09)</v>
          </cell>
        </row>
        <row r="73">
          <cell r="G73" t="str">
            <v>TFH2513Z</v>
          </cell>
        </row>
        <row r="73">
          <cell r="O73">
            <v>2067.96960324787</v>
          </cell>
        </row>
        <row r="73">
          <cell r="T73" t="str">
            <v>CU - 50  QC</v>
          </cell>
        </row>
        <row r="73">
          <cell r="W73">
            <v>4797.40825365669</v>
          </cell>
        </row>
        <row r="73">
          <cell r="AT73" t="str">
            <v>WCU-4HP</v>
          </cell>
          <cell r="AU73">
            <v>1350.93167701863</v>
          </cell>
        </row>
        <row r="73">
          <cell r="AW73">
            <v>922.412472511756</v>
          </cell>
        </row>
        <row r="73">
          <cell r="AZ73">
            <v>3714.43623355053</v>
          </cell>
          <cell r="BA73">
            <v>3650.42454191736</v>
          </cell>
          <cell r="BB73">
            <v>3453.01301994725</v>
          </cell>
          <cell r="BC73">
            <v>5714.51728238543</v>
          </cell>
          <cell r="BD73">
            <v>5616.03775679593</v>
          </cell>
          <cell r="BE73">
            <v>5312.32772299577</v>
          </cell>
        </row>
        <row r="74">
          <cell r="A74" t="str">
            <v>ALL098.15</v>
          </cell>
          <cell r="B74" t="str">
            <v>KCM475LAL-C3 (1ph)(2HP LT) R507</v>
          </cell>
        </row>
        <row r="74">
          <cell r="D74">
            <v>2</v>
          </cell>
          <cell r="E74" t="str">
            <v>3/8 , 5/8</v>
          </cell>
        </row>
        <row r="74">
          <cell r="G74" t="str">
            <v>FH2480Z 8000BTU</v>
          </cell>
        </row>
        <row r="74">
          <cell r="O74">
            <v>1677.21284271284</v>
          </cell>
        </row>
        <row r="74">
          <cell r="T74" t="str">
            <v>CU - 36  QC</v>
          </cell>
        </row>
        <row r="74">
          <cell r="W74">
            <v>4191.58104289027</v>
          </cell>
        </row>
        <row r="74">
          <cell r="AT74" t="str">
            <v>WCU-3HP</v>
          </cell>
          <cell r="AU74">
            <v>1087.73291925466</v>
          </cell>
        </row>
        <row r="74">
          <cell r="AW74">
            <v>922.412472511756</v>
          </cell>
        </row>
        <row r="74">
          <cell r="AZ74">
            <v>3329.13889284437</v>
          </cell>
          <cell r="BA74">
            <v>3265.1272012112</v>
          </cell>
          <cell r="BB74">
            <v>3067.71567924109</v>
          </cell>
          <cell r="BC74">
            <v>5121.75214283749</v>
          </cell>
          <cell r="BD74">
            <v>5023.27261724799</v>
          </cell>
          <cell r="BE74">
            <v>4719.56258344783</v>
          </cell>
        </row>
        <row r="75">
          <cell r="A75" t="str">
            <v>ALL098.16</v>
          </cell>
          <cell r="B75" t="str">
            <v>KCM475LAL-E5 (3ph)(2HP LT) R507</v>
          </cell>
        </row>
        <row r="75">
          <cell r="D75">
            <v>2</v>
          </cell>
          <cell r="E75" t="str">
            <v>3/8 , 5/8</v>
          </cell>
        </row>
        <row r="75">
          <cell r="G75" t="str">
            <v>TFH2480Z 8000BTU</v>
          </cell>
        </row>
        <row r="75">
          <cell r="O75">
            <v>1497.20069648094</v>
          </cell>
        </row>
        <row r="75">
          <cell r="T75" t="str">
            <v>CU - 36  QC</v>
          </cell>
        </row>
        <row r="75">
          <cell r="W75">
            <v>3994.07387505811</v>
          </cell>
        </row>
        <row r="75">
          <cell r="AT75" t="str">
            <v>WCU-3HP</v>
          </cell>
          <cell r="AU75">
            <v>1087.73291925466</v>
          </cell>
        </row>
        <row r="75">
          <cell r="AW75">
            <v>922.412472511756</v>
          </cell>
        </row>
        <row r="75">
          <cell r="AZ75">
            <v>3200.75923375346</v>
          </cell>
          <cell r="BA75">
            <v>3136.74754212029</v>
          </cell>
          <cell r="BB75">
            <v>2939.33602015018</v>
          </cell>
          <cell r="BC75">
            <v>4924.24497500533</v>
          </cell>
          <cell r="BD75">
            <v>4825.76544941583</v>
          </cell>
          <cell r="BE75">
            <v>4522.05541561566</v>
          </cell>
        </row>
        <row r="76">
          <cell r="A76" t="str">
            <v>ALL099</v>
          </cell>
          <cell r="B76" t="str">
            <v>KCM512LAL (3ph)(3HP LT) R507</v>
          </cell>
        </row>
        <row r="76">
          <cell r="D76">
            <v>3</v>
          </cell>
          <cell r="E76" t="str">
            <v>3/8 , 3/4</v>
          </cell>
        </row>
        <row r="76">
          <cell r="G76" t="str">
            <v>TFH2511Z</v>
          </cell>
        </row>
        <row r="76">
          <cell r="O76">
            <v>1610.24686520376</v>
          </cell>
        </row>
        <row r="76">
          <cell r="T76" t="str">
            <v>CU - 50  QC</v>
          </cell>
        </row>
        <row r="76">
          <cell r="W76">
            <v>4420.79365052884</v>
          </cell>
        </row>
        <row r="76">
          <cell r="AT76" t="str">
            <v>WCU-3HP</v>
          </cell>
          <cell r="AU76">
            <v>1087.73291925466</v>
          </cell>
        </row>
        <row r="76">
          <cell r="AW76">
            <v>922.412472511756</v>
          </cell>
        </row>
        <row r="76">
          <cell r="AZ76">
            <v>3206.43798375346</v>
          </cell>
          <cell r="BA76">
            <v>3142.42629212029</v>
          </cell>
          <cell r="BB76">
            <v>2945.01477015018</v>
          </cell>
          <cell r="BC76">
            <v>4932.98151346687</v>
          </cell>
          <cell r="BD76">
            <v>4834.50198787736</v>
          </cell>
          <cell r="BE76">
            <v>4530.7919540772</v>
          </cell>
        </row>
        <row r="77">
          <cell r="A77" t="str">
            <v>ALL099.01</v>
          </cell>
          <cell r="B77" t="str">
            <v>KCM515LAL (3ph)(3.5HP LT) R507</v>
          </cell>
        </row>
        <row r="77">
          <cell r="D77">
            <v>3.5</v>
          </cell>
          <cell r="E77" t="str">
            <v>3/8 , 3/4</v>
          </cell>
        </row>
        <row r="77">
          <cell r="G77" t="str">
            <v>TFH2513Z</v>
          </cell>
        </row>
        <row r="77">
          <cell r="O77">
            <v>1758.83388429752</v>
          </cell>
        </row>
        <row r="77">
          <cell r="T77" t="str">
            <v>CU - 64B QC</v>
          </cell>
        </row>
        <row r="77">
          <cell r="W77">
            <v>4828.12438468468</v>
          </cell>
        </row>
        <row r="77">
          <cell r="AT77" t="str">
            <v>WCU-4HP</v>
          </cell>
          <cell r="AU77">
            <v>1350.93167701863</v>
          </cell>
        </row>
        <row r="77">
          <cell r="AW77">
            <v>922.412472511756</v>
          </cell>
        </row>
        <row r="77">
          <cell r="AZ77">
            <v>3503.05219606289</v>
          </cell>
          <cell r="BA77">
            <v>3439.04050442971</v>
          </cell>
          <cell r="BB77">
            <v>3241.6289824596</v>
          </cell>
          <cell r="BC77">
            <v>5389.31107086598</v>
          </cell>
          <cell r="BD77">
            <v>5290.83154527648</v>
          </cell>
          <cell r="BE77">
            <v>4987.12151147631</v>
          </cell>
        </row>
        <row r="78">
          <cell r="A78" t="str">
            <v>ALL099.02</v>
          </cell>
          <cell r="B78" t="str">
            <v>KCM517LAL (3ph)(4HP LT) R507</v>
          </cell>
        </row>
        <row r="78">
          <cell r="D78">
            <v>4</v>
          </cell>
          <cell r="E78" t="str">
            <v>V06,V04(1/2,3/4) </v>
          </cell>
        </row>
        <row r="78">
          <cell r="G78" t="str">
            <v>TAG2516Z</v>
          </cell>
        </row>
        <row r="78">
          <cell r="O78">
            <v>2016.08532054126</v>
          </cell>
        </row>
        <row r="78">
          <cell r="T78" t="str">
            <v>CU - 64 QC</v>
          </cell>
        </row>
        <row r="78">
          <cell r="W78">
            <v>5629.62308313171</v>
          </cell>
        </row>
        <row r="78">
          <cell r="AT78" t="str">
            <v>LCU-05</v>
          </cell>
          <cell r="AU78">
            <v>2083.79480655542</v>
          </cell>
        </row>
        <row r="78">
          <cell r="AW78">
            <v>1085.30382325659</v>
          </cell>
        </row>
        <row r="78">
          <cell r="AZ78">
            <v>4560.45581948399</v>
          </cell>
          <cell r="BA78">
            <v>4496.44412785081</v>
          </cell>
          <cell r="BB78">
            <v>4299.0326058807</v>
          </cell>
          <cell r="BC78">
            <v>7016.08587612921</v>
          </cell>
          <cell r="BD78">
            <v>6917.60635053971</v>
          </cell>
          <cell r="BE78">
            <v>6613.89631673955</v>
          </cell>
          <cell r="BF78" t="str">
            <v>HTC-4</v>
          </cell>
        </row>
        <row r="78">
          <cell r="BI78">
            <v>5735.38856816385</v>
          </cell>
        </row>
        <row r="79">
          <cell r="A79" t="str">
            <v>ALL099.03</v>
          </cell>
          <cell r="B79" t="str">
            <v>KCM520LAL (3ph)(5HP LT) R507</v>
          </cell>
        </row>
        <row r="79">
          <cell r="D79">
            <v>5</v>
          </cell>
          <cell r="E79" t="str">
            <v>V06,V04(1/2,3/4) </v>
          </cell>
        </row>
        <row r="79">
          <cell r="G79" t="str">
            <v>TAG2522Z</v>
          </cell>
        </row>
        <row r="79">
          <cell r="O79">
            <v>2177.66647933691</v>
          </cell>
        </row>
        <row r="79">
          <cell r="T79" t="str">
            <v>CU - 72 QC</v>
          </cell>
        </row>
        <row r="79">
          <cell r="W79">
            <v>6054.88121707583</v>
          </cell>
        </row>
        <row r="79">
          <cell r="AT79" t="str">
            <v>LCU-06</v>
          </cell>
          <cell r="AU79">
            <v>2226.96999176831</v>
          </cell>
        </row>
        <row r="79">
          <cell r="AW79">
            <v>1237.18727378724</v>
          </cell>
        </row>
        <row r="79">
          <cell r="AZ79">
            <v>4880.66990977298</v>
          </cell>
          <cell r="BA79">
            <v>4816.6582181398</v>
          </cell>
          <cell r="BB79">
            <v>4619.24669616969</v>
          </cell>
          <cell r="BC79">
            <v>7508.72293811227</v>
          </cell>
          <cell r="BD79">
            <v>7410.24341252277</v>
          </cell>
          <cell r="BE79">
            <v>7106.5333787226</v>
          </cell>
          <cell r="BF79" t="str">
            <v>HTC-5</v>
          </cell>
        </row>
        <row r="79">
          <cell r="BI79">
            <v>6127.20188605446</v>
          </cell>
        </row>
        <row r="80">
          <cell r="A80" t="str">
            <v>ALL100</v>
          </cell>
          <cell r="B80" t="str">
            <v>SM124A4ALB DANFOSS SCROLL COMP 10HP</v>
          </cell>
        </row>
        <row r="80">
          <cell r="D80">
            <v>10</v>
          </cell>
          <cell r="E80" t="str">
            <v>7/8, 1 3/8</v>
          </cell>
          <cell r="F80">
            <v>8</v>
          </cell>
        </row>
        <row r="80">
          <cell r="O80">
            <v>4202.2027972028</v>
          </cell>
        </row>
        <row r="80">
          <cell r="T80" t="str">
            <v>CU - 144 QC</v>
          </cell>
        </row>
        <row r="80">
          <cell r="W80">
            <v>11711.9330099309</v>
          </cell>
        </row>
        <row r="80">
          <cell r="AT80" t="str">
            <v>TCU - 150B</v>
          </cell>
          <cell r="AU80">
            <v>4016.67796103046</v>
          </cell>
        </row>
        <row r="80">
          <cell r="AW80">
            <v>1631.7603533915</v>
          </cell>
        </row>
        <row r="80">
          <cell r="AZ80">
            <v>8642.21954277264</v>
          </cell>
          <cell r="BA80">
            <v>8578.20785113947</v>
          </cell>
          <cell r="BB80">
            <v>8380.79632916936</v>
          </cell>
          <cell r="BC80">
            <v>13295.7223734964</v>
          </cell>
          <cell r="BD80">
            <v>13197.2428479069</v>
          </cell>
          <cell r="BE80">
            <v>12893.5328141067</v>
          </cell>
        </row>
        <row r="81">
          <cell r="A81" t="str">
            <v>ALL101</v>
          </cell>
          <cell r="B81" t="str">
            <v>SM147A4ALB DANFOSS SCROLL COMP 12HP</v>
          </cell>
        </row>
        <row r="81">
          <cell r="D81">
            <v>12</v>
          </cell>
          <cell r="E81" t="str">
            <v>7/8, 1 3/8</v>
          </cell>
          <cell r="F81">
            <v>8</v>
          </cell>
        </row>
        <row r="81">
          <cell r="O81">
            <v>4404.37062937063</v>
          </cell>
        </row>
        <row r="81">
          <cell r="T81" t="str">
            <v>CU - 160 QC</v>
          </cell>
        </row>
        <row r="81">
          <cell r="W81">
            <v>12598.2684878226</v>
          </cell>
        </row>
        <row r="81">
          <cell r="AT81" t="str">
            <v>TCU - 120 </v>
          </cell>
          <cell r="AU81">
            <v>4103.51363757203</v>
          </cell>
        </row>
        <row r="81">
          <cell r="AW81">
            <v>1631.7603533915</v>
          </cell>
        </row>
        <row r="81">
          <cell r="AZ81">
            <v>8860.4643102233</v>
          </cell>
          <cell r="BA81">
            <v>8796.45261859013</v>
          </cell>
          <cell r="BB81">
            <v>8599.04109662002</v>
          </cell>
          <cell r="BC81">
            <v>13631.4835541897</v>
          </cell>
          <cell r="BD81">
            <v>13533.0040286002</v>
          </cell>
          <cell r="BE81">
            <v>13229.2939948</v>
          </cell>
        </row>
        <row r="82">
          <cell r="A82" t="str">
            <v>ALL102</v>
          </cell>
          <cell r="B82" t="str">
            <v>SM161T4VC DANFOSS SCROLL COMP 13HP</v>
          </cell>
        </row>
        <row r="82">
          <cell r="D82">
            <v>13</v>
          </cell>
          <cell r="E82" t="str">
            <v>7/8, 1 3/8</v>
          </cell>
          <cell r="F82">
            <v>6</v>
          </cell>
        </row>
        <row r="82">
          <cell r="O82">
            <v>5711.24125874126</v>
          </cell>
        </row>
        <row r="82">
          <cell r="T82" t="str">
            <v>CU - 160 QC</v>
          </cell>
        </row>
        <row r="82">
          <cell r="W82">
            <v>13945.3095445436</v>
          </cell>
        </row>
        <row r="82">
          <cell r="AT82" t="str">
            <v>TCU - 150 </v>
          </cell>
          <cell r="AU82">
            <v>4549.16581148507</v>
          </cell>
        </row>
        <row r="82">
          <cell r="AW82">
            <v>1657.87113116928</v>
          </cell>
        </row>
        <row r="82">
          <cell r="AZ82">
            <v>10181.693171005</v>
          </cell>
          <cell r="BA82">
            <v>10117.6814793719</v>
          </cell>
          <cell r="BB82">
            <v>9920.26995740175</v>
          </cell>
          <cell r="BC82">
            <v>15664.1433400077</v>
          </cell>
          <cell r="BD82">
            <v>15565.6638144182</v>
          </cell>
          <cell r="BE82">
            <v>15261.9537806181</v>
          </cell>
        </row>
        <row r="83">
          <cell r="A83" t="str">
            <v>ALL103</v>
          </cell>
          <cell r="B83" t="str">
            <v>SM185S4CC DANFOSS SCROLL COMP 15HP</v>
          </cell>
        </row>
        <row r="83">
          <cell r="D83">
            <v>15</v>
          </cell>
          <cell r="E83" t="str">
            <v>1 1/8, 1 5/8</v>
          </cell>
          <cell r="F83">
            <v>6</v>
          </cell>
        </row>
        <row r="83">
          <cell r="O83">
            <v>6570.45454545454</v>
          </cell>
        </row>
        <row r="83">
          <cell r="T83" t="str">
            <v>CU - 200 QC</v>
          </cell>
        </row>
        <row r="83">
          <cell r="W83">
            <v>16569.4427058389</v>
          </cell>
        </row>
        <row r="83">
          <cell r="AT83" t="str">
            <v>TCU - 150 </v>
          </cell>
          <cell r="AU83">
            <v>4549.16581148507</v>
          </cell>
        </row>
        <row r="83">
          <cell r="AW83">
            <v>1857.87113116928</v>
          </cell>
        </row>
        <row r="83">
          <cell r="AZ83">
            <v>10940.1818073687</v>
          </cell>
          <cell r="BA83">
            <v>10876.1701157355</v>
          </cell>
          <cell r="BB83">
            <v>10678.7585937654</v>
          </cell>
          <cell r="BC83">
            <v>16831.0489344133</v>
          </cell>
          <cell r="BD83">
            <v>16732.5694088238</v>
          </cell>
          <cell r="BE83">
            <v>16428.8593750237</v>
          </cell>
          <cell r="BF83" t="str">
            <v>HTC-20</v>
          </cell>
        </row>
        <row r="83">
          <cell r="BI83">
            <v>14892.4725876416</v>
          </cell>
        </row>
        <row r="84">
          <cell r="A84" t="str">
            <v>ALL104</v>
          </cell>
          <cell r="B84" t="str">
            <v>SY240A4CBE DANFOSS SCROLL COMP 20HP</v>
          </cell>
        </row>
        <row r="84">
          <cell r="D84">
            <v>20</v>
          </cell>
          <cell r="E84" t="str">
            <v>1 1/8, 1 5/8</v>
          </cell>
          <cell r="F84">
            <v>4</v>
          </cell>
        </row>
        <row r="84">
          <cell r="O84">
            <v>11621.2121212121</v>
          </cell>
        </row>
        <row r="84">
          <cell r="T84" t="str">
            <v>CU - 250 QC</v>
          </cell>
        </row>
        <row r="84">
          <cell r="W84">
            <v>24798.2079015525</v>
          </cell>
        </row>
        <row r="84">
          <cell r="AT84" t="str">
            <v>TCU - 220</v>
          </cell>
          <cell r="AU84">
            <v>6329.25044535284</v>
          </cell>
        </row>
        <row r="84">
          <cell r="AW84">
            <v>2063.04086747512</v>
          </cell>
        </row>
        <row r="84">
          <cell r="AZ84">
            <v>15976.0043593605</v>
          </cell>
          <cell r="BA84">
            <v>15911.9926677273</v>
          </cell>
          <cell r="BB84">
            <v>15714.5811457572</v>
          </cell>
          <cell r="BC84">
            <v>24578.4682451699</v>
          </cell>
          <cell r="BD84">
            <v>24479.9887195804</v>
          </cell>
          <cell r="BE84">
            <v>24176.2786857803</v>
          </cell>
          <cell r="BF84" t="str">
            <v>HTC-25</v>
          </cell>
        </row>
        <row r="84">
          <cell r="BI84">
            <v>20903.2023558179</v>
          </cell>
        </row>
        <row r="85">
          <cell r="A85" t="str">
            <v>ALL105</v>
          </cell>
          <cell r="B85" t="str">
            <v>SY300A4CBE DANFOSS SCROLL COMP 25HP</v>
          </cell>
        </row>
        <row r="85">
          <cell r="D85">
            <v>25</v>
          </cell>
          <cell r="E85" t="str">
            <v>1 1/8, 1 5/8</v>
          </cell>
          <cell r="F85">
            <v>4</v>
          </cell>
        </row>
        <row r="85">
          <cell r="O85">
            <v>11808.651026393</v>
          </cell>
        </row>
        <row r="85">
          <cell r="T85" t="str">
            <v>CU - 300 QC</v>
          </cell>
        </row>
        <row r="85">
          <cell r="W85">
            <v>26704.2270275645</v>
          </cell>
        </row>
        <row r="85">
          <cell r="AT85" t="str">
            <v>TCUV - 250</v>
          </cell>
          <cell r="AU85">
            <v>9622.87462895059</v>
          </cell>
        </row>
        <row r="85">
          <cell r="AW85">
            <v>2448.45328499188</v>
          </cell>
        </row>
        <row r="85">
          <cell r="AZ85">
            <v>19655.040960475</v>
          </cell>
          <cell r="BA85">
            <v>19591.0292688418</v>
          </cell>
          <cell r="BB85">
            <v>19393.6177468717</v>
          </cell>
          <cell r="BC85">
            <v>30238.5245545769</v>
          </cell>
          <cell r="BD85">
            <v>30140.0450289874</v>
          </cell>
          <cell r="BE85">
            <v>29836.3349951872</v>
          </cell>
          <cell r="BF85" t="str">
            <v>HTC-30</v>
          </cell>
        </row>
        <row r="85">
          <cell r="BI85">
            <v>22550.7534164706</v>
          </cell>
        </row>
        <row r="86">
          <cell r="A86" t="str">
            <v>ALL108</v>
          </cell>
          <cell r="B86" t="str">
            <v>SZ120S4CC DANFOSS SCROLL COMP 10HP</v>
          </cell>
        </row>
        <row r="86">
          <cell r="D86">
            <v>10</v>
          </cell>
        </row>
        <row r="86">
          <cell r="O86">
            <v>5386.32867132868</v>
          </cell>
        </row>
        <row r="86">
          <cell r="T86" t="str">
            <v>CU - 144 QC</v>
          </cell>
        </row>
        <row r="86">
          <cell r="W86">
            <v>12896.0588840568</v>
          </cell>
        </row>
        <row r="87">
          <cell r="A87" t="str">
            <v>ALL111</v>
          </cell>
          <cell r="B87" t="str">
            <v>SZ161T4VC DANFOSS SCROLL COMP 13HP</v>
          </cell>
        </row>
        <row r="87">
          <cell r="D87">
            <v>13</v>
          </cell>
        </row>
        <row r="87">
          <cell r="O87">
            <v>6714.86013986014</v>
          </cell>
        </row>
        <row r="87">
          <cell r="T87" t="str">
            <v>CU - 160 QC</v>
          </cell>
        </row>
        <row r="87">
          <cell r="W87">
            <v>14948.9284256625</v>
          </cell>
        </row>
        <row r="88">
          <cell r="A88" t="str">
            <v>ALL112</v>
          </cell>
          <cell r="B88" t="str">
            <v>SZ185S4CC DANFOSS SCROLL COMP 15HP</v>
          </cell>
        </row>
        <row r="88">
          <cell r="D88">
            <v>15</v>
          </cell>
        </row>
        <row r="88">
          <cell r="F88">
            <v>1</v>
          </cell>
        </row>
        <row r="88">
          <cell r="O88">
            <v>6823.16433566434</v>
          </cell>
        </row>
        <row r="88">
          <cell r="T88" t="str">
            <v>CU - 200 QC</v>
          </cell>
        </row>
        <row r="88">
          <cell r="W88">
            <v>16822.1524960486</v>
          </cell>
        </row>
        <row r="89">
          <cell r="A89" t="str">
            <v>ALL120</v>
          </cell>
          <cell r="B89" t="str">
            <v>CH290A4ABA DANFOSS SCROLL COMP 25HP</v>
          </cell>
        </row>
        <row r="89">
          <cell r="D89">
            <v>25</v>
          </cell>
          <cell r="E89" t="str">
            <v>2UNIT</v>
          </cell>
        </row>
        <row r="89">
          <cell r="G89" t="str">
            <v>YORK</v>
          </cell>
        </row>
        <row r="89">
          <cell r="O89">
            <v>11075.9090909091</v>
          </cell>
        </row>
        <row r="89">
          <cell r="T89" t="str">
            <v>CU - 350 QC</v>
          </cell>
        </row>
        <row r="89">
          <cell r="W89">
            <v>22746.4864955414</v>
          </cell>
        </row>
        <row r="90">
          <cell r="A90" t="str">
            <v>ALL121.2</v>
          </cell>
          <cell r="B90" t="str">
            <v>MLZ021T4LP9A DANFOSS SCROLL COMP 3HP</v>
          </cell>
        </row>
        <row r="90">
          <cell r="D90">
            <v>3</v>
          </cell>
        </row>
        <row r="90">
          <cell r="O90">
            <v>1638.35367132867</v>
          </cell>
        </row>
        <row r="90">
          <cell r="T90" t="str">
            <v>CU - 40  QC</v>
          </cell>
        </row>
        <row r="90">
          <cell r="W90">
            <v>4561.73408418049</v>
          </cell>
        </row>
        <row r="90">
          <cell r="AT90" t="str">
            <v>BCU - 50  </v>
          </cell>
          <cell r="AU90">
            <v>1160.71428571429</v>
          </cell>
        </row>
        <row r="90">
          <cell r="AW90">
            <v>948.488993578148</v>
          </cell>
        </row>
        <row r="90">
          <cell r="BA90">
            <v>3372.47088419177</v>
          </cell>
          <cell r="BB90">
            <v>3175.05936222166</v>
          </cell>
          <cell r="BC90">
            <v>5286.89627049991</v>
          </cell>
          <cell r="BD90">
            <v>5188.41674491041</v>
          </cell>
          <cell r="BE90">
            <v>4884.70671111025</v>
          </cell>
        </row>
        <row r="91">
          <cell r="A91" t="str">
            <v>ALL121.3</v>
          </cell>
          <cell r="B91" t="str">
            <v>MLZ030T4LC9A DANFOSS SCROLL COMP 4HP</v>
          </cell>
        </row>
        <row r="91">
          <cell r="D91">
            <v>4</v>
          </cell>
        </row>
        <row r="91">
          <cell r="O91">
            <v>2058.93496503496</v>
          </cell>
        </row>
        <row r="91">
          <cell r="T91" t="str">
            <v>CU - 64 QC</v>
          </cell>
        </row>
        <row r="91">
          <cell r="W91">
            <v>5923.01958079492</v>
          </cell>
        </row>
        <row r="91">
          <cell r="AT91" t="str">
            <v>BCU - 55</v>
          </cell>
          <cell r="AU91">
            <v>1299.68944099379</v>
          </cell>
        </row>
        <row r="91">
          <cell r="AW91">
            <v>1075.69197617988</v>
          </cell>
        </row>
        <row r="91">
          <cell r="BA91">
            <v>3912.02686298209</v>
          </cell>
          <cell r="BB91">
            <v>3714.61534101198</v>
          </cell>
          <cell r="BC91">
            <v>6116.98239171579</v>
          </cell>
          <cell r="BD91">
            <v>6018.50286612629</v>
          </cell>
          <cell r="BE91">
            <v>5714.79283232612</v>
          </cell>
        </row>
        <row r="92">
          <cell r="A92" t="str">
            <v>ALL121.4</v>
          </cell>
          <cell r="B92" t="str">
            <v>MLZ038T4LC9A DANFOSS SCROLL COMP 5HP</v>
          </cell>
        </row>
        <row r="92">
          <cell r="D92">
            <v>5</v>
          </cell>
        </row>
        <row r="92">
          <cell r="O92">
            <v>2195.3571708464</v>
          </cell>
        </row>
        <row r="92">
          <cell r="T92" t="str">
            <v>CU - 72 QC</v>
          </cell>
        </row>
        <row r="92">
          <cell r="W92">
            <v>6173.75438020267</v>
          </cell>
        </row>
        <row r="92">
          <cell r="AT92" t="str">
            <v>BCU - 64  </v>
          </cell>
          <cell r="AU92">
            <v>1626.55279503106</v>
          </cell>
        </row>
        <row r="92">
          <cell r="AW92">
            <v>1204.29128198916</v>
          </cell>
        </row>
        <row r="92">
          <cell r="BA92">
            <v>4302.48895464682</v>
          </cell>
          <cell r="BB92">
            <v>4105.07743267671</v>
          </cell>
          <cell r="BC92">
            <v>6717.69330196922</v>
          </cell>
          <cell r="BD92">
            <v>6619.21377637972</v>
          </cell>
          <cell r="BE92">
            <v>6315.50374257956</v>
          </cell>
        </row>
        <row r="93">
          <cell r="A93" t="str">
            <v>ALL121.5</v>
          </cell>
          <cell r="B93" t="str">
            <v>MLZ045T4LC9A DANFOSS SCROLL COMP 6HP</v>
          </cell>
        </row>
        <row r="93">
          <cell r="D93">
            <v>6</v>
          </cell>
        </row>
        <row r="93">
          <cell r="O93">
            <v>2445.21993006993</v>
          </cell>
        </row>
        <row r="93">
          <cell r="T93" t="str">
            <v>CU - 90 QC</v>
          </cell>
        </row>
        <row r="93">
          <cell r="W93">
            <v>6995.68479479855</v>
          </cell>
        </row>
        <row r="93">
          <cell r="AT93" t="str">
            <v>BCU - 72</v>
          </cell>
          <cell r="AU93">
            <v>1900.62111801242</v>
          </cell>
        </row>
        <row r="93">
          <cell r="AW93">
            <v>1204.29128198916</v>
          </cell>
        </row>
        <row r="93">
          <cell r="BA93">
            <v>4892.64307308272</v>
          </cell>
          <cell r="BB93">
            <v>4695.23155111261</v>
          </cell>
          <cell r="BC93">
            <v>7625.62271494753</v>
          </cell>
          <cell r="BD93">
            <v>7527.14318935803</v>
          </cell>
          <cell r="BE93">
            <v>7223.43315555786</v>
          </cell>
        </row>
        <row r="94">
          <cell r="A94" t="str">
            <v>ALL121.6</v>
          </cell>
          <cell r="B94" t="str">
            <v>MLZ048T4LC9A DANFOSS SCROLL COMP 7HP</v>
          </cell>
        </row>
        <row r="94">
          <cell r="D94">
            <v>7</v>
          </cell>
        </row>
        <row r="94">
          <cell r="O94">
            <v>3302.77255244755</v>
          </cell>
        </row>
        <row r="94">
          <cell r="T94" t="str">
            <v>CU - 100 QC</v>
          </cell>
        </row>
        <row r="94">
          <cell r="W94">
            <v>8131.54606505004</v>
          </cell>
        </row>
        <row r="94">
          <cell r="AT94" t="str">
            <v>BCU - 100</v>
          </cell>
          <cell r="AU94">
            <v>2070.65217391304</v>
          </cell>
        </row>
        <row r="94">
          <cell r="AW94">
            <v>1204.29128198916</v>
          </cell>
        </row>
        <row r="94">
          <cell r="BA94">
            <v>5620.0833335288</v>
          </cell>
          <cell r="BB94">
            <v>5422.67181155869</v>
          </cell>
          <cell r="BC94">
            <v>8744.76157717227</v>
          </cell>
          <cell r="BD94">
            <v>8646.28205158277</v>
          </cell>
          <cell r="BE94">
            <v>8342.5720177826</v>
          </cell>
        </row>
        <row r="95">
          <cell r="A95" t="str">
            <v>ALL121.7</v>
          </cell>
          <cell r="B95" t="str">
            <v>MLZ058T4LC9A DANFOSS SCROLL COMP 8HP</v>
          </cell>
        </row>
        <row r="95">
          <cell r="D95">
            <v>8</v>
          </cell>
        </row>
        <row r="95">
          <cell r="O95">
            <v>3951.73129370629</v>
          </cell>
        </row>
        <row r="95">
          <cell r="T95" t="str">
            <v>CU - 125 QC</v>
          </cell>
        </row>
        <row r="95">
          <cell r="W95">
            <v>10610.5350898945</v>
          </cell>
        </row>
        <row r="95">
          <cell r="AT95" t="str">
            <v>BCU - 110</v>
          </cell>
          <cell r="AU95">
            <v>2413.04347826087</v>
          </cell>
        </row>
        <row r="95">
          <cell r="AW95">
            <v>2256.1060001402</v>
          </cell>
        </row>
        <row r="95">
          <cell r="BA95">
            <v>7436.11253784585</v>
          </cell>
          <cell r="BB95">
            <v>7238.70101587575</v>
          </cell>
          <cell r="BC95">
            <v>11538.652660737</v>
          </cell>
          <cell r="BD95">
            <v>11440.1731351475</v>
          </cell>
          <cell r="BE95">
            <v>11136.4631013473</v>
          </cell>
        </row>
        <row r="96">
          <cell r="A96" t="str">
            <v>ALL121.8</v>
          </cell>
          <cell r="B96" t="str">
            <v>MLZ066T4LC9A DANFOSS SCROLL COMP 9HP</v>
          </cell>
        </row>
        <row r="96">
          <cell r="D96">
            <v>9</v>
          </cell>
        </row>
        <row r="96">
          <cell r="O96">
            <v>4052.16538461538</v>
          </cell>
        </row>
        <row r="96">
          <cell r="T96" t="str">
            <v>CU - 144 QC</v>
          </cell>
        </row>
        <row r="96">
          <cell r="W96">
            <v>11561.8955973435</v>
          </cell>
        </row>
        <row r="96">
          <cell r="AT96" t="str">
            <v>BCU - 120</v>
          </cell>
          <cell r="AU96">
            <v>2795.03105590062</v>
          </cell>
        </row>
        <row r="96">
          <cell r="AW96">
            <v>2359.03716545636</v>
          </cell>
        </row>
        <row r="96">
          <cell r="BA96">
            <v>7986.31343989267</v>
          </cell>
          <cell r="BB96">
            <v>7788.90191792256</v>
          </cell>
          <cell r="BC96">
            <v>12385.1155869628</v>
          </cell>
          <cell r="BD96">
            <v>12286.6360613733</v>
          </cell>
          <cell r="BE96">
            <v>11982.9260275732</v>
          </cell>
        </row>
        <row r="97">
          <cell r="A97" t="str">
            <v>ALL121.9</v>
          </cell>
          <cell r="B97" t="str">
            <v>MLZ076T4LC9A DANFOSS SCROLL COMP 10HP</v>
          </cell>
        </row>
        <row r="97">
          <cell r="D97">
            <v>10</v>
          </cell>
        </row>
        <row r="97">
          <cell r="O97">
            <v>4498.96231060606</v>
          </cell>
        </row>
        <row r="97">
          <cell r="T97" t="str">
            <v>CU - 144 QC</v>
          </cell>
        </row>
        <row r="97">
          <cell r="W97">
            <v>11662.6184994414</v>
          </cell>
        </row>
        <row r="97">
          <cell r="AT97" t="str">
            <v>BCU - 120</v>
          </cell>
          <cell r="AU97">
            <v>2795.03105590062</v>
          </cell>
        </row>
        <row r="97">
          <cell r="AW97">
            <v>2359.03716545636</v>
          </cell>
        </row>
        <row r="97">
          <cell r="BA97">
            <v>8051.78332625631</v>
          </cell>
          <cell r="BB97">
            <v>7854.3718042862</v>
          </cell>
          <cell r="BC97">
            <v>12485.8384890607</v>
          </cell>
          <cell r="BD97">
            <v>12387.3589634712</v>
          </cell>
          <cell r="BE97">
            <v>12083.6489296711</v>
          </cell>
        </row>
        <row r="98">
          <cell r="A98" t="str">
            <v>ALL121.10</v>
          </cell>
          <cell r="B98" t="str">
            <v>MLZ090T4LC9 DANFOSS SCROLL COMP 13HP</v>
          </cell>
        </row>
        <row r="98">
          <cell r="D98">
            <v>13</v>
          </cell>
        </row>
        <row r="98">
          <cell r="O98">
            <v>4869.25994318182</v>
          </cell>
        </row>
        <row r="98">
          <cell r="T98" t="str">
            <v>CU - 160 QC</v>
          </cell>
        </row>
        <row r="98">
          <cell r="W98">
            <v>12429.1230060821</v>
          </cell>
        </row>
        <row r="98">
          <cell r="AT98" t="str">
            <v>LCU-15</v>
          </cell>
          <cell r="AU98">
            <v>3959.71329052234</v>
          </cell>
        </row>
        <row r="98">
          <cell r="AW98">
            <v>1993.99765964342</v>
          </cell>
        </row>
        <row r="98">
          <cell r="AZ98">
            <v>8942.84592851645</v>
          </cell>
          <cell r="BA98">
            <v>8878.83423688327</v>
          </cell>
          <cell r="BB98">
            <v>8681.42271491317</v>
          </cell>
          <cell r="BC98">
            <v>13758.2245054099</v>
          </cell>
          <cell r="BD98">
            <v>13659.7449798204</v>
          </cell>
          <cell r="BE98">
            <v>13356.0349460203</v>
          </cell>
        </row>
        <row r="99">
          <cell r="A99" t="str">
            <v>ALL123</v>
          </cell>
          <cell r="B99" t="str">
            <v>ZB15KQE-TFD-559  2HP</v>
          </cell>
        </row>
        <row r="99">
          <cell r="D99">
            <v>2</v>
          </cell>
          <cell r="E99" t="str">
            <v>V06,V04(1/2,3/4) </v>
          </cell>
          <cell r="F99">
            <v>16</v>
          </cell>
          <cell r="G99">
            <v>1.02116488925349</v>
          </cell>
        </row>
        <row r="99">
          <cell r="O99">
            <v>1855.7808495852</v>
          </cell>
        </row>
        <row r="99">
          <cell r="T99" t="str">
            <v>CU - 32  QC</v>
          </cell>
        </row>
        <row r="99">
          <cell r="W99">
            <v>4459.71559931721</v>
          </cell>
        </row>
        <row r="99">
          <cell r="AR99" t="str">
            <v>QC15M1-TFA-XX</v>
          </cell>
        </row>
        <row r="99">
          <cell r="AT99" t="str">
            <v>BCU - 36  </v>
          </cell>
          <cell r="AU99">
            <v>917.701863354037</v>
          </cell>
        </row>
        <row r="99">
          <cell r="AW99">
            <v>948.488993578148</v>
          </cell>
        </row>
        <row r="99">
          <cell r="AZ99">
            <v>3334.79781933143</v>
          </cell>
          <cell r="BA99">
            <v>3270.78612769825</v>
          </cell>
          <cell r="BB99">
            <v>3073.37460572815</v>
          </cell>
          <cell r="BC99">
            <v>5130.45818358681</v>
          </cell>
          <cell r="BD99">
            <v>5031.97865799731</v>
          </cell>
          <cell r="BE99">
            <v>4728.26862419715</v>
          </cell>
          <cell r="BF99" t="str">
            <v>2.5hp</v>
          </cell>
        </row>
        <row r="99">
          <cell r="BI99">
            <v>4097.6341668602</v>
          </cell>
        </row>
        <row r="100">
          <cell r="A100" t="str">
            <v>ALL124</v>
          </cell>
          <cell r="B100" t="str">
            <v>ZB19KQE-TFD-559  2.5HP</v>
          </cell>
        </row>
        <row r="100">
          <cell r="D100">
            <v>2.5</v>
          </cell>
          <cell r="E100" t="str">
            <v>V06,V04(1/2,3/4) </v>
          </cell>
          <cell r="F100">
            <v>16</v>
          </cell>
          <cell r="G100">
            <v>1.01403861625101</v>
          </cell>
        </row>
        <row r="100">
          <cell r="O100">
            <v>1878.16371671806</v>
          </cell>
        </row>
        <row r="100">
          <cell r="T100" t="str">
            <v>CU - 36  QC</v>
          </cell>
        </row>
        <row r="100">
          <cell r="W100">
            <v>4651.51105623588</v>
          </cell>
        </row>
        <row r="100">
          <cell r="AR100" t="str">
            <v>QC19M1-TFA-XX</v>
          </cell>
        </row>
        <row r="100">
          <cell r="AT100" t="str">
            <v>BCU - 40  </v>
          </cell>
          <cell r="AU100">
            <v>1066.7701863354</v>
          </cell>
        </row>
        <row r="100">
          <cell r="AW100">
            <v>948.488993578148</v>
          </cell>
        </row>
        <row r="100">
          <cell r="AZ100">
            <v>3498.41500594915</v>
          </cell>
          <cell r="BA100">
            <v>3434.40331431598</v>
          </cell>
          <cell r="BB100">
            <v>3236.99179234587</v>
          </cell>
          <cell r="BC100">
            <v>5382.17693222947</v>
          </cell>
          <cell r="BD100">
            <v>5283.69740663997</v>
          </cell>
          <cell r="BE100">
            <v>4979.9873728398</v>
          </cell>
        </row>
        <row r="101">
          <cell r="A101" t="str">
            <v>ALL125</v>
          </cell>
          <cell r="B101" t="str">
            <v>ZB21KQE-TFD-559  3HP</v>
          </cell>
        </row>
        <row r="101">
          <cell r="D101">
            <v>3</v>
          </cell>
          <cell r="E101" t="str">
            <v>V06,V04(1/2,3/4) </v>
          </cell>
          <cell r="F101">
            <v>16</v>
          </cell>
          <cell r="G101">
            <v>1.01167711598746</v>
          </cell>
        </row>
        <row r="101">
          <cell r="O101">
            <v>1922.20742301177</v>
          </cell>
        </row>
        <row r="101">
          <cell r="T101" t="str">
            <v>CU - 40  QC</v>
          </cell>
        </row>
        <row r="101">
          <cell r="W101">
            <v>4830.9617701108</v>
          </cell>
        </row>
        <row r="101">
          <cell r="AR101" t="str">
            <v>QC21M1-TFA-XX</v>
          </cell>
        </row>
        <row r="101">
          <cell r="AT101" t="str">
            <v>BCU - 50  </v>
          </cell>
          <cell r="AU101">
            <v>1160.71428571429</v>
          </cell>
        </row>
        <row r="101">
          <cell r="AW101">
            <v>948.488993578148</v>
          </cell>
        </row>
        <row r="101">
          <cell r="AZ101">
            <v>3620.98751441895</v>
          </cell>
          <cell r="BA101">
            <v>3556.97582278578</v>
          </cell>
          <cell r="BB101">
            <v>3359.56430081567</v>
          </cell>
          <cell r="BC101">
            <v>5570.75002218301</v>
          </cell>
          <cell r="BD101">
            <v>5472.27049659351</v>
          </cell>
          <cell r="BE101">
            <v>5168.56046279334</v>
          </cell>
          <cell r="BF101" t="str">
            <v>HTC-3</v>
          </cell>
        </row>
        <row r="101">
          <cell r="BI101">
            <v>5757.9856864314</v>
          </cell>
        </row>
        <row r="102">
          <cell r="A102" t="str">
            <v>ALL127</v>
          </cell>
          <cell r="B102" t="str">
            <v>ZB29KQE-TFD-559  4HP</v>
          </cell>
        </row>
        <row r="102">
          <cell r="D102">
            <v>4</v>
          </cell>
          <cell r="E102" t="str">
            <v>V06,V05(1/2,7/8) </v>
          </cell>
          <cell r="F102">
            <v>16</v>
          </cell>
          <cell r="G102">
            <v>1.01151968760169</v>
          </cell>
        </row>
        <row r="102">
          <cell r="O102">
            <v>2306.20728232365</v>
          </cell>
        </row>
        <row r="102">
          <cell r="T102" t="str">
            <v>CU - 64 QC</v>
          </cell>
        </row>
        <row r="102">
          <cell r="W102">
            <v>6362.08005950309</v>
          </cell>
        </row>
        <row r="102">
          <cell r="AR102" t="str">
            <v>QC29M1-TFA-XX</v>
          </cell>
        </row>
        <row r="102">
          <cell r="AT102" t="str">
            <v>BCU - 55</v>
          </cell>
          <cell r="AU102">
            <v>1299.68944099379</v>
          </cell>
        </row>
        <row r="102">
          <cell r="AW102">
            <v>1075.69197617988</v>
          </cell>
        </row>
        <row r="102">
          <cell r="AZ102">
            <v>4136.76556085291</v>
          </cell>
          <cell r="BA102">
            <v>4072.75386921973</v>
          </cell>
          <cell r="BB102">
            <v>3875.34234724963</v>
          </cell>
          <cell r="BC102">
            <v>6364.25470900447</v>
          </cell>
          <cell r="BD102">
            <v>6265.77518341497</v>
          </cell>
          <cell r="BE102">
            <v>5962.06514961481</v>
          </cell>
        </row>
        <row r="103">
          <cell r="A103" t="str">
            <v>ALL128</v>
          </cell>
          <cell r="B103" t="str">
            <v>ZB38KQE-TFD-559  5HP</v>
          </cell>
        </row>
        <row r="103">
          <cell r="D103">
            <v>5</v>
          </cell>
          <cell r="E103" t="str">
            <v>V06,V05(1/2,7/8) </v>
          </cell>
          <cell r="F103">
            <v>16</v>
          </cell>
          <cell r="G103">
            <v>1.05476267355505</v>
          </cell>
        </row>
        <row r="103">
          <cell r="O103">
            <v>2420.43210749848</v>
          </cell>
        </row>
        <row r="103">
          <cell r="T103" t="str">
            <v>CU - 72 QC</v>
          </cell>
        </row>
        <row r="103">
          <cell r="W103">
            <v>6827.04055821154</v>
          </cell>
        </row>
        <row r="103">
          <cell r="AR103" t="str">
            <v>QC38M1-TFA-XX</v>
          </cell>
        </row>
        <row r="103">
          <cell r="AT103" t="str">
            <v>BCU - 64  </v>
          </cell>
          <cell r="AU103">
            <v>1626.55279503106</v>
          </cell>
        </row>
        <row r="103">
          <cell r="AW103">
            <v>1204.29128198916</v>
          </cell>
        </row>
        <row r="103">
          <cell r="AZ103">
            <v>4666.4743570631</v>
          </cell>
          <cell r="BA103">
            <v>4602.46266542992</v>
          </cell>
          <cell r="BB103">
            <v>4405.05114345981</v>
          </cell>
          <cell r="BC103">
            <v>7179.19131855861</v>
          </cell>
          <cell r="BD103">
            <v>7080.71179296911</v>
          </cell>
          <cell r="BE103">
            <v>6777.00175916894</v>
          </cell>
        </row>
        <row r="104">
          <cell r="A104" t="str">
            <v>ALL129</v>
          </cell>
          <cell r="B104" t="str">
            <v>ZB45KQE-TFD-559  6HP</v>
          </cell>
        </row>
        <row r="104">
          <cell r="D104">
            <v>6</v>
          </cell>
          <cell r="E104" t="str">
            <v>V06,V05(1/2,7/8) </v>
          </cell>
          <cell r="F104">
            <v>16</v>
          </cell>
          <cell r="G104">
            <v>1.02764476614699</v>
          </cell>
        </row>
        <row r="104">
          <cell r="O104">
            <v>2727.07738721876</v>
          </cell>
        </row>
        <row r="104">
          <cell r="T104" t="str">
            <v>CU - 90 QC</v>
          </cell>
        </row>
        <row r="104">
          <cell r="W104">
            <v>7517.55840224546</v>
          </cell>
        </row>
        <row r="104">
          <cell r="AR104" t="str">
            <v>QC45M1-TFA-XX</v>
          </cell>
        </row>
        <row r="104">
          <cell r="AT104" t="str">
            <v>BCU - 72</v>
          </cell>
          <cell r="AU104">
            <v>1900.62111801242</v>
          </cell>
        </row>
        <row r="104">
          <cell r="AW104">
            <v>1204.29128198916</v>
          </cell>
        </row>
        <row r="104">
          <cell r="AZ104">
            <v>5139.86211186264</v>
          </cell>
          <cell r="BA104">
            <v>5075.85042022946</v>
          </cell>
          <cell r="BB104">
            <v>4878.43889825935</v>
          </cell>
          <cell r="BC104">
            <v>7907.48017209636</v>
          </cell>
          <cell r="BD104">
            <v>7809.00064650686</v>
          </cell>
          <cell r="BE104">
            <v>7505.2906127067</v>
          </cell>
        </row>
        <row r="105">
          <cell r="A105" t="str">
            <v>ALL130</v>
          </cell>
          <cell r="B105" t="str">
            <v>ZB48KQE-TFD-559  7HP</v>
          </cell>
        </row>
        <row r="105">
          <cell r="D105">
            <v>7</v>
          </cell>
          <cell r="E105" t="str">
            <v>V08,V05(5/8,7/8) </v>
          </cell>
          <cell r="F105">
            <v>16</v>
          </cell>
          <cell r="G105">
            <v>0.965786136939983</v>
          </cell>
        </row>
        <row r="105">
          <cell r="O105">
            <v>3364.27128496503</v>
          </cell>
        </row>
        <row r="105">
          <cell r="T105" t="str">
            <v>CU - 100 QC</v>
          </cell>
        </row>
        <row r="105">
          <cell r="W105">
            <v>8433.0609478656</v>
          </cell>
        </row>
        <row r="105">
          <cell r="AR105" t="str">
            <v>QC48M1-TFA-XX</v>
          </cell>
        </row>
        <row r="105">
          <cell r="AT105" t="str">
            <v>BCU - 100</v>
          </cell>
          <cell r="AU105">
            <v>2070.65217391304</v>
          </cell>
        </row>
        <row r="105">
          <cell r="AW105">
            <v>1204.29128198916</v>
          </cell>
        </row>
        <row r="105">
          <cell r="AZ105">
            <v>5724.06920129834</v>
          </cell>
          <cell r="BA105">
            <v>5660.05750966516</v>
          </cell>
          <cell r="BB105">
            <v>5462.64598769505</v>
          </cell>
          <cell r="BC105">
            <v>8806.26030968975</v>
          </cell>
          <cell r="BD105">
            <v>8707.78078410025</v>
          </cell>
          <cell r="BE105">
            <v>8404.07075030008</v>
          </cell>
        </row>
        <row r="106">
          <cell r="A106" t="str">
            <v>ALL131</v>
          </cell>
          <cell r="B106" t="str">
            <v>ZB58KQE-TFD-551  8HP</v>
          </cell>
        </row>
        <row r="106">
          <cell r="D106">
            <v>8</v>
          </cell>
          <cell r="E106" t="str">
            <v>V05,V02 (7/8,11/8)</v>
          </cell>
          <cell r="F106">
            <v>12</v>
          </cell>
          <cell r="G106">
            <v>1.03956950672646</v>
          </cell>
        </row>
        <row r="106">
          <cell r="O106">
            <v>4290.06908872378</v>
          </cell>
        </row>
        <row r="106">
          <cell r="T106" t="str">
            <v>CU - 125 QC</v>
          </cell>
        </row>
        <row r="106">
          <cell r="W106">
            <v>11550.6425519746</v>
          </cell>
        </row>
        <row r="106">
          <cell r="AR106" t="str">
            <v>QC58M1-TFA-XX</v>
          </cell>
        </row>
        <row r="106">
          <cell r="AT106" t="str">
            <v>BCU - 110</v>
          </cell>
          <cell r="AU106">
            <v>2413.04347826087</v>
          </cell>
        </row>
        <row r="106">
          <cell r="AW106">
            <v>2256.1060001402</v>
          </cell>
        </row>
        <row r="106">
          <cell r="AZ106">
            <v>7720.04379624039</v>
          </cell>
          <cell r="BA106">
            <v>7656.03210460722</v>
          </cell>
          <cell r="BB106">
            <v>7458.62058263711</v>
          </cell>
          <cell r="BC106">
            <v>11876.9904557544</v>
          </cell>
          <cell r="BD106">
            <v>11778.5109301649</v>
          </cell>
          <cell r="BE106">
            <v>11474.8008963648</v>
          </cell>
        </row>
        <row r="107">
          <cell r="A107" t="str">
            <v>ALL132</v>
          </cell>
          <cell r="B107" t="str">
            <v>ZB66KQE-TFD-551  9HP</v>
          </cell>
        </row>
        <row r="107">
          <cell r="D107">
            <v>9</v>
          </cell>
          <cell r="E107" t="str">
            <v>V05,V03 (7/8,13/8)</v>
          </cell>
          <cell r="F107">
            <v>12</v>
          </cell>
          <cell r="G107">
            <v>1.04099921776689</v>
          </cell>
        </row>
        <row r="107">
          <cell r="O107">
            <v>4519.56611635647</v>
          </cell>
        </row>
        <row r="107">
          <cell r="T107" t="str">
            <v>CU - 144 QC</v>
          </cell>
        </row>
        <row r="107">
          <cell r="W107">
            <v>12631.0659961472</v>
          </cell>
        </row>
        <row r="107">
          <cell r="AR107" t="str">
            <v>QC66M1-TFA-XX</v>
          </cell>
        </row>
        <row r="107">
          <cell r="AT107" t="str">
            <v>BCU - 120</v>
          </cell>
          <cell r="AU107">
            <v>2795.03105590062</v>
          </cell>
        </row>
        <row r="107">
          <cell r="AW107">
            <v>2359.03716545636</v>
          </cell>
        </row>
        <row r="107">
          <cell r="AZ107">
            <v>8354.13560715755</v>
          </cell>
          <cell r="BA107">
            <v>8290.12391552437</v>
          </cell>
          <cell r="BB107">
            <v>8092.71239355427</v>
          </cell>
          <cell r="BC107">
            <v>12852.5163187039</v>
          </cell>
          <cell r="BD107">
            <v>12754.0367931144</v>
          </cell>
          <cell r="BE107">
            <v>12450.3267593143</v>
          </cell>
        </row>
        <row r="108">
          <cell r="A108" t="str">
            <v>ALL133</v>
          </cell>
          <cell r="B108" t="str">
            <v>ZB76KQE-TFD-551  10HP</v>
          </cell>
        </row>
        <row r="108">
          <cell r="D108">
            <v>10</v>
          </cell>
          <cell r="E108" t="str">
            <v>V05,V03 (7/8,13/8)</v>
          </cell>
          <cell r="F108">
            <v>12</v>
          </cell>
          <cell r="G108">
            <v>1.04099868593955</v>
          </cell>
        </row>
        <row r="108">
          <cell r="O108">
            <v>4961.44723523759</v>
          </cell>
        </row>
        <row r="108">
          <cell r="T108" t="str">
            <v>CU - 144 QC</v>
          </cell>
        </row>
        <row r="108">
          <cell r="W108">
            <v>13072.9471150283</v>
          </cell>
        </row>
        <row r="108">
          <cell r="AR108" t="str">
            <v>QC76M1-TFA-XX</v>
          </cell>
        </row>
        <row r="108">
          <cell r="AT108" t="str">
            <v>LCU-12</v>
          </cell>
          <cell r="AU108">
            <v>3670.11701723041</v>
          </cell>
        </row>
        <row r="108">
          <cell r="AW108">
            <v>2359.03716545636</v>
          </cell>
        </row>
        <row r="108">
          <cell r="AZ108">
            <v>9516.44429576007</v>
          </cell>
          <cell r="BA108">
            <v>9452.43260412689</v>
          </cell>
          <cell r="BB108">
            <v>9255.02108215678</v>
          </cell>
          <cell r="BC108">
            <v>14640.6835319386</v>
          </cell>
          <cell r="BD108">
            <v>14542.2040063491</v>
          </cell>
          <cell r="BE108">
            <v>14238.4939725489</v>
          </cell>
          <cell r="BF108" t="str">
            <v>HTC-12</v>
          </cell>
        </row>
        <row r="108">
          <cell r="BI108">
            <v>12308.1924959467</v>
          </cell>
        </row>
        <row r="109">
          <cell r="A109" t="str">
            <v>ALL133.01</v>
          </cell>
          <cell r="B109" t="str">
            <v>ZB88KQE-TFD-551  12HP</v>
          </cell>
        </row>
        <row r="109">
          <cell r="D109">
            <v>12</v>
          </cell>
          <cell r="E109" t="str">
            <v>V05,V03 (7/8,13/8)</v>
          </cell>
          <cell r="F109">
            <v>12</v>
          </cell>
          <cell r="G109">
            <v>0</v>
          </cell>
        </row>
        <row r="109">
          <cell r="O109">
            <v>5345.06842239428</v>
          </cell>
        </row>
        <row r="109">
          <cell r="T109" t="str">
            <v>CU - 160 QC</v>
          </cell>
        </row>
        <row r="109">
          <cell r="W109">
            <v>13400.6495509619</v>
          </cell>
        </row>
        <row r="109">
          <cell r="AR109" t="str">
            <v>QC88M1-TFA-XX</v>
          </cell>
        </row>
        <row r="109">
          <cell r="AT109" t="str">
            <v>LCU-15</v>
          </cell>
          <cell r="AU109">
            <v>3959.71329052234</v>
          </cell>
        </row>
        <row r="109">
          <cell r="AW109">
            <v>2359.03716545636</v>
          </cell>
        </row>
        <row r="109">
          <cell r="AZ109">
            <v>9574.33818268836</v>
          </cell>
          <cell r="BA109">
            <v>9510.32649105518</v>
          </cell>
          <cell r="BB109">
            <v>9312.91496908508</v>
          </cell>
          <cell r="BC109">
            <v>14729.7510502898</v>
          </cell>
          <cell r="BD109">
            <v>14631.2715247003</v>
          </cell>
          <cell r="BE109">
            <v>14327.5614909001</v>
          </cell>
        </row>
        <row r="110">
          <cell r="A110" t="str">
            <v>ALL134</v>
          </cell>
          <cell r="B110" t="str">
            <v>ZB95KQE-TFD-551 13HP</v>
          </cell>
        </row>
        <row r="110">
          <cell r="D110">
            <v>13</v>
          </cell>
          <cell r="E110" t="str">
            <v>V05,V03 (7/8,13/8)</v>
          </cell>
          <cell r="F110">
            <v>12</v>
          </cell>
          <cell r="G110">
            <v>1.02469135802469</v>
          </cell>
        </row>
        <row r="110">
          <cell r="O110">
            <v>6286.51296950332</v>
          </cell>
        </row>
        <row r="110">
          <cell r="T110" t="str">
            <v>CU - 160 QC</v>
          </cell>
        </row>
        <row r="110">
          <cell r="W110">
            <v>15122.3509223683</v>
          </cell>
        </row>
        <row r="110">
          <cell r="AR110" t="str">
            <v>QC95M1-TFA-XX</v>
          </cell>
        </row>
        <row r="110">
          <cell r="AT110" t="str">
            <v>LCU-15</v>
          </cell>
          <cell r="AU110">
            <v>4526</v>
          </cell>
        </row>
        <row r="110">
          <cell r="AW110">
            <v>2385.14794323414</v>
          </cell>
        </row>
        <row r="110">
          <cell r="AZ110">
            <v>11259.7307835802</v>
          </cell>
          <cell r="BA110">
            <v>11195.719091947</v>
          </cell>
          <cell r="BB110">
            <v>10998.3075699769</v>
          </cell>
          <cell r="BC110">
            <v>17322.6627439695</v>
          </cell>
          <cell r="BD110">
            <v>17224.18321838</v>
          </cell>
          <cell r="BE110">
            <v>16920.4731845798</v>
          </cell>
        </row>
        <row r="111">
          <cell r="A111" t="str">
            <v>ALL135</v>
          </cell>
          <cell r="B111" t="str">
            <v>ZB114KQE-TFD-551  15HP</v>
          </cell>
        </row>
        <row r="111">
          <cell r="D111">
            <v>15</v>
          </cell>
          <cell r="E111" t="str">
            <v>V05,V03 (7/8,13/8)</v>
          </cell>
          <cell r="F111">
            <v>6</v>
          </cell>
          <cell r="G111">
            <v>1.04972375690608</v>
          </cell>
        </row>
        <row r="111">
          <cell r="O111">
            <v>6873.01629118164</v>
          </cell>
        </row>
        <row r="111">
          <cell r="T111" t="str">
            <v>CU - 200 QC</v>
          </cell>
        </row>
        <row r="111">
          <cell r="W111">
            <v>17473.7741186286</v>
          </cell>
        </row>
        <row r="111">
          <cell r="AR111" t="str">
            <v>QC114M1-TFA-XX</v>
          </cell>
        </row>
        <row r="111">
          <cell r="AT111" t="str">
            <v>LCU-20</v>
          </cell>
          <cell r="AU111">
            <v>4638.39519568959</v>
          </cell>
        </row>
        <row r="111">
          <cell r="AW111">
            <v>2585.14794323414</v>
          </cell>
        </row>
        <row r="111">
          <cell r="AZ111">
            <v>11953.3531383607</v>
          </cell>
          <cell r="BA111">
            <v>11889.3414467275</v>
          </cell>
          <cell r="BB111">
            <v>11691.9299247574</v>
          </cell>
          <cell r="BC111">
            <v>18389.7740590164</v>
          </cell>
          <cell r="BD111">
            <v>18291.2945334269</v>
          </cell>
          <cell r="BE111">
            <v>17987.5844996267</v>
          </cell>
        </row>
        <row r="112">
          <cell r="A112" t="str">
            <v>ALL135.01</v>
          </cell>
          <cell r="B112" t="str">
            <v>ZB130KQE-TED-551  20HP</v>
          </cell>
        </row>
        <row r="112">
          <cell r="D112">
            <v>20</v>
          </cell>
          <cell r="E112" t="str">
            <v>V02,V38 (1 1/8,15/8)</v>
          </cell>
          <cell r="F112">
            <v>6</v>
          </cell>
          <cell r="G112">
            <v>1.01990940693142</v>
          </cell>
        </row>
        <row r="112">
          <cell r="O112">
            <v>7748.49478646353</v>
          </cell>
        </row>
        <row r="112">
          <cell r="T112" t="str">
            <v>CU - 250 QC</v>
          </cell>
        </row>
        <row r="112">
          <cell r="W112">
            <v>21876.905767873</v>
          </cell>
        </row>
        <row r="112">
          <cell r="AR112" t="str">
            <v>QC130M1-TFA-XX</v>
          </cell>
        </row>
        <row r="112">
          <cell r="AT112" t="str">
            <v>TCUV - 250</v>
          </cell>
          <cell r="AU112">
            <v>9622.87462895059</v>
          </cell>
        </row>
        <row r="112">
          <cell r="AW112">
            <v>2892.92120454097</v>
          </cell>
        </row>
        <row r="112">
          <cell r="AZ112">
            <v>17814.6668548617</v>
          </cell>
          <cell r="BA112">
            <v>17750.6551632285</v>
          </cell>
          <cell r="BB112">
            <v>17553.2436412584</v>
          </cell>
          <cell r="BC112">
            <v>27407.1797767103</v>
          </cell>
          <cell r="BD112">
            <v>27308.7002511208</v>
          </cell>
          <cell r="BE112">
            <v>27004.9902173207</v>
          </cell>
        </row>
        <row r="113">
          <cell r="A113" t="str">
            <v>ALL135.03</v>
          </cell>
          <cell r="B113" t="str">
            <v>ZB190KQE-TWD-523  25HP</v>
          </cell>
        </row>
        <row r="113">
          <cell r="D113">
            <v>25</v>
          </cell>
          <cell r="E113" t="str">
            <v>V03,V38 (1 3/8,1 5/8)</v>
          </cell>
          <cell r="F113">
            <v>6</v>
          </cell>
          <cell r="G113">
            <v>1.15574496644295</v>
          </cell>
        </row>
        <row r="113">
          <cell r="O113">
            <v>10853.2380662815</v>
          </cell>
        </row>
        <row r="113">
          <cell r="T113" t="str">
            <v>CU - 300 QC</v>
          </cell>
        </row>
        <row r="113">
          <cell r="W113">
            <v>26918.2198559431</v>
          </cell>
        </row>
        <row r="113">
          <cell r="AR113" t="str">
            <v>QC190M1-TFA-XX</v>
          </cell>
        </row>
        <row r="113">
          <cell r="AT113" t="str">
            <v>TCUV - 300</v>
          </cell>
          <cell r="AU113">
            <v>11132.5913991369</v>
          </cell>
        </row>
        <row r="113">
          <cell r="AW113">
            <v>3362.56997499891</v>
          </cell>
        </row>
        <row r="113">
          <cell r="AZ113">
            <v>21812.1155273877</v>
          </cell>
          <cell r="BA113">
            <v>21748.1038357545</v>
          </cell>
          <cell r="BB113">
            <v>21550.6923137844</v>
          </cell>
          <cell r="BC113">
            <v>33557.1008113657</v>
          </cell>
          <cell r="BD113">
            <v>33458.6212857762</v>
          </cell>
          <cell r="BE113">
            <v>33154.911251976</v>
          </cell>
        </row>
        <row r="114">
          <cell r="A114" t="str">
            <v>ALL135.04</v>
          </cell>
          <cell r="B114" t="str">
            <v>ZB220KQE-TWD-523  30HP</v>
          </cell>
        </row>
        <row r="114">
          <cell r="D114">
            <v>30</v>
          </cell>
          <cell r="E114" t="str">
            <v>V03,V38 (1 3/8,1 5/8)</v>
          </cell>
          <cell r="F114">
            <v>6</v>
          </cell>
          <cell r="G114">
            <v>1.126281128943</v>
          </cell>
        </row>
        <row r="114">
          <cell r="O114">
            <v>12781.0527515962</v>
          </cell>
        </row>
        <row r="114">
          <cell r="T114" t="str">
            <v>CU - 350 QC</v>
          </cell>
        </row>
        <row r="114">
          <cell r="W114">
            <v>30902.8442059664</v>
          </cell>
        </row>
        <row r="114">
          <cell r="AR114" t="str">
            <v>QC220M1-TFA-XX</v>
          </cell>
        </row>
        <row r="114">
          <cell r="AT114" t="str">
            <v>TCUV - 350</v>
          </cell>
          <cell r="AU114">
            <v>12528.2953328843</v>
          </cell>
        </row>
        <row r="114">
          <cell r="AW114">
            <v>3669.9931514695</v>
          </cell>
        </row>
        <row r="114">
          <cell r="AZ114">
            <v>24768.3221830602</v>
          </cell>
          <cell r="BA114">
            <v>24704.310491427</v>
          </cell>
          <cell r="BB114">
            <v>24506.8989694569</v>
          </cell>
          <cell r="BC114">
            <v>38105.1110508619</v>
          </cell>
          <cell r="BD114">
            <v>38006.6315252724</v>
          </cell>
          <cell r="BE114">
            <v>37702.9214914722</v>
          </cell>
        </row>
        <row r="115">
          <cell r="A115" t="str">
            <v>ALL135.06</v>
          </cell>
          <cell r="B115" t="str">
            <v>ZFI23KQE-TFD-552 COPELAND COMP 5HP</v>
          </cell>
        </row>
        <row r="115">
          <cell r="D115">
            <v>5</v>
          </cell>
          <cell r="E115" t="str">
            <v>V06,V05(1/2,7/8) </v>
          </cell>
        </row>
        <row r="115">
          <cell r="G115" t="str">
            <v>23000btu (4DES5Y)</v>
          </cell>
        </row>
        <row r="115">
          <cell r="O115">
            <v>3849.61559745357</v>
          </cell>
        </row>
        <row r="115">
          <cell r="T115" t="str">
            <v>CU - 72 QC</v>
          </cell>
        </row>
        <row r="115">
          <cell r="W115">
            <v>8943.95568873319</v>
          </cell>
        </row>
        <row r="115">
          <cell r="AR115" t="str">
            <v>QC23L1-TFA-XX</v>
          </cell>
        </row>
        <row r="115">
          <cell r="AT115" t="str">
            <v>LCU-06</v>
          </cell>
          <cell r="AU115">
            <v>2226.96999176831</v>
          </cell>
        </row>
        <row r="115">
          <cell r="AW115">
            <v>1599.47631529006</v>
          </cell>
        </row>
        <row r="115">
          <cell r="AZ115">
            <v>6514.05354362299</v>
          </cell>
          <cell r="BA115">
            <v>6450.04185198981</v>
          </cell>
          <cell r="BB115">
            <v>6252.63033001971</v>
          </cell>
          <cell r="BC115">
            <v>10021.6208363431</v>
          </cell>
          <cell r="BD115">
            <v>9923.14131075356</v>
          </cell>
          <cell r="BE115">
            <v>9619.4312769534</v>
          </cell>
        </row>
        <row r="116">
          <cell r="A116" t="str">
            <v>ALL135.07</v>
          </cell>
          <cell r="B116" t="str">
            <v>ZFI26KQE-TFD-552 COPELAND COMP 6HP</v>
          </cell>
        </row>
        <row r="116">
          <cell r="D116">
            <v>6</v>
          </cell>
          <cell r="E116" t="str">
            <v>V06,V05(1/2,7/8) </v>
          </cell>
        </row>
        <row r="116">
          <cell r="G116" t="str">
            <v>28000btu (4CES6Y)</v>
          </cell>
        </row>
        <row r="116">
          <cell r="O116">
            <v>4149.08529442327</v>
          </cell>
        </row>
        <row r="116">
          <cell r="T116" t="str">
            <v>CU - 90 QC</v>
          </cell>
        </row>
        <row r="116">
          <cell r="W116">
            <v>9618.08349780208</v>
          </cell>
        </row>
        <row r="116">
          <cell r="AR116" t="str">
            <v>QC26L1-TFA-XX</v>
          </cell>
        </row>
        <row r="116">
          <cell r="AT116" t="str">
            <v>LCU-06</v>
          </cell>
          <cell r="AU116">
            <v>2226.96999176831</v>
          </cell>
        </row>
        <row r="116">
          <cell r="AW116">
            <v>1630.82450806115</v>
          </cell>
        </row>
        <row r="116">
          <cell r="AZ116">
            <v>6734.06764548498</v>
          </cell>
          <cell r="BA116">
            <v>6670.05595385181</v>
          </cell>
          <cell r="BB116">
            <v>6472.6444318817</v>
          </cell>
          <cell r="BC116">
            <v>10360.1040699769</v>
          </cell>
          <cell r="BD116">
            <v>10261.6245443874</v>
          </cell>
          <cell r="BE116">
            <v>9957.91451058723</v>
          </cell>
        </row>
        <row r="117">
          <cell r="A117" t="str">
            <v>ALL135.071</v>
          </cell>
          <cell r="B117" t="str">
            <v>ZFI30KNE-TFD-657 COPELAND COMP 7HP (WELDING)</v>
          </cell>
        </row>
        <row r="117">
          <cell r="D117">
            <v>7</v>
          </cell>
          <cell r="E117" t="str">
            <v>V05,V04 (7/8,3/4)</v>
          </cell>
        </row>
        <row r="117">
          <cell r="G117" t="str">
            <v>31000btu (4VES7Y)</v>
          </cell>
        </row>
        <row r="117">
          <cell r="O117">
            <v>4708.82575757576</v>
          </cell>
        </row>
        <row r="117">
          <cell r="T117" t="str">
            <v>CU - 100 QC</v>
          </cell>
        </row>
        <row r="117">
          <cell r="W117">
            <v>10438.9098253468</v>
          </cell>
        </row>
        <row r="117">
          <cell r="AR117" t="str">
            <v>QC30L1-TFA-XX</v>
          </cell>
        </row>
        <row r="117">
          <cell r="AT117" t="str">
            <v>LCU-08</v>
          </cell>
          <cell r="AU117">
            <v>2708.33645139564</v>
          </cell>
        </row>
        <row r="117">
          <cell r="AW117">
            <v>2256.1060001402</v>
          </cell>
        </row>
        <row r="117">
          <cell r="AZ117">
            <v>8193.35208897744</v>
          </cell>
          <cell r="BA117">
            <v>8129.34039734426</v>
          </cell>
          <cell r="BB117">
            <v>7931.92887537415</v>
          </cell>
          <cell r="BC117">
            <v>12605.1570599653</v>
          </cell>
          <cell r="BD117">
            <v>12506.6775343758</v>
          </cell>
          <cell r="BE117">
            <v>12202.9675005756</v>
          </cell>
        </row>
        <row r="118">
          <cell r="A118" t="str">
            <v>ALL135.08</v>
          </cell>
          <cell r="B118" t="str">
            <v>ZFI36KQE-TFD-552 COPELAND COMP 8HP</v>
          </cell>
        </row>
        <row r="118">
          <cell r="D118">
            <v>8</v>
          </cell>
          <cell r="E118" t="str">
            <v>V05,V04 (7/8,3/4)</v>
          </cell>
        </row>
        <row r="118">
          <cell r="G118" t="str">
            <v>36000btu (4TES9Y)</v>
          </cell>
        </row>
        <row r="118">
          <cell r="O118">
            <v>4950.15420222355</v>
          </cell>
        </row>
        <row r="118">
          <cell r="T118" t="str">
            <v>CU - 125 QC</v>
          </cell>
        </row>
        <row r="118">
          <cell r="W118">
            <v>12434.5918019095</v>
          </cell>
        </row>
        <row r="118">
          <cell r="AR118" t="str">
            <v>QC36L1-TFA-XX</v>
          </cell>
        </row>
        <row r="118">
          <cell r="AT118" t="str">
            <v>LCU-08</v>
          </cell>
          <cell r="AU118">
            <v>2708.33645139564</v>
          </cell>
        </row>
        <row r="118">
          <cell r="AW118">
            <v>2256.1060001402</v>
          </cell>
        </row>
        <row r="118">
          <cell r="AZ118">
            <v>8345.38900910554</v>
          </cell>
          <cell r="BA118">
            <v>8281.37731747237</v>
          </cell>
          <cell r="BB118">
            <v>8083.96579550226</v>
          </cell>
          <cell r="BC118">
            <v>12839.0600140085</v>
          </cell>
          <cell r="BD118">
            <v>12740.580488419</v>
          </cell>
          <cell r="BE118">
            <v>12436.8704546189</v>
          </cell>
        </row>
        <row r="119">
          <cell r="A119" t="str">
            <v>ALL135.09</v>
          </cell>
          <cell r="B119" t="str">
            <v>ZFI39KQE-TFD-552 COPELAND COMP 10HP</v>
          </cell>
        </row>
        <row r="119">
          <cell r="D119">
            <v>10</v>
          </cell>
          <cell r="E119" t="str">
            <v>V05,V04 (7/8,3/4)</v>
          </cell>
        </row>
        <row r="119">
          <cell r="G119" t="str">
            <v>42000btu (4PES12Y)</v>
          </cell>
        </row>
        <row r="119">
          <cell r="O119">
            <v>5467.14915171849</v>
          </cell>
        </row>
        <row r="119">
          <cell r="T119" t="str">
            <v>CU - 144 QC</v>
          </cell>
        </row>
        <row r="119">
          <cell r="W119">
            <v>13937.5094771906</v>
          </cell>
        </row>
        <row r="119">
          <cell r="AR119" t="str">
            <v>QC39L1-TFA-XX</v>
          </cell>
        </row>
        <row r="119">
          <cell r="AT119" t="str">
            <v>LCU-10</v>
          </cell>
          <cell r="AU119">
            <v>3097.38644017062</v>
          </cell>
        </row>
        <row r="119">
          <cell r="AW119">
            <v>2359.03716545636</v>
          </cell>
        </row>
        <row r="119">
          <cell r="AZ119">
            <v>9163.0769813785</v>
          </cell>
          <cell r="BA119">
            <v>9099.06528974532</v>
          </cell>
          <cell r="BB119">
            <v>8901.65376777521</v>
          </cell>
          <cell r="BC119">
            <v>14097.0415098131</v>
          </cell>
          <cell r="BD119">
            <v>13998.5619842236</v>
          </cell>
          <cell r="BE119">
            <v>13694.8519504234</v>
          </cell>
          <cell r="BF119" t="str">
            <v>HTC-10</v>
          </cell>
        </row>
        <row r="119">
          <cell r="BI119">
            <v>12376.6672634001</v>
          </cell>
        </row>
        <row r="120">
          <cell r="A120" t="str">
            <v>ALL135.10</v>
          </cell>
          <cell r="B120" t="str">
            <v>ZFI50KQE-TFD-564 COPELAND COMP 12HP</v>
          </cell>
        </row>
        <row r="120">
          <cell r="D120">
            <v>12</v>
          </cell>
          <cell r="E120" t="str">
            <v>V05,V03 (7/8,13/8)</v>
          </cell>
        </row>
        <row r="120">
          <cell r="G120" t="str">
            <v>49000btu (4NES14Y)</v>
          </cell>
        </row>
        <row r="120">
          <cell r="O120">
            <v>5885.90259117069</v>
          </cell>
        </row>
        <row r="120">
          <cell r="T120" t="str">
            <v>CU - 160 QC</v>
          </cell>
        </row>
        <row r="120">
          <cell r="W120">
            <v>15027.5458411527</v>
          </cell>
        </row>
        <row r="120">
          <cell r="AR120" t="str">
            <v>QC50L1-TFA-XX</v>
          </cell>
        </row>
        <row r="120">
          <cell r="AT120" t="str">
            <v>LCU-12</v>
          </cell>
          <cell r="AU120">
            <v>3670.11701723041</v>
          </cell>
        </row>
        <row r="120">
          <cell r="AW120">
            <v>2359.03716545636</v>
          </cell>
        </row>
        <row r="120">
          <cell r="AZ120">
            <v>9999.62222529317</v>
          </cell>
          <cell r="BA120">
            <v>9935.61053365999</v>
          </cell>
          <cell r="BB120">
            <v>9738.19901168989</v>
          </cell>
          <cell r="BC120">
            <v>15384.0341927587</v>
          </cell>
          <cell r="BD120">
            <v>15285.5546671692</v>
          </cell>
          <cell r="BE120">
            <v>14981.8446333691</v>
          </cell>
          <cell r="BF120" t="str">
            <v>HTC-12</v>
          </cell>
        </row>
        <row r="120">
          <cell r="BI120">
            <v>13051.5431567669</v>
          </cell>
        </row>
        <row r="121">
          <cell r="A121" t="str">
            <v>ALL135.11</v>
          </cell>
          <cell r="B121" t="str">
            <v>ZFI59KQE-TFD-564 COPELAND COMP 15HP</v>
          </cell>
        </row>
        <row r="121">
          <cell r="D121">
            <v>15</v>
          </cell>
          <cell r="E121" t="str">
            <v>V05,V03 (7/8,13/8)</v>
          </cell>
        </row>
        <row r="121">
          <cell r="G121" t="str">
            <v>59000btu (4JE15Y)</v>
          </cell>
        </row>
        <row r="121">
          <cell r="O121">
            <v>7243.94552046362</v>
          </cell>
        </row>
        <row r="121">
          <cell r="T121" t="str">
            <v>CU - 200 QC</v>
          </cell>
        </row>
        <row r="121">
          <cell r="W121">
            <v>18148.8931360921</v>
          </cell>
        </row>
        <row r="121">
          <cell r="AR121" t="str">
            <v>QC59L1-TFA-XX</v>
          </cell>
        </row>
        <row r="121">
          <cell r="AT121" t="str">
            <v>LCU-15</v>
          </cell>
          <cell r="AU121">
            <v>3959.71329052234</v>
          </cell>
        </row>
        <row r="121">
          <cell r="AW121">
            <v>2585.14794323414</v>
          </cell>
        </row>
        <row r="121">
          <cell r="AZ121">
            <v>11370.8963218174</v>
          </cell>
          <cell r="BA121">
            <v>11306.8846301842</v>
          </cell>
          <cell r="BB121">
            <v>11109.4731082141</v>
          </cell>
          <cell r="BC121">
            <v>17493.6866489499</v>
          </cell>
          <cell r="BD121">
            <v>17395.2071233604</v>
          </cell>
          <cell r="BE121">
            <v>17091.4970895602</v>
          </cell>
          <cell r="BF121" t="str">
            <v>HTC-15</v>
          </cell>
        </row>
        <row r="121">
          <cell r="BI121">
            <v>15193.4459712954</v>
          </cell>
        </row>
        <row r="122">
          <cell r="A122" t="str">
            <v>ALL135.12</v>
          </cell>
          <cell r="B122" t="str">
            <v>ZFI68KQE-TFD-564 COPELAND COMP 18HP</v>
          </cell>
        </row>
        <row r="122">
          <cell r="D122">
            <v>18</v>
          </cell>
          <cell r="E122" t="str">
            <v>V05,V03 (7/8,13/8)</v>
          </cell>
        </row>
        <row r="122">
          <cell r="G122" t="str">
            <v>68000btu (4HE18Y)</v>
          </cell>
        </row>
        <row r="122">
          <cell r="O122">
            <v>8276.44552046362</v>
          </cell>
        </row>
        <row r="122">
          <cell r="T122" t="str">
            <v>CU - 200 QC</v>
          </cell>
        </row>
        <row r="122">
          <cell r="W122">
            <v>19149.6239053229</v>
          </cell>
        </row>
        <row r="122">
          <cell r="AR122" t="str">
            <v>QC68L1-TFA-XX</v>
          </cell>
        </row>
        <row r="122">
          <cell r="AT122" t="str">
            <v>LCU-20</v>
          </cell>
          <cell r="AU122">
            <v>4638.39519568959</v>
          </cell>
        </row>
        <row r="122">
          <cell r="AW122">
            <v>2585.14794323414</v>
          </cell>
        </row>
        <row r="122">
          <cell r="AZ122">
            <v>12700.0532269847</v>
          </cell>
          <cell r="BA122">
            <v>12636.0415353515</v>
          </cell>
          <cell r="BB122">
            <v>12438.6300133814</v>
          </cell>
          <cell r="BC122">
            <v>19538.5434261303</v>
          </cell>
          <cell r="BD122">
            <v>19440.0639005408</v>
          </cell>
          <cell r="BE122">
            <v>19136.3538667406</v>
          </cell>
          <cell r="BF122" t="str">
            <v>HTC-20</v>
          </cell>
        </row>
        <row r="122">
          <cell r="BI122">
            <v>16945.5733675452</v>
          </cell>
        </row>
        <row r="123">
          <cell r="A123" t="str">
            <v>ALL135.13</v>
          </cell>
          <cell r="B123" t="str">
            <v>ZFI81KQE-TFD-564 COPELAND COMP 20HP</v>
          </cell>
        </row>
        <row r="123">
          <cell r="D123">
            <v>20</v>
          </cell>
          <cell r="E123" t="str">
            <v>V05,V03 (7/8,13/8)</v>
          </cell>
        </row>
        <row r="123">
          <cell r="G123" t="str">
            <v>81000btu (4GE23Y)</v>
          </cell>
        </row>
        <row r="123">
          <cell r="O123">
            <v>9719.00635609264</v>
          </cell>
        </row>
        <row r="123">
          <cell r="T123" t="str">
            <v>CU - 250 QC</v>
          </cell>
        </row>
        <row r="123">
          <cell r="W123">
            <v>24122.7114203788</v>
          </cell>
        </row>
        <row r="123">
          <cell r="AR123" t="str">
            <v>QC81L1-TFA-XX</v>
          </cell>
        </row>
        <row r="123">
          <cell r="AT123" t="str">
            <v>TCU - 200</v>
          </cell>
          <cell r="AU123">
            <v>5840.89640808576</v>
          </cell>
        </row>
        <row r="123">
          <cell r="AW123">
            <v>2892.92120454097</v>
          </cell>
        </row>
        <row r="123">
          <cell r="AZ123">
            <v>15119.141027134</v>
          </cell>
          <cell r="BA123">
            <v>15055.1293355008</v>
          </cell>
          <cell r="BB123">
            <v>14857.7178135307</v>
          </cell>
          <cell r="BC123">
            <v>23260.2169648215</v>
          </cell>
          <cell r="BD123">
            <v>23161.737439232</v>
          </cell>
          <cell r="BE123">
            <v>22858.0274054318</v>
          </cell>
          <cell r="BF123" t="str">
            <v>HTC-25</v>
          </cell>
        </row>
        <row r="123">
          <cell r="BI123">
            <v>19653.3654423493</v>
          </cell>
        </row>
        <row r="124">
          <cell r="A124" t="str">
            <v>ALL135.131</v>
          </cell>
          <cell r="B124" t="str">
            <v>ZFI82KQE-TFD-564 COPELAND COMP 20HP</v>
          </cell>
        </row>
        <row r="124">
          <cell r="D124">
            <v>20</v>
          </cell>
        </row>
        <row r="124">
          <cell r="G124" t="str">
            <v>82000btu (4GE23Y)</v>
          </cell>
        </row>
        <row r="124">
          <cell r="O124">
            <v>10477.883953168</v>
          </cell>
        </row>
        <row r="124">
          <cell r="T124" t="str">
            <v>CU - 250 QC</v>
          </cell>
        </row>
        <row r="124">
          <cell r="W124">
            <v>24374.6442935518</v>
          </cell>
        </row>
        <row r="124">
          <cell r="AR124" t="str">
            <v>QC82L1-TFA-XX</v>
          </cell>
        </row>
        <row r="125">
          <cell r="A125" t="str">
            <v>ALL135.14</v>
          </cell>
          <cell r="B125" t="str">
            <v>ZFI96KQE-TED-523 COPELAND COMP 25HP</v>
          </cell>
        </row>
        <row r="125">
          <cell r="D125">
            <v>25</v>
          </cell>
          <cell r="E125" t="str">
            <v>V03,V38 (1 3/8,1 5/8)</v>
          </cell>
        </row>
        <row r="125">
          <cell r="G125" t="str">
            <v>96000btu (6HE28Y)</v>
          </cell>
        </row>
        <row r="125">
          <cell r="O125">
            <v>14939.1585588325</v>
          </cell>
        </row>
        <row r="125">
          <cell r="T125" t="str">
            <v>CU - 300 QC</v>
          </cell>
        </row>
        <row r="125">
          <cell r="W125">
            <v>32014.9795093331</v>
          </cell>
        </row>
        <row r="125">
          <cell r="AR125" t="str">
            <v>QC96L1-TFA-XX</v>
          </cell>
        </row>
        <row r="125">
          <cell r="AT125" t="str">
            <v>TCUV - 250</v>
          </cell>
          <cell r="AU125">
            <v>9622.87462895059</v>
          </cell>
        </row>
        <row r="125">
          <cell r="AW125">
            <v>3362.56997499891</v>
          </cell>
        </row>
        <row r="125">
          <cell r="AZ125">
            <v>22958.2470773595</v>
          </cell>
          <cell r="BA125">
            <v>22894.2353857263</v>
          </cell>
          <cell r="BB125">
            <v>22696.8238637562</v>
          </cell>
          <cell r="BC125">
            <v>35320.3801190146</v>
          </cell>
          <cell r="BD125">
            <v>35221.9005934251</v>
          </cell>
          <cell r="BE125">
            <v>34918.1905596249</v>
          </cell>
          <cell r="BF125" t="str">
            <v>HTC-30</v>
          </cell>
        </row>
        <row r="125">
          <cell r="BI125">
            <v>26850.6667374001</v>
          </cell>
        </row>
        <row r="126">
          <cell r="A126" t="str">
            <v>ALL135.20</v>
          </cell>
          <cell r="B126" t="str">
            <v>ZFI122KQE-TED-523 COPELAND COMP 30HP</v>
          </cell>
        </row>
        <row r="126">
          <cell r="D126">
            <v>30</v>
          </cell>
          <cell r="E126" t="str">
            <v>V03,V38 (1 3/8,1 5/8)</v>
          </cell>
        </row>
        <row r="126">
          <cell r="G126" t="str">
            <v>122000btu (6GE34Y)</v>
          </cell>
        </row>
        <row r="126">
          <cell r="O126">
            <v>15417.141076315</v>
          </cell>
        </row>
        <row r="126">
          <cell r="T126" t="str">
            <v>CU - 350 QC</v>
          </cell>
        </row>
        <row r="126">
          <cell r="W126">
            <v>34549.7716915244</v>
          </cell>
        </row>
        <row r="126">
          <cell r="AR126" t="str">
            <v>QC122L1-TFA-XX</v>
          </cell>
        </row>
        <row r="126">
          <cell r="AT126" t="str">
            <v>TCUV - 350</v>
          </cell>
          <cell r="AU126">
            <v>12528.2953328843</v>
          </cell>
        </row>
        <row r="126">
          <cell r="AW126">
            <v>3669.9931514695</v>
          </cell>
        </row>
        <row r="126">
          <cell r="AZ126">
            <v>26481.7795941274</v>
          </cell>
          <cell r="BA126">
            <v>26417.7679024942</v>
          </cell>
          <cell r="BB126">
            <v>26220.3563805241</v>
          </cell>
          <cell r="BC126">
            <v>40741.1993755806</v>
          </cell>
          <cell r="BD126">
            <v>40642.7198499911</v>
          </cell>
          <cell r="BE126">
            <v>40339.009816191</v>
          </cell>
          <cell r="BF126" t="str">
            <v>HTC-35</v>
          </cell>
        </row>
        <row r="126">
          <cell r="BI126">
            <v>28306.4976870786</v>
          </cell>
        </row>
        <row r="127">
          <cell r="A127" t="str">
            <v>ALL135.21</v>
          </cell>
          <cell r="B127" t="str">
            <v>ZFI140KQE-TED-523 COPELAND COMP 40HP</v>
          </cell>
        </row>
        <row r="127">
          <cell r="D127">
            <v>40</v>
          </cell>
          <cell r="E127" t="str">
            <v>V03,V38 (1 3/8,1 5/8)</v>
          </cell>
        </row>
        <row r="127">
          <cell r="G127" t="str">
            <v>140000btu (6FE44Y)</v>
          </cell>
        </row>
        <row r="127">
          <cell r="O127">
            <v>17565.1742930982</v>
          </cell>
        </row>
        <row r="127">
          <cell r="T127" t="str">
            <v>CU - 400 QC</v>
          </cell>
        </row>
        <row r="127">
          <cell r="W127">
            <v>38677.3346579114</v>
          </cell>
        </row>
        <row r="127">
          <cell r="AR127" t="str">
            <v>QC140L1-TFA-XX</v>
          </cell>
        </row>
        <row r="127">
          <cell r="AT127" t="str">
            <v>TCUV - 400</v>
          </cell>
          <cell r="AU127">
            <v>13360.5934695303</v>
          </cell>
        </row>
        <row r="127">
          <cell r="AW127">
            <v>3969.9931514695</v>
          </cell>
        </row>
        <row r="127">
          <cell r="AZ127">
            <v>29010.2993216825</v>
          </cell>
          <cell r="BA127">
            <v>28946.2876300493</v>
          </cell>
          <cell r="BB127">
            <v>28748.8761080792</v>
          </cell>
          <cell r="BC127">
            <v>44631.2297256654</v>
          </cell>
          <cell r="BD127">
            <v>44532.7502000759</v>
          </cell>
          <cell r="BE127">
            <v>44229.0401662757</v>
          </cell>
          <cell r="BF127" t="str">
            <v>HTC-40</v>
          </cell>
        </row>
        <row r="127">
          <cell r="BI127">
            <v>31311.3702430124</v>
          </cell>
        </row>
        <row r="128">
          <cell r="A128" t="str">
            <v>ALL135.210</v>
          </cell>
          <cell r="B128" t="str">
            <v>ZFI180KQE-TED-523 COPELAND COMP 50HP</v>
          </cell>
        </row>
        <row r="128">
          <cell r="D128">
            <v>50</v>
          </cell>
          <cell r="E128" t="str">
            <v>V03,V38 (1 3/8,1 5/8)</v>
          </cell>
        </row>
        <row r="128">
          <cell r="G128" t="str">
            <v>180000btu </v>
          </cell>
        </row>
        <row r="128">
          <cell r="O128">
            <v>19863.3893280632</v>
          </cell>
        </row>
        <row r="128">
          <cell r="T128" t="str">
            <v>CU - 500 QC</v>
          </cell>
        </row>
        <row r="128">
          <cell r="W128">
            <v>44598.5447102815</v>
          </cell>
        </row>
        <row r="128">
          <cell r="AT128" t="str">
            <v>TCUV - 500</v>
          </cell>
        </row>
        <row r="128">
          <cell r="BC128">
            <v>47584.326111164</v>
          </cell>
          <cell r="BD128">
            <v>47485.8465855745</v>
          </cell>
          <cell r="BE128">
            <v>47182.1365517743</v>
          </cell>
        </row>
        <row r="129">
          <cell r="A129" t="str">
            <v>ALL135.22</v>
          </cell>
          <cell r="B129" t="str">
            <v>CORE SENSE (562-0291-01) ZFI23-26</v>
          </cell>
        </row>
        <row r="129">
          <cell r="O129">
            <v>625.757575757575</v>
          </cell>
        </row>
        <row r="130">
          <cell r="A130" t="str">
            <v>ALL135.23</v>
          </cell>
          <cell r="B130" t="str">
            <v>CORE SENSE (562-0291-02) ZFI36-39</v>
          </cell>
        </row>
        <row r="130">
          <cell r="O130">
            <v>625.757575757576</v>
          </cell>
        </row>
        <row r="131">
          <cell r="B131" t="str">
            <v>CORE SENSE (562-0291-02) ZFI50-59</v>
          </cell>
        </row>
        <row r="131">
          <cell r="O131">
            <v>625.757575757576</v>
          </cell>
        </row>
        <row r="132">
          <cell r="A132" t="str">
            <v>ALL135.24</v>
          </cell>
          <cell r="B132" t="str">
            <v>CORE SENSE (562-0291-03) ZFI68-81</v>
          </cell>
        </row>
        <row r="132">
          <cell r="O132">
            <v>625.757575757576</v>
          </cell>
        </row>
        <row r="133">
          <cell r="A133" t="str">
            <v>ALL135.25</v>
          </cell>
          <cell r="B133" t="str">
            <v>CORE SENSE (562-0291-06) ZFI96-140</v>
          </cell>
        </row>
        <row r="133">
          <cell r="O133">
            <v>625.757575757576</v>
          </cell>
        </row>
        <row r="134">
          <cell r="A134" t="str">
            <v>ALL135.251</v>
          </cell>
          <cell r="B134" t="str">
            <v>571-0064-06 MODULE-CORESENSE ASSM</v>
          </cell>
        </row>
        <row r="134">
          <cell r="O134">
            <v>650.337333333333</v>
          </cell>
        </row>
        <row r="135">
          <cell r="A135" t="str">
            <v>ALL135.252</v>
          </cell>
          <cell r="B135" t="str">
            <v>043-0210-00 (ZFI23-ZFI81) SENSOR-VAPOR IN</v>
          </cell>
        </row>
        <row r="135">
          <cell r="O135">
            <v>28.054797979798</v>
          </cell>
        </row>
        <row r="136">
          <cell r="A136" t="str">
            <v>ALL135.253</v>
          </cell>
          <cell r="B136" t="str">
            <v>043-0210-02 (ZFI23-ZFI81) SENSOR-VAPOR OUT</v>
          </cell>
        </row>
        <row r="136">
          <cell r="O136">
            <v>28.054797979798</v>
          </cell>
        </row>
        <row r="137">
          <cell r="A137" t="str">
            <v>ALL135.254</v>
          </cell>
          <cell r="B137" t="str">
            <v>043-0277-00 (ZFI23-ZFI140) SENSOR-DLT</v>
          </cell>
        </row>
        <row r="137">
          <cell r="O137">
            <v>22.4229797979798</v>
          </cell>
        </row>
        <row r="138">
          <cell r="A138" t="str">
            <v>ALL135.255</v>
          </cell>
          <cell r="B138" t="str">
            <v>043-0285-00 (ZFI96,ZFI122,ZFI140) SENSOR-VAPOR IN/OUT</v>
          </cell>
        </row>
        <row r="138">
          <cell r="O138">
            <v>46.0974747474747</v>
          </cell>
        </row>
        <row r="139">
          <cell r="A139" t="str">
            <v>HEAT004.05</v>
          </cell>
          <cell r="B139" t="str">
            <v>PLATE HEAT BX4THX14 (ZFI23-ZFI36)</v>
          </cell>
        </row>
        <row r="139">
          <cell r="O139">
            <v>407.524621212121</v>
          </cell>
        </row>
        <row r="140">
          <cell r="A140" t="str">
            <v>HEAT004.08</v>
          </cell>
          <cell r="B140" t="str">
            <v>PLATE HEAT BX4THX24 (ZFI39-ZFI68)</v>
          </cell>
        </row>
        <row r="140">
          <cell r="O140">
            <v>571.003787878788</v>
          </cell>
        </row>
        <row r="141">
          <cell r="A141" t="str">
            <v>HEAT004.09</v>
          </cell>
          <cell r="B141" t="str">
            <v>PLATE HEAT BX4THX30 (ZFI81)</v>
          </cell>
        </row>
        <row r="141">
          <cell r="O141">
            <v>622.202134986226</v>
          </cell>
        </row>
        <row r="142">
          <cell r="A142" t="str">
            <v>HEAT004.10</v>
          </cell>
          <cell r="B142" t="str">
            <v>PLATE HEAT BX10THX40 (ZFI96-ZFI140)</v>
          </cell>
        </row>
        <row r="142">
          <cell r="O142">
            <v>1095.07575757576</v>
          </cell>
        </row>
        <row r="143">
          <cell r="A143" t="str">
            <v>ALL135.26</v>
          </cell>
          <cell r="B143" t="str">
            <v>JACKET ZFI50 &amp; ZFI59</v>
          </cell>
        </row>
        <row r="143">
          <cell r="D143" t="str">
            <v>505-1501-02</v>
          </cell>
        </row>
        <row r="143">
          <cell r="O143">
            <v>266.861538461538</v>
          </cell>
        </row>
        <row r="144">
          <cell r="A144" t="str">
            <v>ALL135.27</v>
          </cell>
          <cell r="B144" t="str">
            <v>JACKET ZFI68 &amp; ZFI81</v>
          </cell>
        </row>
        <row r="144">
          <cell r="D144" t="str">
            <v>505-1501-00</v>
          </cell>
        </row>
        <row r="144">
          <cell r="O144">
            <v>316.02024291498</v>
          </cell>
        </row>
        <row r="145">
          <cell r="A145" t="str">
            <v>ALL135.28</v>
          </cell>
          <cell r="B145" t="str">
            <v>JACKET ZFI96,ZFI122 &amp; ZFI140</v>
          </cell>
        </row>
        <row r="145">
          <cell r="O145">
            <v>407.314979757085</v>
          </cell>
        </row>
        <row r="146">
          <cell r="A146" t="str">
            <v>ALL135.29</v>
          </cell>
          <cell r="B146" t="str">
            <v>ZB15KQE-TFD-558 COPELAND COMP 2HP (WELDING)</v>
          </cell>
        </row>
        <row r="146">
          <cell r="O146">
            <v>1754.52797202797</v>
          </cell>
        </row>
        <row r="147">
          <cell r="A147" t="str">
            <v>ALL135.30</v>
          </cell>
          <cell r="B147" t="str">
            <v>ZB19KQE-TFD-558 COPELAND COMP 2.5HP (WELDING)</v>
          </cell>
        </row>
        <row r="147">
          <cell r="O147">
            <v>1820.81013986014</v>
          </cell>
        </row>
        <row r="148">
          <cell r="A148" t="str">
            <v>ALL135.31</v>
          </cell>
          <cell r="B148" t="str">
            <v>ZB21KQE-TFD-558 COPELAND COMP 3HP (WELDING)</v>
          </cell>
        </row>
        <row r="148">
          <cell r="O148">
            <v>1732.93933566434</v>
          </cell>
        </row>
        <row r="149">
          <cell r="A149" t="str">
            <v>ALL135.32</v>
          </cell>
          <cell r="B149" t="str">
            <v>ZB29KQE-TFD-558 COPELAND COMP 4HP (WELDING)</v>
          </cell>
        </row>
        <row r="149">
          <cell r="O149">
            <v>2098.21328671329</v>
          </cell>
        </row>
        <row r="150">
          <cell r="A150" t="str">
            <v>ALL135.33</v>
          </cell>
          <cell r="B150" t="str">
            <v>ZB38KQE-TFD558 COPELAND COMP 5HP (WELDING)</v>
          </cell>
        </row>
        <row r="150">
          <cell r="O150">
            <v>2210.99405594406</v>
          </cell>
        </row>
        <row r="151">
          <cell r="A151" t="str">
            <v>ALL135.34</v>
          </cell>
          <cell r="B151" t="str">
            <v>ZB45KQE-TFD558 COPELAND COMP 6HP (WELDING)</v>
          </cell>
        </row>
        <row r="151">
          <cell r="O151">
            <v>2546.37604895105</v>
          </cell>
        </row>
        <row r="152">
          <cell r="A152" t="str">
            <v>ALL135.35</v>
          </cell>
          <cell r="B152" t="str">
            <v>ZB48KQE-TFD-558 COPELAND COMP 7HP (WELDING)</v>
          </cell>
        </row>
        <row r="152">
          <cell r="O152">
            <v>3380.10174825175</v>
          </cell>
        </row>
        <row r="153">
          <cell r="A153" t="str">
            <v>ALL135.36</v>
          </cell>
          <cell r="B153" t="str">
            <v>ZB58KQE-TFD-550 COPELAND COMP 8HP (WELDING)</v>
          </cell>
        </row>
        <row r="153">
          <cell r="O153">
            <v>3961.98409090909</v>
          </cell>
        </row>
        <row r="154">
          <cell r="A154" t="str">
            <v>ALL135.37</v>
          </cell>
          <cell r="B154" t="str">
            <v>ZB66KQE-TFD-550 COPELAND COMP 9HP (WELDING)</v>
          </cell>
        </row>
        <row r="154">
          <cell r="O154">
            <v>4322.63706293706</v>
          </cell>
        </row>
        <row r="155">
          <cell r="A155" t="str">
            <v>ALL135.38</v>
          </cell>
          <cell r="B155" t="str">
            <v>ZB76KQE-TFD-550 COPELAND COMP 10HP (WELDING)</v>
          </cell>
        </row>
        <row r="155">
          <cell r="O155">
            <v>4686.46695804196</v>
          </cell>
        </row>
        <row r="156">
          <cell r="A156" t="str">
            <v>ALL135.43</v>
          </cell>
          <cell r="B156" t="str">
            <v>ZB190KQE-TWD-522 COPELAND COMP 25HP (WELDING)</v>
          </cell>
        </row>
        <row r="156">
          <cell r="O156">
            <v>10758.2167832168</v>
          </cell>
        </row>
        <row r="157">
          <cell r="A157" t="str">
            <v>ALL135.45</v>
          </cell>
          <cell r="B157" t="str">
            <v>ZFI23KNE-TFD-657 COPELAND COMP 5HP (WELDING)</v>
          </cell>
        </row>
        <row r="157">
          <cell r="O157">
            <v>3090.27972027972</v>
          </cell>
        </row>
        <row r="158">
          <cell r="A158" t="str">
            <v>ALL135.46</v>
          </cell>
          <cell r="B158" t="str">
            <v>ZFI26KQE-TFD-5L0 COPELAND COMP 6HP (WELDING)</v>
          </cell>
        </row>
        <row r="158">
          <cell r="O158">
            <v>3562.48601398601</v>
          </cell>
        </row>
        <row r="159">
          <cell r="A159" t="str">
            <v>ALL135.47</v>
          </cell>
          <cell r="B159" t="str">
            <v>ZFI36KQE-TFD-5L0 COPELAND COMP 8HP (WELDING)</v>
          </cell>
        </row>
        <row r="159">
          <cell r="O159">
            <v>4322.78146853147</v>
          </cell>
        </row>
        <row r="160">
          <cell r="A160" t="str">
            <v>ALL135.48</v>
          </cell>
          <cell r="B160" t="str">
            <v>ZFI39KQE-TFD-5L0 COPELAND COMP 10HP (WELDING)</v>
          </cell>
        </row>
        <row r="160">
          <cell r="O160">
            <v>4672.96503496503</v>
          </cell>
        </row>
        <row r="161">
          <cell r="A161" t="str">
            <v>ALL135.49</v>
          </cell>
          <cell r="B161" t="str">
            <v>ZFI50KQE-TFD-554 COPELAND COMP 12HP (WELDING)</v>
          </cell>
        </row>
        <row r="161">
          <cell r="O161">
            <v>5058.52797202797</v>
          </cell>
        </row>
        <row r="162">
          <cell r="A162" t="str">
            <v>ALL135.50</v>
          </cell>
          <cell r="B162" t="str">
            <v>ZFI59KQE-TFD-554 COPELAND COMP 15HP (WELDING)</v>
          </cell>
        </row>
        <row r="162">
          <cell r="O162">
            <v>6374.78496503497</v>
          </cell>
        </row>
        <row r="163">
          <cell r="A163" t="str">
            <v>ALL135.51</v>
          </cell>
          <cell r="B163" t="str">
            <v>ZFI68KQE-TFD-554 COPELAND COMP 18HP (WELDING)</v>
          </cell>
        </row>
        <row r="163">
          <cell r="O163">
            <v>7375.51573426573</v>
          </cell>
        </row>
        <row r="164">
          <cell r="A164" t="str">
            <v>ALL135.52</v>
          </cell>
          <cell r="B164" t="str">
            <v>ZB15KNE-TFD558 (W)</v>
          </cell>
        </row>
        <row r="165">
          <cell r="A165" t="str">
            <v>ALL135.53</v>
          </cell>
          <cell r="B165" t="str">
            <v>ZB19KNE-TFD558 (W)</v>
          </cell>
        </row>
        <row r="166">
          <cell r="A166" t="str">
            <v>ALL135.54</v>
          </cell>
          <cell r="B166" t="str">
            <v>ZB21KNE-TFD-558 (W)</v>
          </cell>
        </row>
        <row r="167">
          <cell r="A167" t="str">
            <v>ALL135.55</v>
          </cell>
          <cell r="B167" t="str">
            <v>ZB29KNE-TFD-558 (W)</v>
          </cell>
        </row>
        <row r="168">
          <cell r="A168" t="str">
            <v>ALL135.56</v>
          </cell>
          <cell r="B168" t="str">
            <v>ZB38KNE-TFD-558 (W)</v>
          </cell>
        </row>
        <row r="169">
          <cell r="A169" t="str">
            <v>ALL135.57</v>
          </cell>
          <cell r="B169" t="str">
            <v>ZB45KNE-TFD-558 (W)</v>
          </cell>
        </row>
        <row r="170">
          <cell r="A170" t="str">
            <v>ALL135.58</v>
          </cell>
          <cell r="B170" t="str">
            <v>ZB48KNE-TFD-558 (W)</v>
          </cell>
        </row>
        <row r="171">
          <cell r="A171" t="str">
            <v>ALL136</v>
          </cell>
          <cell r="B171" t="str">
            <v>C-SB261H5A (1ph) BSONYO SCROLL COMP 3.5HP</v>
          </cell>
        </row>
        <row r="171">
          <cell r="D171">
            <v>3.5</v>
          </cell>
          <cell r="E171" t="str">
            <v>(1/2,7/8) </v>
          </cell>
          <cell r="F171">
            <v>24</v>
          </cell>
          <cell r="G171" t="str">
            <v>11200btu</v>
          </cell>
        </row>
        <row r="171">
          <cell r="O171">
            <v>1328.40909090909</v>
          </cell>
        </row>
        <row r="171">
          <cell r="T171" t="str">
            <v>CU - 50  QC</v>
          </cell>
        </row>
        <row r="171">
          <cell r="W171" t="str">
            <v>~</v>
          </cell>
        </row>
        <row r="171">
          <cell r="AU171">
            <v>1299.68944099379</v>
          </cell>
        </row>
        <row r="171">
          <cell r="AW171">
            <v>696.60974635211</v>
          </cell>
        </row>
        <row r="172">
          <cell r="A172" t="str">
            <v>ALL138</v>
          </cell>
          <cell r="B172" t="str">
            <v>C-SB303H8A BSONYO SCROLL COMP 4HP</v>
          </cell>
        </row>
        <row r="172">
          <cell r="D172">
            <v>4</v>
          </cell>
          <cell r="E172" t="str">
            <v>(1/2,7/8) </v>
          </cell>
          <cell r="F172">
            <v>24</v>
          </cell>
          <cell r="G172" t="str">
            <v>14200btu</v>
          </cell>
        </row>
        <row r="172">
          <cell r="O172">
            <v>1289.815830721</v>
          </cell>
        </row>
        <row r="172">
          <cell r="T172" t="str">
            <v>CU - 64B QC</v>
          </cell>
        </row>
        <row r="172">
          <cell r="W172" t="str">
            <v>~</v>
          </cell>
        </row>
        <row r="172">
          <cell r="AU172">
            <v>1626.55279503106</v>
          </cell>
        </row>
        <row r="172">
          <cell r="AW172">
            <v>696.60974635211</v>
          </cell>
        </row>
        <row r="173">
          <cell r="A173" t="str">
            <v>ALL139</v>
          </cell>
          <cell r="B173" t="str">
            <v>C-SB373H8A BSONYO SCROLL COMP 5HP</v>
          </cell>
        </row>
        <row r="173">
          <cell r="D173">
            <v>5</v>
          </cell>
          <cell r="E173" t="str">
            <v>(1/2,7/8) </v>
          </cell>
          <cell r="F173">
            <v>24</v>
          </cell>
          <cell r="G173" t="str">
            <v>18100btu</v>
          </cell>
        </row>
        <row r="173">
          <cell r="O173">
            <v>1294.67084639498</v>
          </cell>
        </row>
        <row r="173">
          <cell r="T173" t="str">
            <v>CU - 72 QC</v>
          </cell>
        </row>
        <row r="173">
          <cell r="W173" t="str">
            <v>~</v>
          </cell>
        </row>
        <row r="173">
          <cell r="AU173">
            <v>1900.62111801242</v>
          </cell>
        </row>
        <row r="173">
          <cell r="AW173">
            <v>952.412034763121</v>
          </cell>
        </row>
        <row r="174">
          <cell r="A174" t="str">
            <v>ALL141</v>
          </cell>
          <cell r="B174" t="str">
            <v>C-SB453H8A BSONYO SCROLL COMP 6HP</v>
          </cell>
        </row>
        <row r="174">
          <cell r="D174">
            <v>6</v>
          </cell>
          <cell r="E174" t="str">
            <v>(1/2,7/8) </v>
          </cell>
        </row>
        <row r="174">
          <cell r="O174">
            <v>1668.50705329154</v>
          </cell>
        </row>
        <row r="174">
          <cell r="T174" t="str">
            <v>CU - 90 QC</v>
          </cell>
        </row>
        <row r="174">
          <cell r="W174" t="str">
            <v>~</v>
          </cell>
        </row>
        <row r="174">
          <cell r="AT174" t="str">
            <v>BCU - 100</v>
          </cell>
          <cell r="AU174">
            <v>2070.65217391304</v>
          </cell>
        </row>
        <row r="174">
          <cell r="AW174">
            <v>952.412034763121</v>
          </cell>
        </row>
        <row r="174">
          <cell r="AZ174">
            <v>4253.14770975412</v>
          </cell>
          <cell r="BA174">
            <v>4189.13601812094</v>
          </cell>
          <cell r="BB174">
            <v>3991.72449615083</v>
          </cell>
          <cell r="BC174" t="str">
            <v>~</v>
          </cell>
          <cell r="BD174" t="str">
            <v>~</v>
          </cell>
          <cell r="BE174" t="str">
            <v>~</v>
          </cell>
        </row>
        <row r="175">
          <cell r="A175" t="str">
            <v>ALL142</v>
          </cell>
          <cell r="B175" t="str">
            <v>C-SBR235H38A BSONYO SCROLL COMP 7HP</v>
          </cell>
        </row>
        <row r="175">
          <cell r="D175">
            <v>7</v>
          </cell>
          <cell r="E175" t="str">
            <v>(1/2,7/8) </v>
          </cell>
          <cell r="F175">
            <v>24</v>
          </cell>
          <cell r="G175" t="str">
            <v>22000btu</v>
          </cell>
        </row>
        <row r="175">
          <cell r="O175">
            <v>1917.04545454545</v>
          </cell>
        </row>
        <row r="175">
          <cell r="T175" t="str">
            <v>CU - 100 QC</v>
          </cell>
        </row>
        <row r="175">
          <cell r="W175" t="str">
            <v>~</v>
          </cell>
        </row>
        <row r="175">
          <cell r="AT175" t="str">
            <v>BCU - 110</v>
          </cell>
          <cell r="AU175">
            <v>2413.04347826087</v>
          </cell>
        </row>
        <row r="175">
          <cell r="AW175">
            <v>952.412034763121</v>
          </cell>
        </row>
        <row r="175">
          <cell r="AZ175">
            <v>4758.86174137468</v>
          </cell>
          <cell r="BA175">
            <v>4694.8500497415</v>
          </cell>
          <cell r="BB175">
            <v>4497.43852777139</v>
          </cell>
          <cell r="BC175" t="str">
            <v>~</v>
          </cell>
          <cell r="BD175" t="str">
            <v>~</v>
          </cell>
          <cell r="BE175" t="str">
            <v>~</v>
          </cell>
        </row>
        <row r="176">
          <cell r="A176" t="str">
            <v>ALL143</v>
          </cell>
          <cell r="B176" t="str">
            <v>C-SC603H8H BSONYO SCROLL COMP 8HP</v>
          </cell>
        </row>
        <row r="176">
          <cell r="D176">
            <v>8</v>
          </cell>
          <cell r="E176" t="str">
            <v>(3/4,1 1/8) </v>
          </cell>
        </row>
        <row r="176">
          <cell r="O176">
            <v>2791.63401253919</v>
          </cell>
        </row>
        <row r="176">
          <cell r="T176" t="str">
            <v>CU - 125 QC</v>
          </cell>
        </row>
        <row r="176">
          <cell r="W176" t="str">
            <v>~</v>
          </cell>
        </row>
        <row r="176">
          <cell r="AT176" t="str">
            <v>TCU - 150B</v>
          </cell>
          <cell r="AU176">
            <v>4016.67796103046</v>
          </cell>
        </row>
        <row r="176">
          <cell r="AW176">
            <v>1663.6945104849</v>
          </cell>
        </row>
        <row r="176">
          <cell r="AZ176">
            <v>7561.86960895696</v>
          </cell>
          <cell r="BA176">
            <v>7497.85791732378</v>
          </cell>
          <cell r="BB176">
            <v>7300.44639535367</v>
          </cell>
          <cell r="BC176" t="str">
            <v>~</v>
          </cell>
          <cell r="BD176" t="str">
            <v>~</v>
          </cell>
          <cell r="BE176" t="str">
            <v>~</v>
          </cell>
        </row>
        <row r="177">
          <cell r="A177" t="str">
            <v>ALL144</v>
          </cell>
          <cell r="B177" t="str">
            <v>C-SC673H8H BSONYO SCROLL COMP 9HP</v>
          </cell>
        </row>
        <row r="177">
          <cell r="D177">
            <v>9</v>
          </cell>
          <cell r="E177" t="str">
            <v>(3/4,1 1/8) </v>
          </cell>
          <cell r="F177">
            <v>9</v>
          </cell>
          <cell r="G177" t="str">
            <v>30717btu</v>
          </cell>
        </row>
        <row r="177">
          <cell r="O177">
            <v>2840.184169279</v>
          </cell>
        </row>
        <row r="177">
          <cell r="T177" t="str">
            <v>CU - 144 QC</v>
          </cell>
        </row>
        <row r="177">
          <cell r="W177" t="str">
            <v>~</v>
          </cell>
        </row>
        <row r="177">
          <cell r="AT177" t="str">
            <v>TCU - 150B</v>
          </cell>
          <cell r="AU177">
            <v>4016.67796103046</v>
          </cell>
        </row>
        <row r="177">
          <cell r="AW177">
            <v>1663.6945104849</v>
          </cell>
        </row>
        <row r="177">
          <cell r="AZ177">
            <v>7590.02869986605</v>
          </cell>
          <cell r="BA177">
            <v>7526.01700823287</v>
          </cell>
          <cell r="BB177">
            <v>7328.60548626276</v>
          </cell>
          <cell r="BC177" t="str">
            <v>~</v>
          </cell>
          <cell r="BD177" t="str">
            <v>~</v>
          </cell>
          <cell r="BE177" t="str">
            <v>~</v>
          </cell>
        </row>
        <row r="178">
          <cell r="A178" t="str">
            <v>ALL145</v>
          </cell>
          <cell r="B178" t="str">
            <v>C-SC753H8H BSONYO SCROLL COMP 10HP</v>
          </cell>
        </row>
        <row r="178">
          <cell r="D178">
            <v>10</v>
          </cell>
          <cell r="E178" t="str">
            <v>(3/4,1 1/8) </v>
          </cell>
          <cell r="F178">
            <v>9</v>
          </cell>
          <cell r="G178" t="str">
            <v>36177btu</v>
          </cell>
        </row>
        <row r="178">
          <cell r="O178">
            <v>3013.87603305785</v>
          </cell>
        </row>
        <row r="178">
          <cell r="T178" t="str">
            <v>CU - 144 QC</v>
          </cell>
        </row>
        <row r="178">
          <cell r="W178" t="str">
            <v>~</v>
          </cell>
        </row>
        <row r="178">
          <cell r="AT178" t="str">
            <v>TCU - 150B</v>
          </cell>
          <cell r="AU178">
            <v>4016.67796103046</v>
          </cell>
        </row>
        <row r="178">
          <cell r="AW178">
            <v>1663.6945104849</v>
          </cell>
        </row>
        <row r="178">
          <cell r="AZ178">
            <v>7600.35369986605</v>
          </cell>
          <cell r="BA178">
            <v>7536.34200823287</v>
          </cell>
          <cell r="BB178">
            <v>7338.93048626277</v>
          </cell>
          <cell r="BC178" t="str">
            <v>~</v>
          </cell>
          <cell r="BD178" t="str">
            <v>~</v>
          </cell>
          <cell r="BE178" t="str">
            <v>~</v>
          </cell>
        </row>
        <row r="179">
          <cell r="A179" t="str">
            <v>ALL146</v>
          </cell>
          <cell r="B179" t="str">
            <v>C-SC903H8H BSONYO SCROLL COMP 12HP</v>
          </cell>
        </row>
        <row r="179">
          <cell r="D179">
            <v>12</v>
          </cell>
          <cell r="E179" t="str">
            <v>(3/4,1 1/8) </v>
          </cell>
          <cell r="F179">
            <v>9</v>
          </cell>
          <cell r="G179" t="str">
            <v>40956btu</v>
          </cell>
        </row>
        <row r="179">
          <cell r="O179">
            <v>3060.80785123967</v>
          </cell>
        </row>
        <row r="179">
          <cell r="T179" t="str">
            <v>CU - 160 QC</v>
          </cell>
        </row>
        <row r="179">
          <cell r="W179" t="str">
            <v>~</v>
          </cell>
        </row>
        <row r="179">
          <cell r="AT179" t="str">
            <v>TCU - 120 </v>
          </cell>
          <cell r="AU179">
            <v>4443</v>
          </cell>
        </row>
        <row r="179">
          <cell r="AW179">
            <v>1631.7603533915</v>
          </cell>
        </row>
        <row r="179">
          <cell r="AZ179">
            <v>8020.55408174218</v>
          </cell>
          <cell r="BA179">
            <v>7956.54239010901</v>
          </cell>
          <cell r="BB179">
            <v>7759.1308681389</v>
          </cell>
          <cell r="BC179" t="str">
            <v>~</v>
          </cell>
          <cell r="BD179" t="str">
            <v>~</v>
          </cell>
          <cell r="BE179" t="str">
            <v>~</v>
          </cell>
        </row>
        <row r="180">
          <cell r="A180" t="str">
            <v>ALL147</v>
          </cell>
          <cell r="B180" t="str">
            <v>C-SBN263H8A BSONYO SCROLL COMP 3.5HP</v>
          </cell>
        </row>
        <row r="180">
          <cell r="D180">
            <v>3.5</v>
          </cell>
          <cell r="E180" t="str">
            <v>(1/2,7/8) </v>
          </cell>
          <cell r="F180">
            <v>24</v>
          </cell>
          <cell r="G180" t="str">
            <v>11200btu</v>
          </cell>
        </row>
        <row r="180">
          <cell r="O180">
            <v>1423.59848484848</v>
          </cell>
        </row>
        <row r="180">
          <cell r="T180" t="str">
            <v>CU - 50  QC</v>
          </cell>
        </row>
        <row r="180">
          <cell r="W180">
            <v>4520.04755137071</v>
          </cell>
        </row>
        <row r="180">
          <cell r="AT180" t="str">
            <v>BCU - 50  </v>
          </cell>
          <cell r="AU180">
            <v>1160.71428571429</v>
          </cell>
        </row>
        <row r="180">
          <cell r="AW180">
            <v>823.826688655485</v>
          </cell>
        </row>
        <row r="180">
          <cell r="AZ180">
            <v>3101.04947544773</v>
          </cell>
          <cell r="BA180">
            <v>3037.03778381456</v>
          </cell>
          <cell r="BB180">
            <v>2839.62626184445</v>
          </cell>
          <cell r="BC180">
            <v>4770.84534684266</v>
          </cell>
          <cell r="BD180">
            <v>4672.36582125316</v>
          </cell>
          <cell r="BE180">
            <v>4368.655787453</v>
          </cell>
          <cell r="BF180" t="str">
            <v>HTC-3</v>
          </cell>
        </row>
        <row r="180">
          <cell r="BI180">
            <v>5164.49523826332</v>
          </cell>
        </row>
        <row r="181">
          <cell r="A181" t="str">
            <v>ALL148</v>
          </cell>
          <cell r="B181" t="str">
            <v>C-SBN303H8G BSONYO SCROLL COMP 4HP</v>
          </cell>
        </row>
        <row r="181">
          <cell r="D181">
            <v>4</v>
          </cell>
          <cell r="E181" t="str">
            <v>(1/2,7/8) </v>
          </cell>
          <cell r="F181">
            <v>24</v>
          </cell>
          <cell r="G181" t="str">
            <v>14200btu</v>
          </cell>
        </row>
        <row r="181">
          <cell r="O181">
            <v>1486.17424242424</v>
          </cell>
        </row>
        <row r="181">
          <cell r="T181" t="str">
            <v>CU - 64B QC</v>
          </cell>
        </row>
        <row r="181">
          <cell r="W181">
            <v>4933.73213168039</v>
          </cell>
        </row>
        <row r="181">
          <cell r="AT181" t="str">
            <v>BCU - 55</v>
          </cell>
          <cell r="AU181">
            <v>1299.68944099379</v>
          </cell>
        </row>
        <row r="181">
          <cell r="AW181">
            <v>951.029671257215</v>
          </cell>
        </row>
        <row r="181">
          <cell r="AZ181">
            <v>3404.77306787442</v>
          </cell>
          <cell r="BA181">
            <v>3340.76137624124</v>
          </cell>
          <cell r="BB181">
            <v>3143.34985427113</v>
          </cell>
          <cell r="BC181">
            <v>5238.11241211448</v>
          </cell>
          <cell r="BD181">
            <v>5139.63288652498</v>
          </cell>
          <cell r="BE181">
            <v>4835.92285272482</v>
          </cell>
          <cell r="BF181" t="str">
            <v>HTC-4</v>
          </cell>
        </row>
        <row r="181">
          <cell r="BI181">
            <v>5341.70324764524</v>
          </cell>
        </row>
        <row r="182">
          <cell r="A182" t="str">
            <v>ALL149</v>
          </cell>
          <cell r="B182" t="str">
            <v>C-SBN373H8G BSONYO SCROLL COMP 5HP</v>
          </cell>
        </row>
        <row r="182">
          <cell r="D182">
            <v>5</v>
          </cell>
          <cell r="E182" t="str">
            <v>(1/2,7/8) </v>
          </cell>
          <cell r="F182">
            <v>24</v>
          </cell>
          <cell r="G182" t="str">
            <v>18100btu</v>
          </cell>
        </row>
        <row r="182">
          <cell r="O182">
            <v>1602.15517241379</v>
          </cell>
        </row>
        <row r="182">
          <cell r="T182" t="str">
            <v>CU - 72 QC</v>
          </cell>
        </row>
        <row r="182">
          <cell r="W182">
            <v>5644.43567390897</v>
          </cell>
        </row>
        <row r="182">
          <cell r="AT182" t="str">
            <v>BCU - 64  </v>
          </cell>
          <cell r="AU182">
            <v>1626.55279503106</v>
          </cell>
        </row>
        <row r="182">
          <cell r="AW182">
            <v>1079.6289770665</v>
          </cell>
        </row>
        <row r="182">
          <cell r="AZ182">
            <v>3897.78118226642</v>
          </cell>
          <cell r="BA182">
            <v>3833.76949063325</v>
          </cell>
          <cell r="BB182">
            <v>3636.35796866314</v>
          </cell>
          <cell r="BC182">
            <v>5996.58643425603</v>
          </cell>
          <cell r="BD182">
            <v>5898.10690866653</v>
          </cell>
          <cell r="BE182">
            <v>5594.39687486637</v>
          </cell>
          <cell r="BF182" t="str">
            <v>HTC-5</v>
          </cell>
        </row>
        <row r="182">
          <cell r="BI182">
            <v>5716.7563428876</v>
          </cell>
        </row>
        <row r="183">
          <cell r="A183" t="str">
            <v>ALL150</v>
          </cell>
          <cell r="B183" t="str">
            <v>C-SBN453H8G BSONYO SCROLL COMP 6HP</v>
          </cell>
        </row>
        <row r="183">
          <cell r="D183">
            <v>6</v>
          </cell>
          <cell r="E183" t="str">
            <v>(1/2,7/8) </v>
          </cell>
          <cell r="F183">
            <v>24</v>
          </cell>
          <cell r="G183" t="str">
            <v>20600btu</v>
          </cell>
        </row>
        <row r="183">
          <cell r="O183">
            <v>1885.0946969697</v>
          </cell>
        </row>
        <row r="183">
          <cell r="T183" t="str">
            <v>CU - 90 QC</v>
          </cell>
        </row>
        <row r="183">
          <cell r="W183">
            <v>6338.78026619464</v>
          </cell>
        </row>
        <row r="183">
          <cell r="AT183" t="str">
            <v>BCU - 72</v>
          </cell>
          <cell r="AU183">
            <v>1900.62111801242</v>
          </cell>
        </row>
        <row r="183">
          <cell r="AW183">
            <v>1079.6289770665</v>
          </cell>
        </row>
        <row r="183">
          <cell r="AZ183">
            <v>4373.6563234296</v>
          </cell>
          <cell r="BA183">
            <v>4309.64463179643</v>
          </cell>
          <cell r="BB183">
            <v>4112.23310982632</v>
          </cell>
          <cell r="BC183">
            <v>6728.70203604554</v>
          </cell>
          <cell r="BD183">
            <v>6630.22251045604</v>
          </cell>
          <cell r="BE183">
            <v>6326.51247665588</v>
          </cell>
          <cell r="BF183" t="str">
            <v>HTC-8</v>
          </cell>
        </row>
        <row r="183">
          <cell r="BI183">
            <v>6717.36807883528</v>
          </cell>
        </row>
        <row r="184">
          <cell r="A184" t="str">
            <v>ALL151</v>
          </cell>
          <cell r="B184" t="str">
            <v>C-SBS235H38B BSONYO SCROLL COMP 7HP</v>
          </cell>
        </row>
        <row r="184">
          <cell r="D184">
            <v>7</v>
          </cell>
          <cell r="E184" t="str">
            <v>(1/2,7/8) </v>
          </cell>
          <cell r="F184">
            <v>24</v>
          </cell>
          <cell r="G184" t="str">
            <v>22000btu</v>
          </cell>
        </row>
        <row r="184">
          <cell r="O184">
            <v>2135.39772727273</v>
          </cell>
        </row>
        <row r="184">
          <cell r="T184" t="str">
            <v>CU - 100 QC</v>
          </cell>
        </row>
        <row r="184">
          <cell r="W184">
            <v>6848.13786511745</v>
          </cell>
        </row>
        <row r="184">
          <cell r="AT184" t="str">
            <v>BCU - 100</v>
          </cell>
          <cell r="AU184">
            <v>2070.65217391304</v>
          </cell>
        </row>
        <row r="184">
          <cell r="AW184">
            <v>1079.6289770665</v>
          </cell>
        </row>
        <row r="184">
          <cell r="AZ184">
            <v>4693.86919751204</v>
          </cell>
          <cell r="BA184">
            <v>4629.85750587886</v>
          </cell>
          <cell r="BB184">
            <v>4432.44598390876</v>
          </cell>
          <cell r="BC184">
            <v>7221.3372269416</v>
          </cell>
          <cell r="BD184">
            <v>7122.8577013521</v>
          </cell>
          <cell r="BE184">
            <v>6819.14766755193</v>
          </cell>
          <cell r="BF184" t="str">
            <v>HTC-8</v>
          </cell>
        </row>
        <row r="184">
          <cell r="BI184">
            <v>6948.41702988424</v>
          </cell>
        </row>
        <row r="185">
          <cell r="A185" t="str">
            <v>ALL152</v>
          </cell>
          <cell r="B185" t="str">
            <v>C-SCN603H8T BSONYO SCROLL COMP 8HP</v>
          </cell>
        </row>
        <row r="185">
          <cell r="D185">
            <v>8</v>
          </cell>
          <cell r="E185" t="str">
            <v>(3/4,1 1/8) </v>
          </cell>
          <cell r="F185">
            <v>9</v>
          </cell>
        </row>
        <row r="185">
          <cell r="O185">
            <v>3094.31818181818</v>
          </cell>
        </row>
        <row r="185">
          <cell r="T185" t="str">
            <v>CU - 125 QC</v>
          </cell>
        </row>
        <row r="185">
          <cell r="W185">
            <v>9467.49260737701</v>
          </cell>
        </row>
        <row r="185">
          <cell r="AT185" t="str">
            <v>LCU-08</v>
          </cell>
          <cell r="AU185">
            <v>2708.33645139564</v>
          </cell>
        </row>
        <row r="185">
          <cell r="AW185">
            <v>1864.95571654949</v>
          </cell>
        </row>
        <row r="185">
          <cell r="AZ185">
            <v>6661.28930538672</v>
          </cell>
          <cell r="BA185">
            <v>6597.27761375355</v>
          </cell>
          <cell r="BB185">
            <v>6399.86609178344</v>
          </cell>
          <cell r="BC185">
            <v>10248.1373929027</v>
          </cell>
          <cell r="BD185">
            <v>10149.6578673132</v>
          </cell>
          <cell r="BE185">
            <v>9845.94783351299</v>
          </cell>
        </row>
        <row r="186">
          <cell r="A186" t="str">
            <v>ALL152.1</v>
          </cell>
          <cell r="B186" t="str">
            <v>3CC149LA0M BSONYO SCROLL COMP 9HP</v>
          </cell>
        </row>
        <row r="186">
          <cell r="D186">
            <v>9</v>
          </cell>
          <cell r="E186" t="str">
            <v>(3/4,1 1/8) </v>
          </cell>
          <cell r="F186">
            <v>9</v>
          </cell>
        </row>
        <row r="186">
          <cell r="O186">
            <v>3428.70454545455</v>
          </cell>
        </row>
        <row r="186">
          <cell r="T186" t="str">
            <v>CU - 125 QC</v>
          </cell>
        </row>
        <row r="186">
          <cell r="W186">
            <v>10509.6104840872</v>
          </cell>
        </row>
        <row r="186">
          <cell r="AT186" t="str">
            <v>LCU-10</v>
          </cell>
          <cell r="AU186">
            <v>3097.38644017062</v>
          </cell>
        </row>
        <row r="186">
          <cell r="AW186">
            <v>1967.88688186564</v>
          </cell>
        </row>
        <row r="186">
          <cell r="AZ186">
            <v>7727.71591402331</v>
          </cell>
          <cell r="BA186">
            <v>7663.70422239013</v>
          </cell>
          <cell r="BB186">
            <v>7466.29270042003</v>
          </cell>
          <cell r="BC186">
            <v>11888.793713882</v>
          </cell>
          <cell r="BD186">
            <v>11790.3141882925</v>
          </cell>
          <cell r="BE186">
            <v>11486.6041544923</v>
          </cell>
        </row>
        <row r="186">
          <cell r="BI186">
            <v>0</v>
          </cell>
        </row>
        <row r="187">
          <cell r="A187" t="str">
            <v>ALL153</v>
          </cell>
          <cell r="B187" t="str">
            <v>C-SCN753H8T BSONYO SCROLL COMP 10HP</v>
          </cell>
        </row>
        <row r="187">
          <cell r="D187">
            <v>10</v>
          </cell>
          <cell r="E187" t="str">
            <v>(3/4,1 1/8) </v>
          </cell>
          <cell r="F187">
            <v>9</v>
          </cell>
          <cell r="G187" t="str">
            <v>36177btu</v>
          </cell>
        </row>
        <row r="187">
          <cell r="O187">
            <v>3134.09090909091</v>
          </cell>
        </row>
        <row r="187">
          <cell r="T187" t="str">
            <v>CU - 144 QC</v>
          </cell>
        </row>
        <row r="187">
          <cell r="W187">
            <v>10354.5204225183</v>
          </cell>
        </row>
        <row r="187">
          <cell r="AT187" t="str">
            <v>LCU-10</v>
          </cell>
          <cell r="AU187">
            <v>3097.38644017062</v>
          </cell>
        </row>
        <row r="187">
          <cell r="AW187">
            <v>1967.88688186564</v>
          </cell>
        </row>
        <row r="187">
          <cell r="AZ187">
            <v>7176.73636856877</v>
          </cell>
          <cell r="BA187">
            <v>7112.72467693559</v>
          </cell>
          <cell r="BB187">
            <v>6915.31315496549</v>
          </cell>
          <cell r="BC187">
            <v>11041.1328747212</v>
          </cell>
          <cell r="BD187">
            <v>10942.6533491317</v>
          </cell>
          <cell r="BE187">
            <v>10638.9433153315</v>
          </cell>
          <cell r="BF187" t="str">
            <v>HTC-12</v>
          </cell>
        </row>
        <row r="187">
          <cell r="BI187">
            <v>9589.76580343671</v>
          </cell>
        </row>
        <row r="188">
          <cell r="A188" t="str">
            <v>ALL154</v>
          </cell>
          <cell r="B188" t="str">
            <v>C-SCN903H8T BSONYO SCROLL COMP 12HP</v>
          </cell>
        </row>
        <row r="188">
          <cell r="D188">
            <v>12</v>
          </cell>
          <cell r="E188" t="str">
            <v>(3/4,1 1/8) </v>
          </cell>
          <cell r="F188">
            <v>9</v>
          </cell>
          <cell r="G188" t="str">
            <v>40956btu</v>
          </cell>
        </row>
        <row r="188">
          <cell r="O188">
            <v>3244.76880877743</v>
          </cell>
        </row>
        <row r="188">
          <cell r="T188" t="str">
            <v>CU - 160 QC</v>
          </cell>
        </row>
        <row r="188">
          <cell r="W188">
            <v>11089.2300262841</v>
          </cell>
        </row>
        <row r="188">
          <cell r="AT188" t="str">
            <v>LCU-12</v>
          </cell>
          <cell r="AU188">
            <v>3670.11701723041</v>
          </cell>
        </row>
        <row r="188">
          <cell r="AW188">
            <v>1967.88688186564</v>
          </cell>
        </row>
        <row r="188">
          <cell r="AZ188">
            <v>7782.31921835583</v>
          </cell>
          <cell r="BA188">
            <v>7718.30752672265</v>
          </cell>
          <cell r="BB188">
            <v>7520.89600475255</v>
          </cell>
          <cell r="BC188">
            <v>11972.7987974705</v>
          </cell>
          <cell r="BD188">
            <v>11874.319271881</v>
          </cell>
          <cell r="BE188">
            <v>11570.6092380808</v>
          </cell>
          <cell r="BF188" t="str">
            <v>HTC-15</v>
          </cell>
        </row>
        <row r="188">
          <cell r="BI188">
            <v>10118.0908479574</v>
          </cell>
        </row>
        <row r="189">
          <cell r="A189" t="str">
            <v>ALL155</v>
          </cell>
          <cell r="B189" t="str">
            <v>C-SBN303L8A BSONYO SCROLL COMP 4HP LT</v>
          </cell>
        </row>
        <row r="189">
          <cell r="D189">
            <v>4</v>
          </cell>
          <cell r="E189" t="str">
            <v>(1/2,7/8) inx2203(0.26-20)</v>
          </cell>
          <cell r="F189" t="str">
            <v>1PALLET</v>
          </cell>
          <cell r="G189" t="str">
            <v>14500btu</v>
          </cell>
        </row>
        <row r="189">
          <cell r="O189">
            <v>2034.77272727273</v>
          </cell>
        </row>
        <row r="189">
          <cell r="T189" t="str">
            <v>CU - 64 QC</v>
          </cell>
        </row>
        <row r="189">
          <cell r="W189">
            <v>5787.95524513058</v>
          </cell>
        </row>
        <row r="189">
          <cell r="AT189" t="str">
            <v>BCU - 55</v>
          </cell>
          <cell r="AU189">
            <v>1299.68944099379</v>
          </cell>
        </row>
        <row r="189">
          <cell r="AW189">
            <v>951.029671257215</v>
          </cell>
        </row>
        <row r="189">
          <cell r="AZ189">
            <v>3713.58443151078</v>
          </cell>
          <cell r="BA189">
            <v>3649.57273987761</v>
          </cell>
          <cell r="BB189">
            <v>3452.1612179075</v>
          </cell>
          <cell r="BC189">
            <v>5713.20681770889</v>
          </cell>
          <cell r="BD189">
            <v>5614.72729211939</v>
          </cell>
          <cell r="BE189">
            <v>5311.01725831923</v>
          </cell>
        </row>
        <row r="189">
          <cell r="BI189">
            <v>0</v>
          </cell>
        </row>
        <row r="190">
          <cell r="A190" t="str">
            <v>ALL156</v>
          </cell>
          <cell r="B190" t="str">
            <v>C-SBN373L8A BSONYO SCROLL COMP 5HP LT</v>
          </cell>
        </row>
        <row r="190">
          <cell r="D190">
            <v>5</v>
          </cell>
          <cell r="E190" t="str">
            <v>(1/2,7/8) inx2203(0.26-20)</v>
          </cell>
          <cell r="F190" t="str">
            <v>1PALLET</v>
          </cell>
          <cell r="G190" t="str">
            <v>20200btu</v>
          </cell>
        </row>
        <row r="190">
          <cell r="O190">
            <v>2148.52272727273</v>
          </cell>
        </row>
        <row r="190">
          <cell r="T190" t="str">
            <v>CU - 72 QC</v>
          </cell>
        </row>
        <row r="190">
          <cell r="W190">
            <v>6241.94091866421</v>
          </cell>
        </row>
        <row r="190">
          <cell r="AT190" t="str">
            <v>BCU - 64  </v>
          </cell>
          <cell r="AU190">
            <v>1626.55279503106</v>
          </cell>
        </row>
        <row r="190">
          <cell r="AW190">
            <v>1079.6289770665</v>
          </cell>
        </row>
        <row r="190">
          <cell r="AZ190">
            <v>4236.15959135733</v>
          </cell>
          <cell r="BA190">
            <v>4172.14789972416</v>
          </cell>
          <cell r="BB190">
            <v>3974.73637775405</v>
          </cell>
          <cell r="BC190">
            <v>6517.1686020882</v>
          </cell>
          <cell r="BD190">
            <v>6418.6890764987</v>
          </cell>
          <cell r="BE190">
            <v>6114.97904269854</v>
          </cell>
        </row>
        <row r="190">
          <cell r="BI190">
            <v>0</v>
          </cell>
        </row>
        <row r="191">
          <cell r="A191" t="str">
            <v>ALL157</v>
          </cell>
          <cell r="B191" t="str">
            <v>C-SBN453L8A BSONYO SCROLL COMP 6HP LT</v>
          </cell>
        </row>
        <row r="191">
          <cell r="D191">
            <v>6</v>
          </cell>
          <cell r="E191" t="str">
            <v>(1/2,7/8) inx2203(0.42-40)</v>
          </cell>
          <cell r="F191" t="str">
            <v>1PALLET</v>
          </cell>
          <cell r="G191" t="str">
            <v>24000btu</v>
          </cell>
        </row>
        <row r="191">
          <cell r="O191">
            <v>2328.29545454545</v>
          </cell>
        </row>
        <row r="191">
          <cell r="T191" t="str">
            <v>CU - 90 QC</v>
          </cell>
        </row>
        <row r="191">
          <cell r="W191">
            <v>6788.99180465617</v>
          </cell>
        </row>
        <row r="191">
          <cell r="AT191" t="str">
            <v>BCU - 72</v>
          </cell>
          <cell r="AU191">
            <v>1900.62111801242</v>
          </cell>
        </row>
        <row r="191">
          <cell r="AW191">
            <v>1079.6289770665</v>
          </cell>
        </row>
        <row r="191">
          <cell r="AZ191">
            <v>4616.2938234296</v>
          </cell>
          <cell r="BA191">
            <v>4552.28213179643</v>
          </cell>
          <cell r="BB191">
            <v>4354.87060982632</v>
          </cell>
          <cell r="BC191">
            <v>7101.990497584</v>
          </cell>
          <cell r="BD191">
            <v>7003.5109719945</v>
          </cell>
          <cell r="BE191">
            <v>6699.80093819434</v>
          </cell>
          <cell r="BF191" t="str">
            <v>HTC-8</v>
          </cell>
        </row>
        <row r="191">
          <cell r="BI191">
            <v>7167.57961729682</v>
          </cell>
        </row>
        <row r="192">
          <cell r="A192" t="str">
            <v>ALL158</v>
          </cell>
          <cell r="B192" t="str">
            <v>C-SCN523L8H BSONYO SCROLL COMP 7HP LT</v>
          </cell>
        </row>
        <row r="192">
          <cell r="D192">
            <v>7</v>
          </cell>
          <cell r="E192" t="str">
            <v>(3/4,1 1/8) inx2208(0.42-40)</v>
          </cell>
        </row>
        <row r="192">
          <cell r="G192" t="str">
            <v>28000btu</v>
          </cell>
        </row>
        <row r="192">
          <cell r="O192">
            <v>4056.81818181818</v>
          </cell>
        </row>
        <row r="192">
          <cell r="T192" t="str">
            <v>CU - 100 QC</v>
          </cell>
        </row>
        <row r="192">
          <cell r="W192">
            <v>8636.26723574682</v>
          </cell>
        </row>
        <row r="192">
          <cell r="AT192" t="str">
            <v>LCU-08</v>
          </cell>
          <cell r="AU192">
            <v>2708.33645139564</v>
          </cell>
        </row>
        <row r="192">
          <cell r="AW192">
            <v>1276.65909754842</v>
          </cell>
        </row>
        <row r="192">
          <cell r="AZ192">
            <v>6640.86768638566</v>
          </cell>
          <cell r="BA192">
            <v>6576.85599475248</v>
          </cell>
          <cell r="BB192">
            <v>6379.44447278238</v>
          </cell>
          <cell r="BC192">
            <v>10216.7195175164</v>
          </cell>
          <cell r="BD192">
            <v>10118.2399919269</v>
          </cell>
          <cell r="BE192">
            <v>9814.52995812673</v>
          </cell>
        </row>
        <row r="192">
          <cell r="BI192">
            <v>0</v>
          </cell>
        </row>
        <row r="193">
          <cell r="A193" t="str">
            <v>ALL159</v>
          </cell>
          <cell r="B193" t="str">
            <v>3CC137SA03 BSONYO SCROLL COMP 8HP LT</v>
          </cell>
        </row>
        <row r="193">
          <cell r="D193">
            <v>8</v>
          </cell>
          <cell r="E193" t="str">
            <v>(3/4,1 1/8) inx2208(0.49-40)</v>
          </cell>
          <cell r="F193" t="str">
            <v>1PALLET</v>
          </cell>
          <cell r="G193" t="str">
            <v>32000btu</v>
          </cell>
        </row>
        <row r="193">
          <cell r="O193">
            <v>4207.15909090909</v>
          </cell>
        </row>
        <row r="193">
          <cell r="T193" t="str">
            <v>CU - 125 QC</v>
          </cell>
        </row>
        <row r="193">
          <cell r="W193">
            <v>10554.5328171672</v>
          </cell>
        </row>
        <row r="193">
          <cell r="AT193" t="str">
            <v>LCU-08</v>
          </cell>
          <cell r="AU193">
            <v>2708.33645139564</v>
          </cell>
        </row>
        <row r="193">
          <cell r="AW193">
            <v>1914.95571654949</v>
          </cell>
        </row>
        <row r="193">
          <cell r="AZ193">
            <v>7367.86544175035</v>
          </cell>
          <cell r="BA193">
            <v>7303.85375011718</v>
          </cell>
          <cell r="BB193">
            <v>7106.44222814707</v>
          </cell>
          <cell r="BC193">
            <v>11335.1776026929</v>
          </cell>
          <cell r="BD193">
            <v>11236.6980771034</v>
          </cell>
          <cell r="BE193">
            <v>10932.9880433032</v>
          </cell>
          <cell r="BF193" t="str">
            <v>HTC-10</v>
          </cell>
        </row>
        <row r="193">
          <cell r="BI193">
            <v>10213.3418005491</v>
          </cell>
        </row>
        <row r="194">
          <cell r="A194" t="str">
            <v>ALL160</v>
          </cell>
          <cell r="B194" t="str">
            <v>C-SCN753L8H / 3CC171SA03 BSONYO SCROLL COMP 10HP LT</v>
          </cell>
        </row>
        <row r="194">
          <cell r="D194">
            <v>10</v>
          </cell>
          <cell r="E194" t="str">
            <v>(3/4,1 1/8) inx2208(0.49-40)</v>
          </cell>
          <cell r="F194" t="str">
            <v>1PALLET</v>
          </cell>
          <cell r="G194" t="str">
            <v>38000btu</v>
          </cell>
        </row>
        <row r="194">
          <cell r="O194">
            <v>4470.87320574163</v>
          </cell>
        </row>
        <row r="194">
          <cell r="T194" t="str">
            <v>CU - 144 QC</v>
          </cell>
        </row>
        <row r="194">
          <cell r="W194">
            <v>11507.2651777631</v>
          </cell>
        </row>
        <row r="194">
          <cell r="AT194" t="str">
            <v>LCU-10</v>
          </cell>
          <cell r="AU194">
            <v>3097.38644017062</v>
          </cell>
        </row>
        <row r="194">
          <cell r="AW194">
            <v>2017.88688186564</v>
          </cell>
        </row>
        <row r="194">
          <cell r="AZ194">
            <v>7926.02045947786</v>
          </cell>
          <cell r="BA194">
            <v>7862.00876784469</v>
          </cell>
          <cell r="BB194">
            <v>7664.59724587458</v>
          </cell>
          <cell r="BC194">
            <v>12193.8776299659</v>
          </cell>
          <cell r="BD194">
            <v>12095.3981043764</v>
          </cell>
          <cell r="BE194">
            <v>11791.6880705763</v>
          </cell>
        </row>
        <row r="194">
          <cell r="BI194">
            <v>0</v>
          </cell>
        </row>
        <row r="195">
          <cell r="A195" t="str">
            <v>ALL160.01</v>
          </cell>
          <cell r="B195" t="str">
            <v>3CC216SA03 BSONYO SCROLL COMP 12.5HP LT</v>
          </cell>
        </row>
        <row r="195">
          <cell r="D195">
            <v>12.5</v>
          </cell>
          <cell r="E195" t="str">
            <v>(3/4,1 1/8) inx2208(0.49-40)</v>
          </cell>
          <cell r="F195" t="str">
            <v>1PALLET</v>
          </cell>
        </row>
        <row r="195">
          <cell r="O195">
            <v>4512.04146730463</v>
          </cell>
        </row>
        <row r="195">
          <cell r="T195" t="str">
            <v>CU - 160 QC</v>
          </cell>
        </row>
        <row r="195">
          <cell r="W195">
            <v>12227.5342220883</v>
          </cell>
        </row>
        <row r="195">
          <cell r="AT195" t="str">
            <v>LCU-12</v>
          </cell>
          <cell r="AU195">
            <v>3670.11701723041</v>
          </cell>
        </row>
        <row r="195">
          <cell r="AW195">
            <v>2017.88688186564</v>
          </cell>
        </row>
        <row r="195">
          <cell r="AZ195">
            <v>8522.21694562856</v>
          </cell>
          <cell r="BA195">
            <v>8458.20525399538</v>
          </cell>
          <cell r="BB195">
            <v>8260.79373202528</v>
          </cell>
          <cell r="BC195">
            <v>13111.1029932747</v>
          </cell>
          <cell r="BD195">
            <v>13012.6234676852</v>
          </cell>
          <cell r="BE195">
            <v>12708.913433885</v>
          </cell>
        </row>
        <row r="196">
          <cell r="A196" t="str">
            <v>ALL161</v>
          </cell>
          <cell r="B196" t="str">
            <v>C-SBN373H8D BSONYO SCROLL COMP 5HP</v>
          </cell>
        </row>
        <row r="196">
          <cell r="D196">
            <v>5</v>
          </cell>
        </row>
        <row r="196">
          <cell r="O196">
            <v>1346.16098484848</v>
          </cell>
        </row>
        <row r="196">
          <cell r="W196" t="str">
            <v>~</v>
          </cell>
        </row>
        <row r="197">
          <cell r="A197" t="str">
            <v>ALL162</v>
          </cell>
          <cell r="B197" t="str">
            <v>C-SBN453H8D BSONYO SCROLL COMP 6HP</v>
          </cell>
        </row>
        <row r="197">
          <cell r="D197">
            <v>6</v>
          </cell>
        </row>
        <row r="197">
          <cell r="O197">
            <v>1767.76515151515</v>
          </cell>
        </row>
        <row r="197">
          <cell r="W197" t="str">
            <v>~</v>
          </cell>
        </row>
        <row r="198">
          <cell r="A198" t="str">
            <v>ALL162.01</v>
          </cell>
          <cell r="B198" t="str">
            <v>C-SCP270H38A BSONYO SCROLL COMP 8HP</v>
          </cell>
        </row>
        <row r="198">
          <cell r="D198">
            <v>8</v>
          </cell>
        </row>
        <row r="198">
          <cell r="O198">
            <v>2988.77462121212</v>
          </cell>
        </row>
        <row r="198">
          <cell r="W198" t="str">
            <v>~</v>
          </cell>
        </row>
        <row r="199">
          <cell r="A199" t="str">
            <v>ALL162.02</v>
          </cell>
          <cell r="B199" t="str">
            <v>C-SCP315H38A BSONYO SCROLL COMP 10HP</v>
          </cell>
        </row>
        <row r="199">
          <cell r="D199">
            <v>10</v>
          </cell>
        </row>
        <row r="199">
          <cell r="O199">
            <v>3041.96401515152</v>
          </cell>
        </row>
        <row r="199">
          <cell r="W199" t="str">
            <v>~</v>
          </cell>
        </row>
        <row r="200">
          <cell r="A200" t="str">
            <v>ALL162.03</v>
          </cell>
          <cell r="B200" t="str">
            <v>C-SCP400H38A BSONYO SCROLL COMP 12HP</v>
          </cell>
        </row>
        <row r="200">
          <cell r="D200">
            <v>12</v>
          </cell>
        </row>
        <row r="200">
          <cell r="O200">
            <v>3095.93560606061</v>
          </cell>
        </row>
        <row r="200">
          <cell r="W200" t="str">
            <v>~</v>
          </cell>
        </row>
        <row r="201">
          <cell r="A201" t="str">
            <v>ALL162.04</v>
          </cell>
          <cell r="B201" t="str">
            <v>C-SCP435H38B BSONYO SCROLL COMP R410A (13HP)</v>
          </cell>
        </row>
        <row r="201">
          <cell r="D201">
            <v>13</v>
          </cell>
        </row>
        <row r="201">
          <cell r="O201">
            <v>4132.04051383399</v>
          </cell>
        </row>
        <row r="201">
          <cell r="W201" t="str">
            <v>~</v>
          </cell>
        </row>
        <row r="201">
          <cell r="AT201" t="str">
            <v>TCU400 c/w blower</v>
          </cell>
          <cell r="AU201">
            <v>18611.0248447205</v>
          </cell>
        </row>
        <row r="201">
          <cell r="AW201">
            <v>7973.61339350783</v>
          </cell>
        </row>
        <row r="201">
          <cell r="BB201">
            <v>32286.8541473193</v>
          </cell>
          <cell r="BC201">
            <v>55666.9899091711</v>
          </cell>
        </row>
        <row r="202">
          <cell r="A202" t="str">
            <v>ALL162.05</v>
          </cell>
          <cell r="B202" t="str">
            <v>C-SCP510H38B BSONYO SCROLL COMP 15HP</v>
          </cell>
        </row>
        <row r="202">
          <cell r="D202">
            <v>15</v>
          </cell>
        </row>
        <row r="202">
          <cell r="O202">
            <v>5363.63636363636</v>
          </cell>
        </row>
        <row r="202">
          <cell r="W202" t="str">
            <v>~</v>
          </cell>
        </row>
        <row r="203">
          <cell r="A203" t="str">
            <v>ALL164</v>
          </cell>
          <cell r="B203" t="str">
            <v>JT125GABY1 DAIKIN COMP 4HP</v>
          </cell>
        </row>
        <row r="203">
          <cell r="D203">
            <v>4</v>
          </cell>
        </row>
        <row r="203">
          <cell r="F203">
            <v>24</v>
          </cell>
          <cell r="G203" t="str">
            <v>40620btu</v>
          </cell>
        </row>
        <row r="203">
          <cell r="O203">
            <v>1558.13636363636</v>
          </cell>
        </row>
        <row r="203">
          <cell r="T203" t="str">
            <v>CU - 64 QC</v>
          </cell>
        </row>
        <row r="203">
          <cell r="W203">
            <v>5302.36433603967</v>
          </cell>
        </row>
        <row r="204">
          <cell r="A204" t="str">
            <v>ALL165</v>
          </cell>
          <cell r="B204" t="str">
            <v>JT160GABY1L DAIKIN COMP 5HP (4 MOUNTING)</v>
          </cell>
        </row>
        <row r="204">
          <cell r="D204">
            <v>5</v>
          </cell>
        </row>
        <row r="204">
          <cell r="F204">
            <v>24</v>
          </cell>
          <cell r="G204" t="str">
            <v>51200btu</v>
          </cell>
        </row>
        <row r="204">
          <cell r="O204">
            <v>1431.42045454545</v>
          </cell>
        </row>
        <row r="204">
          <cell r="T204" t="str">
            <v>CU - 72 QC</v>
          </cell>
        </row>
        <row r="204">
          <cell r="W204">
            <v>5536.13147810477</v>
          </cell>
        </row>
        <row r="205">
          <cell r="A205" t="str">
            <v>ALL177</v>
          </cell>
          <cell r="B205" t="str">
            <v>ZR108KCE COPELAND SCROLL COMP 9HP</v>
          </cell>
        </row>
        <row r="205">
          <cell r="D205">
            <v>9</v>
          </cell>
        </row>
        <row r="205">
          <cell r="O205" t="str">
            <v>~</v>
          </cell>
        </row>
        <row r="205">
          <cell r="T205" t="str">
            <v>CU - 144 QC</v>
          </cell>
        </row>
        <row r="205">
          <cell r="W205" t="str">
            <v>~</v>
          </cell>
        </row>
        <row r="205">
          <cell r="AT205" t="str">
            <v>TCU - 150B</v>
          </cell>
          <cell r="AU205">
            <v>4016.67796103046</v>
          </cell>
        </row>
        <row r="206">
          <cell r="A206" t="str">
            <v>ALL178</v>
          </cell>
          <cell r="B206" t="str">
            <v>ZR125KCE COPELAND SCROLL COMP 10HP</v>
          </cell>
        </row>
        <row r="206">
          <cell r="D206">
            <v>10</v>
          </cell>
        </row>
        <row r="206">
          <cell r="O206" t="str">
            <v>~</v>
          </cell>
        </row>
        <row r="206">
          <cell r="T206" t="str">
            <v>CU - 144 QC</v>
          </cell>
        </row>
        <row r="206">
          <cell r="W206" t="str">
            <v>~</v>
          </cell>
        </row>
        <row r="206">
          <cell r="AT206" t="str">
            <v>TCU - 150B</v>
          </cell>
          <cell r="AU206">
            <v>4016.67796103046</v>
          </cell>
        </row>
        <row r="207">
          <cell r="A207" t="str">
            <v>ALL179</v>
          </cell>
          <cell r="B207" t="str">
            <v>ZR144KCE COPELAND SCROLL COMP 12.5HP</v>
          </cell>
        </row>
        <row r="207">
          <cell r="D207">
            <v>12.5</v>
          </cell>
        </row>
        <row r="207">
          <cell r="O207">
            <v>4236.37878787879</v>
          </cell>
        </row>
        <row r="207">
          <cell r="T207" t="str">
            <v>CU - 160 QC</v>
          </cell>
        </row>
        <row r="207">
          <cell r="W207" t="str">
            <v>~</v>
          </cell>
        </row>
        <row r="207">
          <cell r="AT207" t="str">
            <v>TCU - 120 </v>
          </cell>
          <cell r="AU207">
            <v>4443</v>
          </cell>
        </row>
        <row r="207">
          <cell r="AW207">
            <v>1967.88688186564</v>
          </cell>
        </row>
        <row r="207">
          <cell r="AZ207">
            <v>9850.5203829436</v>
          </cell>
          <cell r="BA207">
            <v>9786.50869131042</v>
          </cell>
          <cell r="BB207">
            <v>9589.09716934032</v>
          </cell>
          <cell r="BC207">
            <v>15154.6467429902</v>
          </cell>
          <cell r="BD207">
            <v>15056.1672174007</v>
          </cell>
          <cell r="BE207">
            <v>14752.4571836005</v>
          </cell>
        </row>
        <row r="208">
          <cell r="A208" t="str">
            <v>ALL180</v>
          </cell>
          <cell r="B208" t="str">
            <v>ZR190KCE COPELAND SCROLL COMP 15HP</v>
          </cell>
        </row>
        <row r="208">
          <cell r="D208">
            <v>15</v>
          </cell>
        </row>
        <row r="208">
          <cell r="O208">
            <v>6484.1</v>
          </cell>
        </row>
        <row r="208">
          <cell r="T208" t="str">
            <v>CU - 200 QC</v>
          </cell>
        </row>
        <row r="208">
          <cell r="W208">
            <v>16981.8650834612</v>
          </cell>
        </row>
        <row r="208">
          <cell r="AT208" t="str">
            <v>TCU - 150 </v>
          </cell>
          <cell r="AU208">
            <v>4549.16581148507</v>
          </cell>
        </row>
        <row r="209">
          <cell r="A209" t="str">
            <v>ALL181</v>
          </cell>
          <cell r="B209" t="str">
            <v>ZR250KCE COPELAND SCROLL COMP 20HP</v>
          </cell>
        </row>
        <row r="209">
          <cell r="D209">
            <v>20</v>
          </cell>
        </row>
        <row r="209">
          <cell r="O209">
            <v>10678.4552556818</v>
          </cell>
        </row>
        <row r="209">
          <cell r="T209" t="str">
            <v>CU - 250 QC</v>
          </cell>
        </row>
        <row r="209">
          <cell r="W209">
            <v>24048.7428665874</v>
          </cell>
        </row>
        <row r="209">
          <cell r="AT209" t="str">
            <v>TCU - 220</v>
          </cell>
        </row>
        <row r="210">
          <cell r="A210" t="str">
            <v>ALL182</v>
          </cell>
          <cell r="B210" t="str">
            <v>ZR310KCE COPELAND SCROLL COMP 25HP</v>
          </cell>
        </row>
        <row r="210">
          <cell r="D210">
            <v>25</v>
          </cell>
        </row>
        <row r="210">
          <cell r="O210">
            <v>10980.5788352273</v>
          </cell>
        </row>
        <row r="210">
          <cell r="T210" t="str">
            <v>CU - 300 QC</v>
          </cell>
        </row>
        <row r="210">
          <cell r="W210">
            <v>26252.237517075</v>
          </cell>
        </row>
        <row r="210">
          <cell r="AT210" t="str">
            <v>TCUV - 250</v>
          </cell>
        </row>
        <row r="211">
          <cell r="A211" t="str">
            <v>ALL183</v>
          </cell>
          <cell r="B211" t="str">
            <v>ZR380KCE COPELAND SCROLL COMP 30HP</v>
          </cell>
        </row>
        <row r="211">
          <cell r="D211">
            <v>30</v>
          </cell>
        </row>
        <row r="211">
          <cell r="O211">
            <v>13073.8636363636</v>
          </cell>
        </row>
        <row r="211">
          <cell r="T211" t="str">
            <v>CU - 350 QC</v>
          </cell>
        </row>
        <row r="211">
          <cell r="W211">
            <v>31325.7072311461</v>
          </cell>
        </row>
        <row r="212">
          <cell r="A212" t="str">
            <v>ALL186</v>
          </cell>
          <cell r="B212" t="str">
            <v>NS350DH-64D2YG HITACHI SCROLL COMP (3.5HP MT)</v>
          </cell>
        </row>
        <row r="212">
          <cell r="D212" t="str">
            <v>3.5 med temp</v>
          </cell>
        </row>
        <row r="212">
          <cell r="O212">
            <v>1681.72348484848</v>
          </cell>
        </row>
        <row r="212">
          <cell r="T212" t="str">
            <v>CU - 50  QC</v>
          </cell>
        </row>
        <row r="212">
          <cell r="W212">
            <v>4758.31678213994</v>
          </cell>
        </row>
        <row r="212">
          <cell r="AT212" t="str">
            <v>BCU - 55</v>
          </cell>
          <cell r="AU212">
            <v>1299.68944099379</v>
          </cell>
        </row>
        <row r="212">
          <cell r="AW212">
            <v>951.029671257215</v>
          </cell>
        </row>
        <row r="212">
          <cell r="AZ212">
            <v>3522.10261332896</v>
          </cell>
          <cell r="BA212">
            <v>3458.09092169579</v>
          </cell>
          <cell r="BB212">
            <v>3260.67939972568</v>
          </cell>
          <cell r="BC212">
            <v>5418.61940512148</v>
          </cell>
          <cell r="BD212">
            <v>5320.13987953198</v>
          </cell>
          <cell r="BE212">
            <v>5016.42984573181</v>
          </cell>
          <cell r="BF212">
            <v>3511.50089201227</v>
          </cell>
        </row>
        <row r="213">
          <cell r="A213" t="str">
            <v>ALL187</v>
          </cell>
          <cell r="B213" t="str">
            <v>NS500DH-83D2YG HITACHI SCROLL COMP (5HP MT)</v>
          </cell>
        </row>
        <row r="213">
          <cell r="D213" t="str">
            <v>5 med temp</v>
          </cell>
        </row>
        <row r="213">
          <cell r="O213">
            <v>1788.88446969697</v>
          </cell>
        </row>
        <row r="213">
          <cell r="T213" t="str">
            <v>CU - 72 QC</v>
          </cell>
        </row>
        <row r="213">
          <cell r="W213">
            <v>5866.09826132155</v>
          </cell>
        </row>
        <row r="213">
          <cell r="AT213" t="str">
            <v>BCU - 64  </v>
          </cell>
          <cell r="AU213">
            <v>1626.55279503106</v>
          </cell>
        </row>
        <row r="213">
          <cell r="AW213">
            <v>1079.6289770665</v>
          </cell>
        </row>
        <row r="213">
          <cell r="AZ213">
            <v>4041.8618640846</v>
          </cell>
          <cell r="BA213">
            <v>3977.85017245143</v>
          </cell>
          <cell r="BB213">
            <v>3780.43865048132</v>
          </cell>
          <cell r="BC213">
            <v>6218.24902166862</v>
          </cell>
          <cell r="BD213">
            <v>6119.76949607912</v>
          </cell>
          <cell r="BE213">
            <v>5816.05946227895</v>
          </cell>
          <cell r="BF213">
            <v>4071.24162359527</v>
          </cell>
        </row>
        <row r="214">
          <cell r="A214" t="str">
            <v>ALL188</v>
          </cell>
          <cell r="B214" t="str">
            <v>NS600DH-95D2YG HITACHI SCROLL COMP (6HP MT)</v>
          </cell>
        </row>
        <row r="214">
          <cell r="D214" t="str">
            <v>6 med temp</v>
          </cell>
        </row>
        <row r="214">
          <cell r="O214">
            <v>2124.44696969697</v>
          </cell>
        </row>
        <row r="214">
          <cell r="T214" t="str">
            <v>CU - 90 QC</v>
          </cell>
        </row>
        <row r="214">
          <cell r="W214">
            <v>6559.72082563519</v>
          </cell>
        </row>
        <row r="214">
          <cell r="AT214" t="str">
            <v>BCU - 72</v>
          </cell>
          <cell r="AU214">
            <v>1900.62111801242</v>
          </cell>
        </row>
        <row r="214">
          <cell r="AW214">
            <v>1079.6289770665</v>
          </cell>
        </row>
        <row r="214">
          <cell r="AZ214">
            <v>4517.26768706596</v>
          </cell>
          <cell r="BA214">
            <v>4453.25599543279</v>
          </cell>
          <cell r="BB214">
            <v>4255.84447346268</v>
          </cell>
          <cell r="BC214">
            <v>6949.64259548609</v>
          </cell>
          <cell r="BD214">
            <v>6851.16306989659</v>
          </cell>
          <cell r="BE214">
            <v>6547.45303609643</v>
          </cell>
          <cell r="BF214">
            <v>4583.2171252675</v>
          </cell>
        </row>
        <row r="215">
          <cell r="A215" t="str">
            <v>ALL189</v>
          </cell>
          <cell r="B215" t="str">
            <v>LS350DH-64D2YG HITACHI SCROLL COMP (3.5HP LT)</v>
          </cell>
        </row>
        <row r="215">
          <cell r="D215" t="str">
            <v>3.5 low temp</v>
          </cell>
          <cell r="E215" t="str">
            <v>0.031*24",(0.051*24")</v>
          </cell>
          <cell r="F215" t="str">
            <v>85c on 75c off</v>
          </cell>
        </row>
        <row r="215">
          <cell r="O215">
            <v>1689.54545454545</v>
          </cell>
        </row>
        <row r="215">
          <cell r="T215" t="str">
            <v>CU - 50  QC</v>
          </cell>
        </row>
        <row r="215">
          <cell r="W215">
            <v>4712.49510381826</v>
          </cell>
        </row>
        <row r="215">
          <cell r="AT215" t="str">
            <v>BCU - 55</v>
          </cell>
          <cell r="AU215">
            <v>1299.68944099379</v>
          </cell>
        </row>
        <row r="215">
          <cell r="AW215">
            <v>1001.02967125722</v>
          </cell>
        </row>
        <row r="215">
          <cell r="AZ215">
            <v>3492.31852241987</v>
          </cell>
          <cell r="BA215">
            <v>3428.3068307867</v>
          </cell>
          <cell r="BB215">
            <v>3230.89530881659</v>
          </cell>
          <cell r="BC215">
            <v>5372.7977267998</v>
          </cell>
          <cell r="BD215">
            <v>5274.3182012103</v>
          </cell>
          <cell r="BE215">
            <v>4970.60816741014</v>
          </cell>
          <cell r="BF215">
            <v>3479.42571718709</v>
          </cell>
        </row>
        <row r="216">
          <cell r="A216" t="str">
            <v>ALL190</v>
          </cell>
          <cell r="B216" t="str">
            <v>LS500DH-83D2YG HITACHI SCROLL COMP (5HP LT)</v>
          </cell>
        </row>
        <row r="216">
          <cell r="D216" t="str">
            <v>5 low temp</v>
          </cell>
          <cell r="E216" t="str">
            <v>0.039*32" ,(0.051*20")</v>
          </cell>
        </row>
        <row r="216">
          <cell r="O216">
            <v>1954.07024793388</v>
          </cell>
        </row>
        <row r="216">
          <cell r="T216" t="str">
            <v>CU - 72 QC</v>
          </cell>
        </row>
        <row r="216">
          <cell r="W216">
            <v>5945.18742216072</v>
          </cell>
        </row>
        <row r="216">
          <cell r="AT216" t="str">
            <v>BCU - 64  </v>
          </cell>
          <cell r="AU216">
            <v>1626.55279503106</v>
          </cell>
        </row>
        <row r="216">
          <cell r="AW216">
            <v>1129.6289770665</v>
          </cell>
        </row>
        <row r="216">
          <cell r="AZ216">
            <v>4093.26981863006</v>
          </cell>
          <cell r="BA216">
            <v>4029.25812699689</v>
          </cell>
          <cell r="BB216">
            <v>3831.84660502678</v>
          </cell>
          <cell r="BC216">
            <v>6297.33818250778</v>
          </cell>
          <cell r="BD216">
            <v>6198.85865691828</v>
          </cell>
          <cell r="BE216">
            <v>5895.14862311812</v>
          </cell>
          <cell r="BF216">
            <v>4126.60403618268</v>
          </cell>
        </row>
        <row r="217">
          <cell r="A217" t="str">
            <v>ALL191</v>
          </cell>
          <cell r="B217" t="str">
            <v>LS600DH-95D2YG HITACHI SCROLL COMP (6HP LT)</v>
          </cell>
        </row>
        <row r="217">
          <cell r="O217">
            <v>2389.25619834711</v>
          </cell>
        </row>
        <row r="217">
          <cell r="T217" t="str">
            <v>CU - 90 QC</v>
          </cell>
        </row>
        <row r="217">
          <cell r="W217">
            <v>6697.29425220862</v>
          </cell>
        </row>
        <row r="217">
          <cell r="AT217" t="str">
            <v>BCU - 72</v>
          </cell>
          <cell r="AU217">
            <v>1900.62111801242</v>
          </cell>
        </row>
        <row r="217">
          <cell r="AW217">
            <v>1129.6289770665</v>
          </cell>
        </row>
        <row r="217">
          <cell r="AZ217">
            <v>4606.69041433869</v>
          </cell>
          <cell r="BA217">
            <v>4542.67872270552</v>
          </cell>
          <cell r="BB217">
            <v>4345.26720073541</v>
          </cell>
          <cell r="BC217">
            <v>7087.21602205952</v>
          </cell>
          <cell r="BD217">
            <v>6988.73649647002</v>
          </cell>
          <cell r="BE217">
            <v>6685.02646266986</v>
          </cell>
          <cell r="BF217">
            <v>4679.5185238689</v>
          </cell>
        </row>
        <row r="218">
          <cell r="A218" t="str">
            <v>ALL192</v>
          </cell>
          <cell r="B218" t="str">
            <v>CGC27L-30BP-Z-2P COMPRESSOR</v>
          </cell>
        </row>
        <row r="218">
          <cell r="O218">
            <v>1399.66886466518</v>
          </cell>
        </row>
        <row r="218">
          <cell r="T218" t="str">
            <v>CU - 32  QC</v>
          </cell>
        </row>
        <row r="218">
          <cell r="W218">
            <v>3889.0294772578</v>
          </cell>
        </row>
        <row r="218">
          <cell r="AT218" t="str">
            <v>BCU - 36  </v>
          </cell>
          <cell r="AU218">
            <v>917.701863354037</v>
          </cell>
        </row>
        <row r="218">
          <cell r="AW218">
            <v>805.325409002712</v>
          </cell>
        </row>
        <row r="218">
          <cell r="AZ218">
            <v>2811.18131267807</v>
          </cell>
          <cell r="BA218">
            <v>2747.16962104489</v>
          </cell>
          <cell r="BB218">
            <v>2549.75809907479</v>
          </cell>
          <cell r="BC218">
            <v>4324.89432719703</v>
          </cell>
          <cell r="BD218">
            <v>4226.41480160753</v>
          </cell>
          <cell r="BE218">
            <v>3922.70476780736</v>
          </cell>
        </row>
        <row r="219">
          <cell r="A219" t="str">
            <v>ALL193</v>
          </cell>
          <cell r="B219" t="str">
            <v>CGC34L-38BP-Z-2.5P COMPRESSOR</v>
          </cell>
        </row>
        <row r="219">
          <cell r="O219">
            <v>1555.18762740576</v>
          </cell>
        </row>
        <row r="219">
          <cell r="T219" t="str">
            <v>CU - 36  QC</v>
          </cell>
        </row>
        <row r="219">
          <cell r="W219">
            <v>4199.60525168505</v>
          </cell>
        </row>
        <row r="219">
          <cell r="AT219" t="str">
            <v>BCU - 40  </v>
          </cell>
          <cell r="AU219">
            <v>1066.7701863354</v>
          </cell>
        </row>
        <row r="219">
          <cell r="AW219">
            <v>805.325409002712</v>
          </cell>
        </row>
        <row r="219">
          <cell r="AZ219">
            <v>3052.00570567637</v>
          </cell>
          <cell r="BA219">
            <v>2987.9940140432</v>
          </cell>
          <cell r="BB219">
            <v>2790.58249207309</v>
          </cell>
          <cell r="BC219">
            <v>4695.39339334827</v>
          </cell>
          <cell r="BD219">
            <v>4596.91386775877</v>
          </cell>
          <cell r="BE219">
            <v>4293.2038339586</v>
          </cell>
        </row>
        <row r="220">
          <cell r="A220" t="str">
            <v>ALL194</v>
          </cell>
          <cell r="B220" t="str">
            <v>CGC39L-43BP-Z-3P COMPRESSOR</v>
          </cell>
        </row>
        <row r="220">
          <cell r="O220">
            <v>1674.81744489851</v>
          </cell>
        </row>
        <row r="220">
          <cell r="T220" t="str">
            <v>CU - 40  QC</v>
          </cell>
        </row>
        <row r="220">
          <cell r="W220">
            <v>4443.59932437507</v>
          </cell>
        </row>
        <row r="220">
          <cell r="AT220" t="str">
            <v>BCU - 50  </v>
          </cell>
          <cell r="AU220">
            <v>1160.71428571429</v>
          </cell>
        </row>
        <row r="220">
          <cell r="AW220">
            <v>805.325409002712</v>
          </cell>
        </row>
        <row r="220">
          <cell r="AZ220">
            <v>3216.53139737599</v>
          </cell>
          <cell r="BA220">
            <v>3152.51970574281</v>
          </cell>
          <cell r="BB220">
            <v>2955.1081837727</v>
          </cell>
          <cell r="BC220">
            <v>4948.5098421169</v>
          </cell>
          <cell r="BD220">
            <v>4850.0303165274</v>
          </cell>
          <cell r="BE220">
            <v>4546.32028272724</v>
          </cell>
        </row>
        <row r="221">
          <cell r="A221" t="str">
            <v>ALL195</v>
          </cell>
          <cell r="B221" t="str">
            <v>CGE61L-66BP-Z-4P COMPRESSOR</v>
          </cell>
        </row>
        <row r="221">
          <cell r="O221">
            <v>1674.81744489851</v>
          </cell>
        </row>
        <row r="221">
          <cell r="T221" t="str">
            <v>CU - 64 QC</v>
          </cell>
        </row>
        <row r="221">
          <cell r="W221">
            <v>5384.30352728321</v>
          </cell>
        </row>
        <row r="221">
          <cell r="AT221" t="str">
            <v>BCU - 55</v>
          </cell>
          <cell r="AU221">
            <v>1299.68944099379</v>
          </cell>
        </row>
        <row r="221">
          <cell r="AW221">
            <v>951.029671257215</v>
          </cell>
        </row>
        <row r="221">
          <cell r="AZ221">
            <v>3501.21081490999</v>
          </cell>
          <cell r="BA221">
            <v>3437.19912327681</v>
          </cell>
          <cell r="BB221">
            <v>3239.78760130671</v>
          </cell>
          <cell r="BC221">
            <v>5386.4781767846</v>
          </cell>
          <cell r="BD221">
            <v>5287.9986511951</v>
          </cell>
          <cell r="BE221">
            <v>4984.28861739493</v>
          </cell>
        </row>
        <row r="222">
          <cell r="A222" t="str">
            <v>ALL196</v>
          </cell>
          <cell r="B222" t="str">
            <v>CGE77L-83BP-Z-5P COMPRESSOR</v>
          </cell>
        </row>
        <row r="222">
          <cell r="O222">
            <v>1794.44726239126</v>
          </cell>
        </row>
        <row r="222">
          <cell r="T222" t="str">
            <v>CU - 72 QC</v>
          </cell>
        </row>
        <row r="222">
          <cell r="W222">
            <v>5843.62626592564</v>
          </cell>
        </row>
        <row r="222">
          <cell r="AT222" t="str">
            <v>BCU - 64  </v>
          </cell>
          <cell r="AU222">
            <v>1626.55279503106</v>
          </cell>
        </row>
        <row r="222">
          <cell r="AW222">
            <v>1079.6289770665</v>
          </cell>
        </row>
        <row r="222">
          <cell r="AZ222">
            <v>4027.25506707726</v>
          </cell>
          <cell r="BA222">
            <v>3963.24337544409</v>
          </cell>
          <cell r="BB222">
            <v>3765.83185347398</v>
          </cell>
          <cell r="BC222">
            <v>6195.77702627271</v>
          </cell>
          <cell r="BD222">
            <v>6097.29750068321</v>
          </cell>
          <cell r="BE222">
            <v>5793.58746688304</v>
          </cell>
        </row>
        <row r="223">
          <cell r="A223" t="str">
            <v>ALL197</v>
          </cell>
          <cell r="B223" t="str">
            <v>CGE91L-98BP-Z-6P COMPRESSOR</v>
          </cell>
        </row>
        <row r="223">
          <cell r="O223">
            <v>1914.07707988401</v>
          </cell>
        </row>
        <row r="223">
          <cell r="T223" t="str">
            <v>CU - 90 QC</v>
          </cell>
        </row>
        <row r="223">
          <cell r="W223">
            <v>6336.08589534808</v>
          </cell>
        </row>
        <row r="223">
          <cell r="AT223" t="str">
            <v>BCU - 72</v>
          </cell>
          <cell r="AU223">
            <v>1900.62111801242</v>
          </cell>
        </row>
        <row r="223">
          <cell r="AW223">
            <v>1079.6289770665</v>
          </cell>
        </row>
        <row r="223">
          <cell r="AZ223">
            <v>4371.90498237934</v>
          </cell>
          <cell r="BA223">
            <v>4307.89329074616</v>
          </cell>
          <cell r="BB223">
            <v>4110.48176877606</v>
          </cell>
          <cell r="BC223">
            <v>6726.00766519898</v>
          </cell>
          <cell r="BD223">
            <v>6627.52813960948</v>
          </cell>
          <cell r="BE223">
            <v>6323.81810580932</v>
          </cell>
        </row>
        <row r="224">
          <cell r="A224" t="str">
            <v>ALL198</v>
          </cell>
          <cell r="B224" t="str">
            <v>CGE77LD-66BP-6PDC COMPRESSOR</v>
          </cell>
        </row>
        <row r="224">
          <cell r="O224">
            <v>2990.74543731876</v>
          </cell>
        </row>
        <row r="224">
          <cell r="T224" t="str">
            <v>CU - 90 QC</v>
          </cell>
        </row>
        <row r="224">
          <cell r="W224">
            <v>7313.36948132733</v>
          </cell>
        </row>
        <row r="224">
          <cell r="AT224" t="str">
            <v>LCU-06</v>
          </cell>
          <cell r="AU224">
            <v>2226.96999176831</v>
          </cell>
        </row>
        <row r="224">
          <cell r="AW224">
            <v>1226.65909754842</v>
          </cell>
        </row>
        <row r="224">
          <cell r="AZ224">
            <v>5480.51830750367</v>
          </cell>
          <cell r="BA224">
            <v>5416.50661587049</v>
          </cell>
          <cell r="BB224">
            <v>5219.09509390039</v>
          </cell>
          <cell r="BC224">
            <v>8431.56662692872</v>
          </cell>
          <cell r="BD224">
            <v>8333.08710133922</v>
          </cell>
          <cell r="BE224">
            <v>8029.37706753906</v>
          </cell>
        </row>
        <row r="225">
          <cell r="A225" t="str">
            <v>ALL199</v>
          </cell>
          <cell r="B225" t="str">
            <v>CGE85LD-73BP-7PDC COMPRESSOR</v>
          </cell>
        </row>
        <row r="225">
          <cell r="O225">
            <v>3110.37525481151</v>
          </cell>
        </row>
        <row r="225">
          <cell r="T225" t="str">
            <v>CU - 100 QC</v>
          </cell>
        </row>
        <row r="225">
          <cell r="W225">
            <v>7700.26519430999</v>
          </cell>
        </row>
        <row r="225">
          <cell r="AT225" t="str">
            <v>LCU-08</v>
          </cell>
          <cell r="AU225">
            <v>2708.33645139564</v>
          </cell>
        </row>
        <row r="225">
          <cell r="AW225">
            <v>1226.65909754842</v>
          </cell>
        </row>
        <row r="225">
          <cell r="AZ225">
            <v>6032.46635945172</v>
          </cell>
          <cell r="BA225">
            <v>5968.45466781854</v>
          </cell>
          <cell r="BB225">
            <v>5771.04314584844</v>
          </cell>
          <cell r="BC225">
            <v>9280.71747607957</v>
          </cell>
          <cell r="BD225">
            <v>9182.23795049007</v>
          </cell>
          <cell r="BE225">
            <v>8878.5279166899</v>
          </cell>
        </row>
        <row r="226">
          <cell r="A226" t="str">
            <v>ALL200</v>
          </cell>
          <cell r="B226" t="str">
            <v>CGE96LD-83BP-8PDC COMPRESSOR</v>
          </cell>
        </row>
        <row r="226">
          <cell r="O226">
            <v>3349.63488979701</v>
          </cell>
        </row>
        <row r="226">
          <cell r="T226" t="str">
            <v>CU - 125 QC</v>
          </cell>
        </row>
        <row r="226">
          <cell r="W226">
            <v>9776.1646961578</v>
          </cell>
        </row>
        <row r="226">
          <cell r="AT226" t="str">
            <v>LCU-08</v>
          </cell>
          <cell r="AU226">
            <v>2708.33645139564</v>
          </cell>
        </row>
        <row r="226">
          <cell r="AW226">
            <v>1914.95571654949</v>
          </cell>
        </row>
        <row r="226">
          <cell r="AZ226">
            <v>6861.92616309423</v>
          </cell>
          <cell r="BA226">
            <v>6797.91447146106</v>
          </cell>
          <cell r="BB226">
            <v>6600.50294949095</v>
          </cell>
          <cell r="BC226">
            <v>10556.8094816834</v>
          </cell>
          <cell r="BD226">
            <v>10458.3299560939</v>
          </cell>
          <cell r="BE226">
            <v>10154.6199222938</v>
          </cell>
        </row>
        <row r="227">
          <cell r="A227" t="str">
            <v>ALL201</v>
          </cell>
          <cell r="B227" t="str">
            <v>CGE114LD-98BP-10PDC COMPRESSOR</v>
          </cell>
        </row>
        <row r="227">
          <cell r="O227">
            <v>3469.26470728976</v>
          </cell>
        </row>
        <row r="227">
          <cell r="T227" t="str">
            <v>CU - 144 QC</v>
          </cell>
        </row>
        <row r="227">
          <cell r="W227">
            <v>10735.6781778065</v>
          </cell>
        </row>
        <row r="227">
          <cell r="AT227" t="str">
            <v>LCU-10</v>
          </cell>
          <cell r="AU227">
            <v>3097.38644017062</v>
          </cell>
        </row>
        <row r="227">
          <cell r="AW227">
            <v>2017.88688186564</v>
          </cell>
        </row>
        <row r="227">
          <cell r="AZ227">
            <v>7424.48890950609</v>
          </cell>
          <cell r="BA227">
            <v>7360.47721787291</v>
          </cell>
          <cell r="BB227">
            <v>7163.06569590281</v>
          </cell>
          <cell r="BC227">
            <v>11422.2906300094</v>
          </cell>
          <cell r="BD227">
            <v>11323.8111044199</v>
          </cell>
          <cell r="BE227">
            <v>11020.1010706197</v>
          </cell>
        </row>
        <row r="228">
          <cell r="A228" t="str">
            <v>ALL202</v>
          </cell>
          <cell r="B228" t="str">
            <v>CEB112LD-B1PG-12PDC COMPRESSOR</v>
          </cell>
        </row>
        <row r="228">
          <cell r="O228">
            <v>4761.26673621147</v>
          </cell>
        </row>
        <row r="228">
          <cell r="T228" t="str">
            <v>CU - 160 QC</v>
          </cell>
        </row>
        <row r="228">
          <cell r="W228">
            <v>12592.5861267054</v>
          </cell>
        </row>
        <row r="228">
          <cell r="AT228" t="str">
            <v>LCU-12</v>
          </cell>
          <cell r="AU228">
            <v>3670.11701723041</v>
          </cell>
        </row>
        <row r="228">
          <cell r="AW228">
            <v>2017.88688186564</v>
          </cell>
        </row>
        <row r="228">
          <cell r="AZ228">
            <v>8759.50068362969</v>
          </cell>
          <cell r="BA228">
            <v>8695.48899199651</v>
          </cell>
          <cell r="BB228">
            <v>8498.07747002641</v>
          </cell>
          <cell r="BC228">
            <v>13476.1548978918</v>
          </cell>
          <cell r="BD228">
            <v>13377.6753723023</v>
          </cell>
          <cell r="BE228">
            <v>13073.9653385022</v>
          </cell>
        </row>
        <row r="229">
          <cell r="A229" t="str">
            <v>ALL203</v>
          </cell>
          <cell r="B229" t="str">
            <v>CEB120LD-B1PG-14PDC COMPRESSOR</v>
          </cell>
        </row>
        <row r="229">
          <cell r="O229">
            <v>5263.71196968102</v>
          </cell>
        </row>
        <row r="229">
          <cell r="T229" t="str">
            <v>CU - 200 QC</v>
          </cell>
        </row>
        <row r="229">
          <cell r="W229">
            <v>14776.8190251717</v>
          </cell>
        </row>
        <row r="229">
          <cell r="AT229" t="str">
            <v>LCU-15</v>
          </cell>
          <cell r="AU229">
            <v>3959.71329052234</v>
          </cell>
        </row>
        <row r="229">
          <cell r="AW229">
            <v>2193.99765964342</v>
          </cell>
        </row>
        <row r="229">
          <cell r="AZ229">
            <v>9521.65042244643</v>
          </cell>
          <cell r="BA229">
            <v>9457.63873081325</v>
          </cell>
          <cell r="BB229">
            <v>9260.22720884315</v>
          </cell>
          <cell r="BC229">
            <v>14648.6929576099</v>
          </cell>
          <cell r="BD229">
            <v>14550.2134320204</v>
          </cell>
          <cell r="BE229">
            <v>14246.5033982202</v>
          </cell>
        </row>
        <row r="230">
          <cell r="A230" t="str">
            <v>ALL204</v>
          </cell>
          <cell r="B230" t="str">
            <v>CGE117LD-73BP-12PDC410 COMPRESSOR</v>
          </cell>
        </row>
        <row r="230">
          <cell r="O230">
            <v>3349.63488979701</v>
          </cell>
        </row>
        <row r="230">
          <cell r="AT230" t="str">
            <v>LCU-15</v>
          </cell>
          <cell r="AU230">
            <v>3959.71329052234</v>
          </cell>
        </row>
        <row r="230">
          <cell r="AW230">
            <v>2017.88688186564</v>
          </cell>
        </row>
        <row r="230">
          <cell r="AZ230">
            <v>8216.23416753709</v>
          </cell>
          <cell r="BA230">
            <v>8152.22247590391</v>
          </cell>
          <cell r="BB230">
            <v>7954.81095393381</v>
          </cell>
          <cell r="BC230">
            <v>12640.3602577494</v>
          </cell>
          <cell r="BD230">
            <v>12541.8807321599</v>
          </cell>
          <cell r="BE230">
            <v>12238.1706983597</v>
          </cell>
        </row>
        <row r="231">
          <cell r="A231" t="str">
            <v>ALL205</v>
          </cell>
          <cell r="B231" t="str">
            <v>CKE132LD-83BP-14PDC410 COMPRESSOR</v>
          </cell>
        </row>
        <row r="231">
          <cell r="O231">
            <v>3588.89452478251</v>
          </cell>
        </row>
        <row r="231">
          <cell r="AT231" t="str">
            <v>LCU-20</v>
          </cell>
          <cell r="AU231">
            <v>4638.39519568959</v>
          </cell>
        </row>
        <row r="231">
          <cell r="AW231">
            <v>2193.99765964342</v>
          </cell>
        </row>
        <row r="231">
          <cell r="AZ231">
            <v>9212.19003512356</v>
          </cell>
          <cell r="BA231">
            <v>9148.17834349038</v>
          </cell>
          <cell r="BB231">
            <v>8950.76682152028</v>
          </cell>
          <cell r="BC231">
            <v>14172.6000540362</v>
          </cell>
          <cell r="BD231">
            <v>14074.1205284467</v>
          </cell>
          <cell r="BE231">
            <v>13770.4104946466</v>
          </cell>
        </row>
        <row r="232">
          <cell r="A232" t="str">
            <v>ALL206</v>
          </cell>
          <cell r="B232" t="str">
            <v>CEB98LD-B1PK COMPRESSOR</v>
          </cell>
        </row>
        <row r="232">
          <cell r="O232">
            <v>3708.52434227526</v>
          </cell>
        </row>
        <row r="233">
          <cell r="B233" t="str">
            <v>CA47LHDG-D1KA</v>
          </cell>
        </row>
        <row r="233">
          <cell r="O233" t="str">
            <v>~</v>
          </cell>
        </row>
        <row r="234">
          <cell r="B234" t="str">
            <v>CA64LHDG-D1KA</v>
          </cell>
        </row>
        <row r="234">
          <cell r="O234" t="str">
            <v>~</v>
          </cell>
        </row>
        <row r="235">
          <cell r="B235" t="str">
            <v>CA90LHDG-D1KA</v>
          </cell>
        </row>
        <row r="235">
          <cell r="O235" t="str">
            <v>~</v>
          </cell>
        </row>
        <row r="236">
          <cell r="B236" t="str">
            <v>LS400DHD-64DBYG</v>
          </cell>
        </row>
        <row r="236">
          <cell r="O236" t="str">
            <v>~</v>
          </cell>
        </row>
        <row r="237">
          <cell r="B237" t="str">
            <v>LS600DHD-90DBYG</v>
          </cell>
        </row>
        <row r="237">
          <cell r="O237" t="str">
            <v>~</v>
          </cell>
        </row>
        <row r="238">
          <cell r="B238" t="str">
            <v>NS400DHD-64DBYG</v>
          </cell>
        </row>
        <row r="238">
          <cell r="O238" t="str">
            <v>~</v>
          </cell>
        </row>
        <row r="239">
          <cell r="B239" t="str">
            <v>NS600DHD-90DBYG</v>
          </cell>
        </row>
        <row r="239">
          <cell r="O239" t="str">
            <v>~</v>
          </cell>
        </row>
        <row r="240">
          <cell r="B240" t="str">
            <v>ZB38KQE X 2</v>
          </cell>
        </row>
        <row r="240">
          <cell r="D240">
            <v>10</v>
          </cell>
        </row>
        <row r="240">
          <cell r="T240" t="str">
            <v>TCU - 120 </v>
          </cell>
        </row>
        <row r="240">
          <cell r="W240">
            <v>24086.3835927562</v>
          </cell>
        </row>
        <row r="241">
          <cell r="B241" t="str">
            <v>ZB45KQE X 2</v>
          </cell>
        </row>
        <row r="241">
          <cell r="D241">
            <v>12</v>
          </cell>
        </row>
        <row r="241">
          <cell r="T241" t="str">
            <v>TCU - 150 </v>
          </cell>
        </row>
        <row r="241">
          <cell r="W241">
            <v>25524.9691924826</v>
          </cell>
        </row>
        <row r="242">
          <cell r="B242" t="str">
            <v>ZB48KQE X 2</v>
          </cell>
        </row>
        <row r="242">
          <cell r="D242">
            <v>14</v>
          </cell>
        </row>
        <row r="242">
          <cell r="T242" t="str">
            <v>TCU - 150 </v>
          </cell>
        </row>
        <row r="242">
          <cell r="W242">
            <v>27192.420591084</v>
          </cell>
        </row>
        <row r="243">
          <cell r="B243" t="str">
            <v>ZB58KQE X 2</v>
          </cell>
        </row>
        <row r="243">
          <cell r="D243">
            <v>16</v>
          </cell>
        </row>
        <row r="243">
          <cell r="T243" t="str">
            <v>TCU - 200</v>
          </cell>
        </row>
        <row r="243">
          <cell r="W243">
            <v>31871.8050658288</v>
          </cell>
        </row>
        <row r="244">
          <cell r="B244" t="str">
            <v>ZB66KQE X 2</v>
          </cell>
        </row>
        <row r="244">
          <cell r="D244">
            <v>18</v>
          </cell>
        </row>
        <row r="244">
          <cell r="T244" t="str">
            <v>TCU - 200</v>
          </cell>
        </row>
        <row r="244">
          <cell r="W244">
            <v>32593.1110098847</v>
          </cell>
        </row>
        <row r="245">
          <cell r="B245" t="str">
            <v>ZB76KQE X 2</v>
          </cell>
        </row>
        <row r="245">
          <cell r="D245">
            <v>20</v>
          </cell>
        </row>
        <row r="245">
          <cell r="T245" t="str">
            <v>TCU - 220</v>
          </cell>
        </row>
        <row r="245">
          <cell r="W245">
            <v>34072.0847035824</v>
          </cell>
        </row>
        <row r="246">
          <cell r="B246" t="str">
            <v>ZB88KQE X 2</v>
          </cell>
        </row>
        <row r="246">
          <cell r="D246">
            <v>24</v>
          </cell>
        </row>
        <row r="246">
          <cell r="T246" t="str">
            <v>TCUV - 250</v>
          </cell>
        </row>
        <row r="246">
          <cell r="W246">
            <v>40883.1431526164</v>
          </cell>
        </row>
        <row r="247">
          <cell r="B247" t="str">
            <v>ZB95KQE X 2</v>
          </cell>
        </row>
        <row r="247">
          <cell r="D247">
            <v>26</v>
          </cell>
        </row>
        <row r="247">
          <cell r="T247" t="str">
            <v>TCUV - 250</v>
          </cell>
        </row>
        <row r="247">
          <cell r="W247">
            <v>44246.2050407283</v>
          </cell>
        </row>
        <row r="248">
          <cell r="B248" t="str">
            <v>ZB114KQE X 2</v>
          </cell>
        </row>
        <row r="248">
          <cell r="D248">
            <v>30</v>
          </cell>
        </row>
        <row r="248">
          <cell r="T248" t="str">
            <v>TCUV - 300</v>
          </cell>
        </row>
        <row r="248">
          <cell r="W248">
            <v>48330.1765804344</v>
          </cell>
        </row>
        <row r="249">
          <cell r="B249" t="str">
            <v>ZB130KQE X 2</v>
          </cell>
        </row>
        <row r="249">
          <cell r="D249">
            <v>40</v>
          </cell>
        </row>
        <row r="249">
          <cell r="T249" t="str">
            <v>TCUV - 400</v>
          </cell>
        </row>
        <row r="249">
          <cell r="W249">
            <v>61455.0103900962</v>
          </cell>
        </row>
        <row r="250">
          <cell r="B250" t="str">
            <v>ZB58KQE X 3</v>
          </cell>
        </row>
        <row r="250">
          <cell r="D250">
            <v>24</v>
          </cell>
        </row>
        <row r="250">
          <cell r="T250" t="str">
            <v>TCUV - 300</v>
          </cell>
        </row>
        <row r="250">
          <cell r="W250">
            <v>49408.1872282397</v>
          </cell>
        </row>
        <row r="251">
          <cell r="B251" t="str">
            <v>ZB66KQE X 3</v>
          </cell>
        </row>
        <row r="251">
          <cell r="D251">
            <v>27</v>
          </cell>
        </row>
        <row r="251">
          <cell r="T251" t="str">
            <v>TCUV - 350</v>
          </cell>
        </row>
        <row r="251">
          <cell r="W251">
            <v>53382.071195099</v>
          </cell>
        </row>
        <row r="252">
          <cell r="B252" t="str">
            <v>ZB76KQE X 3</v>
          </cell>
        </row>
        <row r="252">
          <cell r="D252">
            <v>30</v>
          </cell>
        </row>
        <row r="252">
          <cell r="T252" t="str">
            <v>TCUV - 350</v>
          </cell>
        </row>
        <row r="252">
          <cell r="W252">
            <v>55422.8027458128</v>
          </cell>
        </row>
        <row r="253">
          <cell r="B253" t="str">
            <v>ZB88KQE X 3</v>
          </cell>
        </row>
        <row r="253">
          <cell r="D253">
            <v>36</v>
          </cell>
        </row>
        <row r="253">
          <cell r="T253" t="str">
            <v>TCUV - 400</v>
          </cell>
        </row>
        <row r="253">
          <cell r="W253">
            <v>56446.4961512642</v>
          </cell>
        </row>
        <row r="254">
          <cell r="B254" t="str">
            <v>ZB95KQE X 3</v>
          </cell>
        </row>
        <row r="254">
          <cell r="D254">
            <v>39</v>
          </cell>
        </row>
        <row r="254">
          <cell r="T254" t="str">
            <v>TCUV - 400</v>
          </cell>
        </row>
        <row r="254">
          <cell r="W254">
            <v>63502.0766794079</v>
          </cell>
        </row>
        <row r="255">
          <cell r="B255" t="str">
            <v>ZB114KQE X 3</v>
          </cell>
        </row>
        <row r="255">
          <cell r="D255">
            <v>45</v>
          </cell>
        </row>
        <row r="255">
          <cell r="T255" t="str">
            <v>TCUV - 500</v>
          </cell>
        </row>
        <row r="255">
          <cell r="W255">
            <v>65608.775687284</v>
          </cell>
        </row>
        <row r="256">
          <cell r="B256" t="str">
            <v>ZFI23KQE X 2</v>
          </cell>
        </row>
        <row r="256">
          <cell r="D256">
            <v>10</v>
          </cell>
        </row>
        <row r="256">
          <cell r="T256" t="str">
            <v>TCU - 150B</v>
          </cell>
        </row>
        <row r="256">
          <cell r="W256">
            <v>27745.4870527212</v>
          </cell>
        </row>
        <row r="257">
          <cell r="B257" t="str">
            <v>ZFI26KQE X 2</v>
          </cell>
        </row>
        <row r="257">
          <cell r="D257">
            <v>12</v>
          </cell>
        </row>
        <row r="257">
          <cell r="T257" t="str">
            <v>TCU - 150 </v>
          </cell>
        </row>
        <row r="257">
          <cell r="W257">
            <v>29227.4125044695</v>
          </cell>
        </row>
        <row r="258">
          <cell r="B258" t="str">
            <v>ZFI36KQE X 2</v>
          </cell>
        </row>
        <row r="258">
          <cell r="D258">
            <v>16</v>
          </cell>
        </row>
        <row r="258">
          <cell r="T258" t="str">
            <v>TCU - 200</v>
          </cell>
        </row>
        <row r="258">
          <cell r="W258">
            <v>34295.8735613279</v>
          </cell>
        </row>
        <row r="259">
          <cell r="B259" t="str">
            <v>ZFI39KQE X 2</v>
          </cell>
        </row>
        <row r="259">
          <cell r="D259">
            <v>20</v>
          </cell>
        </row>
        <row r="259">
          <cell r="T259" t="str">
            <v>TCU - 220</v>
          </cell>
        </row>
        <row r="259">
          <cell r="W259">
            <v>36351.1699822982</v>
          </cell>
        </row>
        <row r="260">
          <cell r="B260" t="str">
            <v>ZFI50KQE X 2</v>
          </cell>
        </row>
        <row r="260">
          <cell r="D260">
            <v>24</v>
          </cell>
        </row>
        <row r="260">
          <cell r="T260" t="str">
            <v>TCUV - 250</v>
          </cell>
        </row>
        <row r="260">
          <cell r="W260">
            <v>44136.9357329979</v>
          </cell>
        </row>
        <row r="261">
          <cell r="B261" t="str">
            <v>ZFI59KQE X 2</v>
          </cell>
        </row>
        <row r="261">
          <cell r="D261">
            <v>30</v>
          </cell>
        </row>
        <row r="261">
          <cell r="T261" t="str">
            <v>TCUV - 300</v>
          </cell>
        </row>
        <row r="261">
          <cell r="W261">
            <v>49680.4146153614</v>
          </cell>
        </row>
        <row r="262">
          <cell r="B262" t="str">
            <v>ZFI68KQE X 2</v>
          </cell>
        </row>
        <row r="262">
          <cell r="D262">
            <v>36</v>
          </cell>
        </row>
        <row r="262">
          <cell r="T262" t="str">
            <v>TCUV - 350</v>
          </cell>
        </row>
        <row r="262">
          <cell r="W262">
            <v>54837.0804640279</v>
          </cell>
        </row>
        <row r="263">
          <cell r="B263" t="str">
            <v>ZFI81KQE X 2</v>
          </cell>
        </row>
        <row r="263">
          <cell r="D263">
            <v>40</v>
          </cell>
        </row>
        <row r="263">
          <cell r="T263" t="str">
            <v>TCUV - 400</v>
          </cell>
        </row>
        <row r="263">
          <cell r="W263">
            <v>59927.1777016014</v>
          </cell>
        </row>
        <row r="264">
          <cell r="B264" t="str">
            <v>ZFI96KQE X 2</v>
          </cell>
        </row>
        <row r="264">
          <cell r="D264">
            <v>50</v>
          </cell>
        </row>
        <row r="264">
          <cell r="T264" t="str">
            <v>TCUV - 500</v>
          </cell>
        </row>
        <row r="264">
          <cell r="W264">
            <v>74628.2446885484</v>
          </cell>
        </row>
        <row r="265">
          <cell r="B265" t="str">
            <v>ZFI122KQE X 2</v>
          </cell>
        </row>
        <row r="265">
          <cell r="D265">
            <v>60</v>
          </cell>
        </row>
        <row r="265">
          <cell r="T265" t="str">
            <v>TCUV- 600</v>
          </cell>
        </row>
        <row r="265">
          <cell r="W265">
            <v>91639.0984314774</v>
          </cell>
        </row>
        <row r="266">
          <cell r="B266" t="str">
            <v>ZFI36KQE X 3</v>
          </cell>
        </row>
        <row r="266">
          <cell r="D266">
            <v>24</v>
          </cell>
        </row>
        <row r="266">
          <cell r="T266" t="str">
            <v>TCUV - 250</v>
          </cell>
        </row>
        <row r="266">
          <cell r="W266">
            <v>50721.6487865863</v>
          </cell>
        </row>
        <row r="267">
          <cell r="B267" t="str">
            <v>ZFI39KQE X 3</v>
          </cell>
        </row>
        <row r="267">
          <cell r="D267">
            <v>30</v>
          </cell>
        </row>
        <row r="267">
          <cell r="T267" t="str">
            <v>TCUV - 300</v>
          </cell>
        </row>
        <row r="267">
          <cell r="W267">
            <v>55744.9519773376</v>
          </cell>
        </row>
        <row r="268">
          <cell r="B268" t="str">
            <v>ZFI50KQE X 3</v>
          </cell>
        </row>
        <row r="268">
          <cell r="D268">
            <v>36</v>
          </cell>
        </row>
        <row r="268">
          <cell r="T268" t="str">
            <v>TCUV - 400</v>
          </cell>
        </row>
        <row r="268">
          <cell r="W268">
            <v>61327.1850218366</v>
          </cell>
        </row>
        <row r="269">
          <cell r="B269" t="str">
            <v>ZFI59KQE X 3</v>
          </cell>
        </row>
        <row r="269">
          <cell r="D269">
            <v>45</v>
          </cell>
        </row>
        <row r="269">
          <cell r="T269" t="str">
            <v>TCUV - 500</v>
          </cell>
        </row>
        <row r="269">
          <cell r="W269">
            <v>67634.1327396746</v>
          </cell>
        </row>
      </sheetData>
      <sheetData sheetId="5"/>
      <sheetData sheetId="6">
        <row r="8">
          <cell r="A8" t="str">
            <v>ITEM CODE</v>
          </cell>
          <cell r="B8" t="str">
            <v>MODEL</v>
          </cell>
        </row>
        <row r="8">
          <cell r="I8" t="str">
            <v>RM</v>
          </cell>
        </row>
        <row r="9">
          <cell r="A9" t="str">
            <v>SW001</v>
          </cell>
          <cell r="B9" t="str">
            <v>LC1N06</v>
          </cell>
        </row>
        <row r="9">
          <cell r="I9">
            <v>49.9750124937531</v>
          </cell>
        </row>
        <row r="10">
          <cell r="A10" t="str">
            <v>SW002</v>
          </cell>
          <cell r="B10" t="str">
            <v>LC1N09</v>
          </cell>
        </row>
        <row r="10">
          <cell r="I10">
            <v>61.6574829468383</v>
          </cell>
        </row>
        <row r="11">
          <cell r="A11" t="str">
            <v>SW003</v>
          </cell>
          <cell r="B11" t="str">
            <v>LC1N12</v>
          </cell>
        </row>
        <row r="11">
          <cell r="I11">
            <v>66.8496920370983</v>
          </cell>
        </row>
        <row r="12">
          <cell r="A12" t="str">
            <v>SW004</v>
          </cell>
          <cell r="B12" t="str">
            <v>LC1N18</v>
          </cell>
        </row>
        <row r="12">
          <cell r="I12">
            <v>83.075345444161</v>
          </cell>
        </row>
        <row r="13">
          <cell r="A13" t="str">
            <v>SW005</v>
          </cell>
          <cell r="B13" t="str">
            <v>LC1N25</v>
          </cell>
        </row>
        <row r="13">
          <cell r="I13">
            <v>94.7578158972462</v>
          </cell>
        </row>
        <row r="14">
          <cell r="A14" t="str">
            <v>SW006</v>
          </cell>
          <cell r="B14" t="str">
            <v>LC1N32</v>
          </cell>
        </row>
        <row r="14">
          <cell r="I14">
            <v>120.718861348546</v>
          </cell>
        </row>
        <row r="15">
          <cell r="A15" t="str">
            <v>SW007</v>
          </cell>
          <cell r="B15" t="str">
            <v>LC1N38</v>
          </cell>
        </row>
        <row r="15">
          <cell r="I15">
            <v>183.025370431667</v>
          </cell>
        </row>
        <row r="16">
          <cell r="A16" t="str">
            <v>SW008</v>
          </cell>
          <cell r="B16" t="str">
            <v>LC1E40</v>
          </cell>
        </row>
        <row r="16">
          <cell r="I16">
            <v>223.264990881183</v>
          </cell>
        </row>
        <row r="17">
          <cell r="A17" t="str">
            <v>SW009</v>
          </cell>
          <cell r="B17" t="str">
            <v>LC1N50</v>
          </cell>
        </row>
        <row r="17">
          <cell r="I17">
            <v>282.975395419173</v>
          </cell>
        </row>
        <row r="18">
          <cell r="A18" t="str">
            <v>SW010</v>
          </cell>
          <cell r="B18" t="str">
            <v>LC1N65</v>
          </cell>
        </row>
        <row r="18">
          <cell r="I18">
            <v>359.560479500509</v>
          </cell>
        </row>
        <row r="19">
          <cell r="A19" t="str">
            <v>SW010.1</v>
          </cell>
          <cell r="B19" t="str">
            <v>LC1N80</v>
          </cell>
        </row>
        <row r="19">
          <cell r="I19">
            <v>447.828034034931</v>
          </cell>
        </row>
        <row r="20">
          <cell r="A20" t="str">
            <v>SW010.2</v>
          </cell>
          <cell r="B20" t="str">
            <v>LC1N95</v>
          </cell>
        </row>
        <row r="20">
          <cell r="I20">
            <v>611.382620378123</v>
          </cell>
        </row>
        <row r="21">
          <cell r="A21" t="str">
            <v>SW010.3</v>
          </cell>
          <cell r="B21" t="str">
            <v>LC1N120</v>
          </cell>
        </row>
        <row r="21">
          <cell r="I21">
            <v>882.675545344211</v>
          </cell>
        </row>
        <row r="22">
          <cell r="A22" t="str">
            <v>SW011</v>
          </cell>
          <cell r="B22" t="str">
            <v>LRE05 (0.6-1)</v>
          </cell>
        </row>
        <row r="22">
          <cell r="I22">
            <v>49.9750124937531</v>
          </cell>
        </row>
        <row r="23">
          <cell r="A23" t="str">
            <v>SW012</v>
          </cell>
          <cell r="B23" t="str">
            <v>LRE06 1-1.6</v>
          </cell>
        </row>
        <row r="23">
          <cell r="I23">
            <v>49.9750124937531</v>
          </cell>
        </row>
        <row r="24">
          <cell r="A24" t="str">
            <v>SW013</v>
          </cell>
          <cell r="B24" t="str">
            <v>LRE07 1.6-2.5</v>
          </cell>
        </row>
        <row r="24">
          <cell r="I24">
            <v>49.9750124937531</v>
          </cell>
        </row>
        <row r="25">
          <cell r="A25" t="str">
            <v>SW014</v>
          </cell>
          <cell r="B25" t="str">
            <v>LRE08 2.5-4</v>
          </cell>
        </row>
        <row r="25">
          <cell r="I25">
            <v>49.9750124937531</v>
          </cell>
        </row>
        <row r="26">
          <cell r="A26" t="str">
            <v>SW015</v>
          </cell>
          <cell r="B26" t="str">
            <v>LRE10 4-6</v>
          </cell>
        </row>
        <row r="26">
          <cell r="I26">
            <v>49.9750124937531</v>
          </cell>
        </row>
        <row r="27">
          <cell r="A27" t="str">
            <v>SW016</v>
          </cell>
          <cell r="B27" t="str">
            <v>LRE12 5.5-8</v>
          </cell>
        </row>
        <row r="27">
          <cell r="I27">
            <v>49.9750124937531</v>
          </cell>
        </row>
        <row r="28">
          <cell r="A28" t="str">
            <v>SW017</v>
          </cell>
          <cell r="B28" t="str">
            <v>LRE14 7-10</v>
          </cell>
        </row>
        <row r="28">
          <cell r="I28">
            <v>49.9750124937531</v>
          </cell>
        </row>
        <row r="29">
          <cell r="A29" t="str">
            <v>SW018</v>
          </cell>
          <cell r="B29" t="str">
            <v>LRE16 9-13</v>
          </cell>
        </row>
        <row r="29">
          <cell r="I29">
            <v>49.9750124937531</v>
          </cell>
        </row>
        <row r="30">
          <cell r="A30" t="str">
            <v>SW019</v>
          </cell>
          <cell r="B30" t="str">
            <v>LRE21 12-18</v>
          </cell>
        </row>
        <row r="30">
          <cell r="I30">
            <v>58.4123522654257</v>
          </cell>
        </row>
        <row r="31">
          <cell r="A31" t="str">
            <v>SW020</v>
          </cell>
          <cell r="B31" t="str">
            <v>LRE22 16-24</v>
          </cell>
        </row>
        <row r="31">
          <cell r="I31">
            <v>64.2535874919683</v>
          </cell>
        </row>
        <row r="32">
          <cell r="A32" t="str">
            <v>SW021</v>
          </cell>
          <cell r="B32" t="str">
            <v>LRE32 23-32</v>
          </cell>
        </row>
        <row r="32">
          <cell r="I32">
            <v>70.7438488547934</v>
          </cell>
        </row>
        <row r="33">
          <cell r="A33" t="str">
            <v>SW022</v>
          </cell>
          <cell r="B33" t="str">
            <v>LRE35 30-38</v>
          </cell>
        </row>
        <row r="33">
          <cell r="I33">
            <v>70.7438488547934</v>
          </cell>
        </row>
        <row r="34">
          <cell r="A34" t="str">
            <v>SW022.1</v>
          </cell>
          <cell r="B34" t="str">
            <v>LRE37-50</v>
          </cell>
        </row>
        <row r="34">
          <cell r="I34">
            <v>141.487697709587</v>
          </cell>
        </row>
        <row r="35">
          <cell r="A35" t="str">
            <v>SW022.2</v>
          </cell>
          <cell r="B35" t="str">
            <v>LRE48-65</v>
          </cell>
        </row>
        <row r="35">
          <cell r="I35">
            <v>168.746795433452</v>
          </cell>
        </row>
        <row r="36">
          <cell r="A36" t="str">
            <v>SW022.3</v>
          </cell>
          <cell r="B36" t="str">
            <v>LRE55-70</v>
          </cell>
        </row>
        <row r="36">
          <cell r="I36">
            <v>173.939004523712</v>
          </cell>
        </row>
        <row r="37">
          <cell r="A37" t="str">
            <v>SW023</v>
          </cell>
          <cell r="B37" t="str">
            <v>LC1D09</v>
          </cell>
        </row>
        <row r="37">
          <cell r="I37">
            <v>49.9750124937531</v>
          </cell>
        </row>
        <row r="38">
          <cell r="A38" t="str">
            <v>SW024</v>
          </cell>
          <cell r="B38" t="str">
            <v>LC1D12</v>
          </cell>
        </row>
        <row r="38">
          <cell r="I38">
            <v>54.7345374931582</v>
          </cell>
        </row>
        <row r="39">
          <cell r="A39" t="str">
            <v>SW025</v>
          </cell>
          <cell r="B39" t="str">
            <v>LC1D18</v>
          </cell>
        </row>
        <row r="39">
          <cell r="I39">
            <v>71.3928749910759</v>
          </cell>
        </row>
        <row r="40">
          <cell r="A40" t="str">
            <v>SW026</v>
          </cell>
          <cell r="B40" t="str">
            <v>LC1D25</v>
          </cell>
        </row>
        <row r="40">
          <cell r="I40">
            <v>80.911924989886</v>
          </cell>
        </row>
        <row r="41">
          <cell r="A41" t="str">
            <v>SW027</v>
          </cell>
          <cell r="B41" t="str">
            <v>LC1D32</v>
          </cell>
        </row>
        <row r="41">
          <cell r="I41">
            <v>113.03871873587</v>
          </cell>
        </row>
        <row r="42">
          <cell r="A42" t="str">
            <v>SW028</v>
          </cell>
          <cell r="B42" t="str">
            <v>LC1D38</v>
          </cell>
        </row>
        <row r="42">
          <cell r="I42">
            <v>128.507174983937</v>
          </cell>
        </row>
        <row r="43">
          <cell r="A43" t="str">
            <v>SW029</v>
          </cell>
          <cell r="B43" t="str">
            <v>LC1D40</v>
          </cell>
        </row>
        <row r="43">
          <cell r="I43">
            <v>154.684562480664</v>
          </cell>
        </row>
        <row r="44">
          <cell r="A44" t="str">
            <v>SW029.1</v>
          </cell>
          <cell r="B44" t="str">
            <v>LC1D50</v>
          </cell>
        </row>
        <row r="44">
          <cell r="I44">
            <v>208.229218723971</v>
          </cell>
        </row>
        <row r="45">
          <cell r="A45" t="str">
            <v>SW029.2</v>
          </cell>
          <cell r="B45" t="str">
            <v>LC1D65</v>
          </cell>
        </row>
        <row r="45">
          <cell r="I45">
            <v>261.773874967278</v>
          </cell>
        </row>
        <row r="46">
          <cell r="A46" t="str">
            <v>SW030</v>
          </cell>
          <cell r="B46" t="str">
            <v>LRD06 1-1.6</v>
          </cell>
        </row>
        <row r="46">
          <cell r="I46">
            <v>70.2029937412246</v>
          </cell>
        </row>
        <row r="47">
          <cell r="A47" t="str">
            <v>SW031</v>
          </cell>
          <cell r="B47" t="str">
            <v>LRD07 1.6-2.5</v>
          </cell>
        </row>
        <row r="47">
          <cell r="I47">
            <v>71.3928749910759</v>
          </cell>
        </row>
        <row r="48">
          <cell r="A48" t="str">
            <v>SW032</v>
          </cell>
          <cell r="B48" t="str">
            <v>LRD08 2.5-4</v>
          </cell>
        </row>
        <row r="48">
          <cell r="I48">
            <v>71.3928749910759</v>
          </cell>
        </row>
        <row r="49">
          <cell r="A49" t="str">
            <v>SW033</v>
          </cell>
          <cell r="B49" t="str">
            <v>LRD10  4-6</v>
          </cell>
        </row>
        <row r="49">
          <cell r="I49">
            <v>71.3928749910759</v>
          </cell>
        </row>
        <row r="50">
          <cell r="A50" t="str">
            <v>SW034</v>
          </cell>
          <cell r="B50" t="str">
            <v>LRD12 5.5-8</v>
          </cell>
        </row>
        <row r="50">
          <cell r="I50">
            <v>71.3928749910759</v>
          </cell>
        </row>
        <row r="51">
          <cell r="A51" t="str">
            <v>SW035</v>
          </cell>
          <cell r="B51" t="str">
            <v>LRD14 7-10</v>
          </cell>
        </row>
        <row r="51">
          <cell r="I51">
            <v>71.3928749910759</v>
          </cell>
        </row>
        <row r="52">
          <cell r="A52" t="str">
            <v>SW036</v>
          </cell>
          <cell r="B52" t="str">
            <v>LRD16 9-13</v>
          </cell>
        </row>
        <row r="52">
          <cell r="I52">
            <v>71.3928749910759</v>
          </cell>
        </row>
        <row r="53">
          <cell r="A53" t="str">
            <v>SW036.1</v>
          </cell>
          <cell r="B53" t="str">
            <v>LRD18</v>
          </cell>
        </row>
        <row r="53">
          <cell r="I53">
            <v>77.3422812403322</v>
          </cell>
        </row>
        <row r="54">
          <cell r="A54" t="str">
            <v>SW037</v>
          </cell>
          <cell r="B54" t="str">
            <v>LRD21 12-18</v>
          </cell>
        </row>
        <row r="54">
          <cell r="I54">
            <v>77.3422812403322</v>
          </cell>
        </row>
        <row r="55">
          <cell r="A55" t="str">
            <v>SW038</v>
          </cell>
          <cell r="B55" t="str">
            <v>LRD22 16-24</v>
          </cell>
        </row>
        <row r="55">
          <cell r="I55">
            <v>77.3422812403322</v>
          </cell>
        </row>
        <row r="56">
          <cell r="A56" t="str">
            <v>SW039</v>
          </cell>
          <cell r="B56" t="str">
            <v>LRD32 23-32</v>
          </cell>
        </row>
        <row r="56">
          <cell r="I56">
            <v>83.2916874895885</v>
          </cell>
        </row>
        <row r="57">
          <cell r="A57" t="str">
            <v>SW040</v>
          </cell>
          <cell r="B57" t="str">
            <v>LRD35 30-38</v>
          </cell>
        </row>
        <row r="57">
          <cell r="I57">
            <v>83.2916874895885</v>
          </cell>
        </row>
        <row r="58">
          <cell r="A58" t="str">
            <v>SW041</v>
          </cell>
          <cell r="B58" t="str">
            <v>LRD340</v>
          </cell>
        </row>
        <row r="58">
          <cell r="I58">
            <v>136.836343732895</v>
          </cell>
        </row>
        <row r="59">
          <cell r="A59" t="str">
            <v>SW041.1</v>
          </cell>
          <cell r="B59" t="str">
            <v>LRD350</v>
          </cell>
        </row>
        <row r="59">
          <cell r="I59">
            <v>136.836343732895</v>
          </cell>
        </row>
        <row r="60">
          <cell r="A60" t="str">
            <v>SW041.2</v>
          </cell>
          <cell r="B60" t="str">
            <v>LRD365</v>
          </cell>
        </row>
        <row r="60">
          <cell r="I60">
            <v>160.633968729921</v>
          </cell>
        </row>
        <row r="61">
          <cell r="A61" t="str">
            <v>SW041.3</v>
          </cell>
          <cell r="B61" t="str">
            <v>SC-0</v>
          </cell>
        </row>
        <row r="61">
          <cell r="I61">
            <v>85.6714499892911</v>
          </cell>
        </row>
        <row r="62">
          <cell r="A62" t="str">
            <v>SW041.4</v>
          </cell>
          <cell r="B62" t="str">
            <v>SC-4-0</v>
          </cell>
        </row>
        <row r="62">
          <cell r="I62">
            <v>101.139906237358</v>
          </cell>
        </row>
        <row r="63">
          <cell r="A63" t="str">
            <v>SW041.5</v>
          </cell>
          <cell r="B63" t="str">
            <v>SC-4-1</v>
          </cell>
        </row>
        <row r="63">
          <cell r="I63">
            <v>141.595868732301</v>
          </cell>
        </row>
        <row r="64">
          <cell r="A64" t="str">
            <v>SW041.6</v>
          </cell>
          <cell r="B64" t="str">
            <v>SC-N1</v>
          </cell>
        </row>
        <row r="64">
          <cell r="I64">
            <v>215.368506223079</v>
          </cell>
        </row>
        <row r="65">
          <cell r="A65" t="str">
            <v>SW041.7</v>
          </cell>
          <cell r="B65" t="str">
            <v>SC-N2</v>
          </cell>
        </row>
        <row r="65">
          <cell r="I65">
            <v>295.090549963114</v>
          </cell>
        </row>
        <row r="66">
          <cell r="A66" t="str">
            <v>SW041.8</v>
          </cell>
          <cell r="B66" t="str">
            <v>SC-N2S</v>
          </cell>
        </row>
        <row r="66">
          <cell r="I66">
            <v>356.964374955379</v>
          </cell>
        </row>
        <row r="67">
          <cell r="A67" t="str">
            <v>SW041.9</v>
          </cell>
          <cell r="B67" t="str">
            <v>SC-N4</v>
          </cell>
        </row>
        <row r="67">
          <cell r="I67">
            <v>644.915637419386</v>
          </cell>
        </row>
        <row r="68">
          <cell r="A68" t="str">
            <v>SW041.10</v>
          </cell>
          <cell r="B68" t="str">
            <v>SC-N5</v>
          </cell>
        </row>
        <row r="69">
          <cell r="A69" t="str">
            <v>SW041.11</v>
          </cell>
          <cell r="B69" t="str">
            <v>SC-N6</v>
          </cell>
        </row>
        <row r="70">
          <cell r="A70" t="str">
            <v>SW041.12</v>
          </cell>
          <cell r="B70" t="str">
            <v>SC-N7</v>
          </cell>
        </row>
        <row r="71">
          <cell r="A71" t="str">
            <v>SW041.13</v>
          </cell>
          <cell r="B71" t="str">
            <v>SC-N8</v>
          </cell>
        </row>
        <row r="71">
          <cell r="I71">
            <v>1642.03612479475</v>
          </cell>
        </row>
        <row r="72">
          <cell r="A72" t="str">
            <v>SW041.14</v>
          </cell>
          <cell r="B72" t="str">
            <v>SC-N10</v>
          </cell>
        </row>
        <row r="72">
          <cell r="I72">
            <v>2123.93803098451</v>
          </cell>
        </row>
        <row r="73">
          <cell r="A73" t="str">
            <v>SW041.15</v>
          </cell>
          <cell r="B73" t="str">
            <v>SC-N11</v>
          </cell>
        </row>
        <row r="73">
          <cell r="I73">
            <v>3331.66749958354</v>
          </cell>
        </row>
        <row r="74">
          <cell r="A74" t="str">
            <v>SW041.16</v>
          </cell>
          <cell r="B74" t="str">
            <v>TR-0N/3</v>
          </cell>
        </row>
        <row r="74">
          <cell r="I74">
            <v>78.5321624901835</v>
          </cell>
        </row>
        <row r="75">
          <cell r="A75" t="str">
            <v>SW041.17</v>
          </cell>
          <cell r="B75" t="str">
            <v>TR-5-1N/3</v>
          </cell>
        </row>
        <row r="75">
          <cell r="I75">
            <v>85.6714499892911</v>
          </cell>
        </row>
        <row r="76">
          <cell r="A76" t="str">
            <v>SW041.18</v>
          </cell>
          <cell r="B76" t="str">
            <v>TR-N2/3</v>
          </cell>
        </row>
        <row r="76">
          <cell r="I76">
            <v>101.139906237358</v>
          </cell>
        </row>
        <row r="77">
          <cell r="A77" t="str">
            <v>SW041.19</v>
          </cell>
          <cell r="B77" t="str">
            <v>TR-N3/3</v>
          </cell>
        </row>
        <row r="77">
          <cell r="I77">
            <v>136.836343732895</v>
          </cell>
        </row>
        <row r="78">
          <cell r="A78" t="str">
            <v>SW041.20</v>
          </cell>
          <cell r="B78" t="str">
            <v>TR-N5/3</v>
          </cell>
        </row>
        <row r="78">
          <cell r="I78">
            <v>261.773874967278</v>
          </cell>
        </row>
        <row r="79">
          <cell r="A79" t="str">
            <v>SW041.21</v>
          </cell>
          <cell r="B79" t="str">
            <v>TR-N12/3</v>
          </cell>
        </row>
        <row r="79">
          <cell r="I79">
            <v>1025</v>
          </cell>
        </row>
        <row r="80">
          <cell r="B80" t="str">
            <v>SB70G2.2 </v>
          </cell>
        </row>
        <row r="80">
          <cell r="I80">
            <v>1011.77594783733</v>
          </cell>
        </row>
        <row r="81">
          <cell r="B81" t="str">
            <v>SB70G4 </v>
          </cell>
        </row>
        <row r="81">
          <cell r="I81">
            <v>1062.3647452292</v>
          </cell>
        </row>
        <row r="82">
          <cell r="B82" t="str">
            <v>SB70G5.5 </v>
          </cell>
        </row>
        <row r="82">
          <cell r="I82">
            <v>1618.84151653973</v>
          </cell>
        </row>
        <row r="83">
          <cell r="A83" t="str">
            <v>SW042</v>
          </cell>
          <cell r="B83" t="str">
            <v>SB70G7.5 </v>
          </cell>
        </row>
        <row r="83">
          <cell r="I83">
            <v>2023.55189567466</v>
          </cell>
        </row>
        <row r="84">
          <cell r="A84" t="str">
            <v>SW043</v>
          </cell>
          <cell r="B84" t="str">
            <v>SB70G11  </v>
          </cell>
        </row>
        <row r="84">
          <cell r="I84">
            <v>2248.39099519406</v>
          </cell>
        </row>
        <row r="85">
          <cell r="A85" t="str">
            <v>SW044</v>
          </cell>
          <cell r="B85" t="str">
            <v>SB70G15 </v>
          </cell>
        </row>
        <row r="85">
          <cell r="I85">
            <v>3035.32784351199</v>
          </cell>
        </row>
        <row r="86">
          <cell r="A86" t="str">
            <v>SW045</v>
          </cell>
          <cell r="B86" t="str">
            <v>SB70G18.5 </v>
          </cell>
        </row>
        <row r="86">
          <cell r="I86">
            <v>3485.0060425508</v>
          </cell>
        </row>
        <row r="87">
          <cell r="A87" t="str">
            <v>SW046</v>
          </cell>
          <cell r="B87" t="str">
            <v>SB70G22 </v>
          </cell>
        </row>
        <row r="87">
          <cell r="I87">
            <v>3822.26469182991</v>
          </cell>
        </row>
        <row r="88">
          <cell r="A88" t="str">
            <v>SW047</v>
          </cell>
          <cell r="B88" t="str">
            <v>SB70G30</v>
          </cell>
        </row>
        <row r="88">
          <cell r="I88">
            <v>3934.68424158961</v>
          </cell>
        </row>
        <row r="89">
          <cell r="A89" t="str">
            <v>SW048</v>
          </cell>
          <cell r="B89" t="str">
            <v>SB70G37 </v>
          </cell>
        </row>
        <row r="89">
          <cell r="I89">
            <v>5339.9286135859</v>
          </cell>
        </row>
        <row r="90">
          <cell r="A90" t="str">
            <v>SW049</v>
          </cell>
          <cell r="B90" t="str">
            <v>SB70G45 </v>
          </cell>
        </row>
        <row r="90">
          <cell r="I90">
            <v>6520.33388606279</v>
          </cell>
        </row>
        <row r="91">
          <cell r="A91" t="str">
            <v>SW049.1</v>
          </cell>
          <cell r="B91" t="str">
            <v>SB70G55</v>
          </cell>
        </row>
        <row r="91">
          <cell r="I91">
            <v>7869.36848317922</v>
          </cell>
        </row>
        <row r="92">
          <cell r="A92" t="str">
            <v>SW049.2</v>
          </cell>
          <cell r="B92" t="str">
            <v>SB70G75</v>
          </cell>
        </row>
        <row r="92">
          <cell r="I92">
            <v>10473.754719279</v>
          </cell>
        </row>
        <row r="93">
          <cell r="A93" t="str">
            <v>SW049.3</v>
          </cell>
          <cell r="B93" t="str">
            <v>SB70G90</v>
          </cell>
        </row>
        <row r="93">
          <cell r="I93">
            <v>13153.0873218853</v>
          </cell>
        </row>
        <row r="94">
          <cell r="A94" t="str">
            <v>SW049.4</v>
          </cell>
          <cell r="B94" t="str">
            <v>SB70G110</v>
          </cell>
        </row>
        <row r="94">
          <cell r="I94">
            <v>0</v>
          </cell>
        </row>
        <row r="95">
          <cell r="A95" t="str">
            <v>SW049.5</v>
          </cell>
          <cell r="B95" t="str">
            <v>SB70G132</v>
          </cell>
        </row>
        <row r="95">
          <cell r="I95">
            <v>19486.0552916819</v>
          </cell>
        </row>
        <row r="96">
          <cell r="A96" t="str">
            <v>SW049.6</v>
          </cell>
          <cell r="B96" t="str">
            <v>SB70G160</v>
          </cell>
        </row>
        <row r="97">
          <cell r="A97" t="str">
            <v>SW049.7</v>
          </cell>
          <cell r="B97" t="str">
            <v>SB70G200</v>
          </cell>
        </row>
        <row r="98">
          <cell r="B98" t="str">
            <v>GMC-40-11 (OFFER)</v>
          </cell>
        </row>
        <row r="98">
          <cell r="I98">
            <v>95.0828157349897</v>
          </cell>
        </row>
        <row r="99">
          <cell r="B99" t="str">
            <v>GMC-50-11 (OFFER)</v>
          </cell>
        </row>
        <row r="99">
          <cell r="I99">
            <v>134.368530020704</v>
          </cell>
        </row>
        <row r="100">
          <cell r="A100" t="str">
            <v>SW050</v>
          </cell>
          <cell r="B100" t="str">
            <v>LANN11N (1open ,1close)</v>
          </cell>
        </row>
        <row r="100">
          <cell r="I100">
            <v>13.0486977399656</v>
          </cell>
        </row>
        <row r="101">
          <cell r="A101" t="str">
            <v>SW051</v>
          </cell>
          <cell r="B101" t="str">
            <v>LANN22N (2open ,2close)</v>
          </cell>
        </row>
        <row r="101">
          <cell r="I101">
            <v>24.3575691146024</v>
          </cell>
        </row>
        <row r="102">
          <cell r="A102" t="str">
            <v>SW051.1</v>
          </cell>
          <cell r="B102" t="str">
            <v>SZ-A11 fuji auxillary contact</v>
          </cell>
        </row>
        <row r="102">
          <cell r="I102">
            <v>24.3575691146024</v>
          </cell>
        </row>
        <row r="103">
          <cell r="A103" t="str">
            <v>SW051.2</v>
          </cell>
          <cell r="B103" t="str">
            <v>NXC-0.9M/4 220V Small contactor chnt</v>
          </cell>
        </row>
        <row r="103">
          <cell r="I103">
            <v>34.1005967604433</v>
          </cell>
        </row>
        <row r="104">
          <cell r="A104" t="str">
            <v>SW052</v>
          </cell>
          <cell r="B104" t="str">
            <v>ABB RELAY MY4NJ (24VDC)</v>
          </cell>
        </row>
        <row r="104">
          <cell r="I104">
            <v>34.5065562456867</v>
          </cell>
        </row>
        <row r="105">
          <cell r="A105" t="str">
            <v>SW052.1</v>
          </cell>
          <cell r="B105" t="str">
            <v>ABB RELAY MY4NJ (230VAC)</v>
          </cell>
        </row>
        <row r="105">
          <cell r="I105">
            <v>40.2576489533011</v>
          </cell>
        </row>
        <row r="106">
          <cell r="A106" t="str">
            <v>SW053</v>
          </cell>
          <cell r="B106" t="str">
            <v>CKC AH3-3(1S) C/W base</v>
          </cell>
        </row>
        <row r="106">
          <cell r="I106">
            <v>30.446961393253</v>
          </cell>
        </row>
        <row r="107">
          <cell r="A107" t="str">
            <v>SW054</v>
          </cell>
          <cell r="B107" t="str">
            <v>CKC AH3-1(6m) C/W base</v>
          </cell>
        </row>
        <row r="107">
          <cell r="I107">
            <v>30.446961393253</v>
          </cell>
        </row>
        <row r="108">
          <cell r="A108" t="str">
            <v>SW055</v>
          </cell>
          <cell r="B108" t="str">
            <v>CKC AH3-1(6S) C/W base</v>
          </cell>
        </row>
        <row r="108">
          <cell r="I108">
            <v>40.1899890390939</v>
          </cell>
        </row>
        <row r="109">
          <cell r="A109" t="str">
            <v>SW056</v>
          </cell>
          <cell r="B109" t="str">
            <v>MIKRO MX100 3PH RELAY  c/w omron base</v>
          </cell>
        </row>
        <row r="109">
          <cell r="I109">
            <v>108.333333333333</v>
          </cell>
        </row>
        <row r="110">
          <cell r="A110" t="str">
            <v>SW056.1</v>
          </cell>
          <cell r="B110" t="str">
            <v>K8DS-PH1 OMRON 3PH RELAY</v>
          </cell>
        </row>
        <row r="110">
          <cell r="I110">
            <v>86.2663906142167</v>
          </cell>
        </row>
        <row r="111">
          <cell r="A111" t="str">
            <v>SW057</v>
          </cell>
          <cell r="B111" t="str">
            <v>SM602 (3ph protection relay)</v>
          </cell>
        </row>
        <row r="111">
          <cell r="I111">
            <v>74.7642051989878</v>
          </cell>
        </row>
        <row r="112">
          <cell r="A112" t="str">
            <v>SW058</v>
          </cell>
          <cell r="B112" t="str">
            <v>SM602A (3ph protection relay with alarm)</v>
          </cell>
        </row>
        <row r="112">
          <cell r="I112">
            <v>80.5152979066022</v>
          </cell>
        </row>
        <row r="113">
          <cell r="A113" t="str">
            <v>SW059</v>
          </cell>
          <cell r="B113" t="str">
            <v>HAGER TIMER (24H)C/W BASE</v>
          </cell>
        </row>
        <row r="113">
          <cell r="I113">
            <v>158.333333333333</v>
          </cell>
        </row>
        <row r="114">
          <cell r="A114" t="str">
            <v>SW061</v>
          </cell>
          <cell r="B114" t="str">
            <v>PILOT LAMP GREEN (22mm)</v>
          </cell>
        </row>
        <row r="114">
          <cell r="I114">
            <v>2.80112044817927</v>
          </cell>
        </row>
        <row r="115">
          <cell r="A115" t="str">
            <v>SW062</v>
          </cell>
          <cell r="B115" t="str">
            <v>PILOT LAMP RED (22mm)</v>
          </cell>
        </row>
        <row r="115">
          <cell r="I115">
            <v>2.80112044817927</v>
          </cell>
        </row>
        <row r="116">
          <cell r="A116" t="str">
            <v>SW063</v>
          </cell>
          <cell r="B116" t="str">
            <v>PILOT LAMP BLUE (22mm)</v>
          </cell>
        </row>
        <row r="116">
          <cell r="I116">
            <v>3.65363536719035</v>
          </cell>
        </row>
        <row r="117">
          <cell r="A117" t="str">
            <v>SW064</v>
          </cell>
          <cell r="B117" t="str">
            <v>PILOT LAMP ORANGE (22mm)</v>
          </cell>
        </row>
        <row r="117">
          <cell r="I117">
            <v>2.80112044817927</v>
          </cell>
        </row>
        <row r="118">
          <cell r="A118" t="str">
            <v>SW065</v>
          </cell>
          <cell r="B118" t="str">
            <v>PLASTIC MARKING</v>
          </cell>
        </row>
        <row r="118">
          <cell r="I118">
            <v>0.243575691146024</v>
          </cell>
        </row>
        <row r="119">
          <cell r="A119" t="str">
            <v>SW066</v>
          </cell>
          <cell r="B119" t="str">
            <v>TERMINAL BLOCK (4PIN) (15AMP)</v>
          </cell>
        </row>
        <row r="119">
          <cell r="I119">
            <v>2.37486298867373</v>
          </cell>
        </row>
        <row r="120">
          <cell r="A120" t="str">
            <v>SW067</v>
          </cell>
          <cell r="B120" t="str">
            <v>TERMINAL BLOCK (6PIN) (15AMP)</v>
          </cell>
        </row>
        <row r="120">
          <cell r="I120">
            <v>3.19693094629156</v>
          </cell>
        </row>
        <row r="121">
          <cell r="A121" t="str">
            <v>SW068</v>
          </cell>
          <cell r="B121" t="str">
            <v>TERMINAL BLOCK (8PIN) (15AMP)</v>
          </cell>
        </row>
        <row r="121">
          <cell r="I121">
            <v>4.20168067226891</v>
          </cell>
        </row>
        <row r="122">
          <cell r="A122" t="str">
            <v>SW069</v>
          </cell>
          <cell r="B122" t="str">
            <v>TERMINAL BLOCK (8PIN) (25AMP)</v>
          </cell>
        </row>
        <row r="122">
          <cell r="I122">
            <v>6.02849835586408</v>
          </cell>
        </row>
        <row r="123">
          <cell r="A123" t="str">
            <v>SW069.01</v>
          </cell>
          <cell r="B123" t="str">
            <v>TERMINAL BLOCK (10PIN) (25AMP)</v>
          </cell>
        </row>
        <row r="123">
          <cell r="I123">
            <v>5.1150895140665</v>
          </cell>
        </row>
        <row r="124">
          <cell r="A124" t="str">
            <v>SW069.02</v>
          </cell>
          <cell r="B124" t="str">
            <v>KDJ-3206 TERMINAL (HI,LO,SOL,L,N)</v>
          </cell>
        </row>
        <row r="124">
          <cell r="I124">
            <v>10.717330410425</v>
          </cell>
        </row>
        <row r="125">
          <cell r="A125" t="str">
            <v>SW069.03</v>
          </cell>
          <cell r="B125" t="str">
            <v>KDJ-3206 TERMINAL (COMP,HI,LO,N)</v>
          </cell>
        </row>
        <row r="125">
          <cell r="I125">
            <v>10.717330410425</v>
          </cell>
        </row>
        <row r="126">
          <cell r="A126" t="str">
            <v>SW069.04</v>
          </cell>
          <cell r="B126" t="str">
            <v>KDJ-3210 TERMINAL (HI,LO,SOL,VOL,L1,L2,L3,FAN,N)</v>
          </cell>
        </row>
        <row r="126">
          <cell r="I126">
            <v>17.0502983802217</v>
          </cell>
        </row>
        <row r="127">
          <cell r="A127" t="str">
            <v>SW069.05</v>
          </cell>
          <cell r="B127" t="str">
            <v>DG-4 BOX C/W KDJ-3210 TERMINAL (HI,LO,FAN,N,L1-3,N)</v>
          </cell>
        </row>
        <row r="127">
          <cell r="I127">
            <v>46.2793813177445</v>
          </cell>
        </row>
        <row r="128">
          <cell r="A128" t="str">
            <v>SW069.06</v>
          </cell>
          <cell r="B128" t="str">
            <v>DG-3 BOX C/W KDJ-3206 TERMINAL (HI,LO,SOL,L,N)</v>
          </cell>
        </row>
        <row r="128">
          <cell r="I128">
            <v>31.6648398489831</v>
          </cell>
        </row>
        <row r="129">
          <cell r="A129" t="str">
            <v>SW069.07</v>
          </cell>
          <cell r="B129" t="str">
            <v>DG-3 BOX C/W KDJ-3206 TERMINAL (L1,L2,L3,L1,L2,L3)</v>
          </cell>
        </row>
        <row r="129">
          <cell r="I129">
            <v>31.6648398489831</v>
          </cell>
        </row>
        <row r="130">
          <cell r="A130" t="str">
            <v>SW070</v>
          </cell>
          <cell r="B130" t="str">
            <v>PG11 Nylon cable gland (3-7mm)</v>
          </cell>
        </row>
        <row r="130">
          <cell r="I130">
            <v>0.389721105833638</v>
          </cell>
        </row>
        <row r="131">
          <cell r="A131" t="str">
            <v>SW071</v>
          </cell>
          <cell r="B131" t="str">
            <v>PG11 Nylon cable gland (5-10)</v>
          </cell>
        </row>
        <row r="131">
          <cell r="I131">
            <v>0.389721105833638</v>
          </cell>
        </row>
        <row r="132">
          <cell r="A132" t="str">
            <v>SW072</v>
          </cell>
          <cell r="B132" t="str">
            <v>PG13.5 Nylon cable gland (5-9mm)</v>
          </cell>
        </row>
        <row r="132">
          <cell r="I132">
            <v>0.426257459505541</v>
          </cell>
        </row>
        <row r="133">
          <cell r="A133" t="str">
            <v>SW073</v>
          </cell>
          <cell r="B133" t="str">
            <v>PG13.5 Nylon cable gland (6-11mm)</v>
          </cell>
        </row>
        <row r="133">
          <cell r="I133">
            <v>0.426257459505541</v>
          </cell>
        </row>
        <row r="134">
          <cell r="A134" t="str">
            <v>SW073.1</v>
          </cell>
          <cell r="B134" t="str">
            <v>PG16 Nylon cable gland (6-11mm)</v>
          </cell>
        </row>
        <row r="135">
          <cell r="A135" t="str">
            <v>SW074</v>
          </cell>
          <cell r="B135" t="str">
            <v>WRAPING BAND (8mm)</v>
          </cell>
        </row>
        <row r="135">
          <cell r="I135">
            <v>7.30727073438071</v>
          </cell>
        </row>
        <row r="136">
          <cell r="A136" t="str">
            <v>SW075</v>
          </cell>
          <cell r="B136" t="str">
            <v>TERMINAL CLIP 1.5mm (1000pcs per packet) 1008</v>
          </cell>
        </row>
        <row r="136">
          <cell r="I136">
            <v>31.6648398489831</v>
          </cell>
        </row>
        <row r="137">
          <cell r="A137" t="str">
            <v>SW076</v>
          </cell>
          <cell r="B137" t="str">
            <v>TERMINAL CLIP 2.5mm (1000pcs per packet) 1008</v>
          </cell>
        </row>
        <row r="137">
          <cell r="I137">
            <v>34.1005967604433</v>
          </cell>
        </row>
        <row r="138">
          <cell r="A138" t="str">
            <v>SW077</v>
          </cell>
          <cell r="B138" t="str">
            <v>TERMINAL CLIP 1.0mm (1000pcs per packet) 1008</v>
          </cell>
        </row>
        <row r="138">
          <cell r="I138">
            <v>29.2290829375228</v>
          </cell>
        </row>
        <row r="139">
          <cell r="A139" t="str">
            <v>SW078</v>
          </cell>
          <cell r="B139" t="str">
            <v>HT4-395 (4MM TERMINAL CLIP)(1000pcs per packet)</v>
          </cell>
        </row>
        <row r="139">
          <cell r="I139">
            <v>68.2011935208866</v>
          </cell>
        </row>
        <row r="140">
          <cell r="A140" t="str">
            <v>SW079</v>
          </cell>
          <cell r="B140" t="str">
            <v>ISOLATOR  ON/OFF 20AMP</v>
          </cell>
        </row>
        <row r="140">
          <cell r="I140">
            <v>36.5363536719035</v>
          </cell>
        </row>
        <row r="141">
          <cell r="A141" t="str">
            <v>SW080</v>
          </cell>
          <cell r="B141" t="str">
            <v>ISOLATOR  ON/OFF 32AMP</v>
          </cell>
        </row>
        <row r="141">
          <cell r="I141">
            <v>54.8045305078553</v>
          </cell>
        </row>
        <row r="142">
          <cell r="A142" t="str">
            <v>SW081</v>
          </cell>
          <cell r="B142" t="str">
            <v>ON/OFF BUTTON 2 STEP CHNT</v>
          </cell>
        </row>
        <row r="142">
          <cell r="I142">
            <v>5.72402874193155</v>
          </cell>
        </row>
        <row r="143">
          <cell r="A143" t="str">
            <v>SW082</v>
          </cell>
          <cell r="B143" t="str">
            <v>ON/OFF BUTTON SALZER 16A</v>
          </cell>
        </row>
        <row r="143">
          <cell r="I143">
            <v>18.9935828877005</v>
          </cell>
        </row>
        <row r="144">
          <cell r="A144" t="str">
            <v>SW083</v>
          </cell>
          <cell r="B144" t="str">
            <v>SAF1-A002 (3 gang 1 way 10a)</v>
          </cell>
        </row>
        <row r="144">
          <cell r="I144">
            <v>16.1960784313725</v>
          </cell>
        </row>
        <row r="145">
          <cell r="A145" t="str">
            <v>SW084</v>
          </cell>
          <cell r="B145" t="str">
            <v>SAF1-A002 (2 gang 1 way 10a)</v>
          </cell>
        </row>
        <row r="145">
          <cell r="I145">
            <v>14.9813725490196</v>
          </cell>
        </row>
        <row r="146">
          <cell r="A146" t="str">
            <v>SW085</v>
          </cell>
          <cell r="B146" t="str">
            <v>SAF1-A002 (1 gang 2 way 10a)</v>
          </cell>
        </row>
        <row r="146">
          <cell r="I146">
            <v>12.4709803921569</v>
          </cell>
        </row>
        <row r="147">
          <cell r="A147" t="str">
            <v>SW086</v>
          </cell>
          <cell r="B147" t="str">
            <v>SAD1-3 3P 60A Switch socket</v>
          </cell>
        </row>
        <row r="147">
          <cell r="I147">
            <v>34.0117647058824</v>
          </cell>
        </row>
        <row r="148">
          <cell r="A148" t="str">
            <v>SW087</v>
          </cell>
          <cell r="B148" t="str">
            <v>UKW-335 3P 32A isolation switch</v>
          </cell>
        </row>
        <row r="148">
          <cell r="I148">
            <v>34.0117647058824</v>
          </cell>
        </row>
        <row r="149">
          <cell r="A149" t="str">
            <v>SW088</v>
          </cell>
          <cell r="B149" t="str">
            <v>SAF2-C001 (1gang 1 socket 13a)</v>
          </cell>
        </row>
        <row r="149">
          <cell r="I149">
            <v>36.4411764705882</v>
          </cell>
        </row>
        <row r="150">
          <cell r="A150" t="str">
            <v>SW089</v>
          </cell>
          <cell r="B150" t="str">
            <v>SAF2-C002 (2gang 2 socket 13a)</v>
          </cell>
        </row>
        <row r="150">
          <cell r="I150">
            <v>48.5882352941177</v>
          </cell>
        </row>
        <row r="151">
          <cell r="A151" t="str">
            <v>SW090</v>
          </cell>
          <cell r="B151" t="str">
            <v>SA-C002 Water proof box</v>
          </cell>
        </row>
        <row r="151">
          <cell r="I151">
            <v>36.4411764705882</v>
          </cell>
        </row>
        <row r="152">
          <cell r="A152" t="str">
            <v>SW090.1</v>
          </cell>
          <cell r="B152" t="str">
            <v>WIRING BOX SALZER 2HP-3HP</v>
          </cell>
        </row>
        <row r="152">
          <cell r="I152">
            <v>126.046583850932</v>
          </cell>
        </row>
        <row r="153">
          <cell r="A153" t="str">
            <v>SW090.2</v>
          </cell>
          <cell r="B153" t="str">
            <v>WIRING BOX SALZER 3.5HP-6HP</v>
          </cell>
        </row>
        <row r="153">
          <cell r="I153">
            <v>126.046583850932</v>
          </cell>
        </row>
        <row r="154">
          <cell r="A154" t="str">
            <v>SW090.3</v>
          </cell>
          <cell r="B154" t="str">
            <v>CHNT MCCB 80A 3POLE</v>
          </cell>
        </row>
        <row r="154">
          <cell r="I154">
            <v>117.949683167074</v>
          </cell>
        </row>
        <row r="155">
          <cell r="A155" t="str">
            <v>SW090.4</v>
          </cell>
          <cell r="B155" t="str">
            <v>CHNT MCCB 100A 3POLE</v>
          </cell>
        </row>
        <row r="155">
          <cell r="I155">
            <v>117.949683167074</v>
          </cell>
        </row>
        <row r="156">
          <cell r="A156" t="str">
            <v>SW090.5</v>
          </cell>
          <cell r="B156" t="str">
            <v>CHNT MCCB 160A 3POLE</v>
          </cell>
        </row>
        <row r="156">
          <cell r="I156">
            <v>174.414957023653</v>
          </cell>
        </row>
        <row r="157">
          <cell r="A157" t="str">
            <v>SW090.6</v>
          </cell>
          <cell r="B157" t="str">
            <v>CHNT MCCB 200A 3POLE</v>
          </cell>
        </row>
        <row r="157">
          <cell r="I157">
            <v>188.217579521927</v>
          </cell>
        </row>
        <row r="158">
          <cell r="A158" t="str">
            <v>SW090.7</v>
          </cell>
          <cell r="B158" t="str">
            <v>CHNT MCCB 250A 3POLE</v>
          </cell>
        </row>
        <row r="158">
          <cell r="I158">
            <v>188.217579521927</v>
          </cell>
        </row>
        <row r="160">
          <cell r="A160" t="str">
            <v>SW090.8</v>
          </cell>
          <cell r="B160" t="str">
            <v>CHNT MCCB 160A 4POLE cw protector</v>
          </cell>
        </row>
        <row r="160">
          <cell r="I160">
            <v>396.511700859527</v>
          </cell>
        </row>
        <row r="161">
          <cell r="A161" t="str">
            <v>SW090.9</v>
          </cell>
          <cell r="B161" t="str">
            <v>CHNT MCCB 200A 4POLE cw protector</v>
          </cell>
        </row>
        <row r="161">
          <cell r="I161">
            <v>431.331953071083</v>
          </cell>
        </row>
        <row r="162">
          <cell r="A162" t="str">
            <v>SW090.10</v>
          </cell>
          <cell r="B162" t="str">
            <v>CHNT MCCB 250A 4POLE cw protector</v>
          </cell>
        </row>
        <row r="162">
          <cell r="I162">
            <v>431.331953071083</v>
          </cell>
        </row>
        <row r="163">
          <cell r="A163" t="str">
            <v>SW090.11</v>
          </cell>
          <cell r="B163" t="str">
            <v>CHNT MCCB 315A 4POLE cw protector</v>
          </cell>
        </row>
        <row r="163">
          <cell r="I163">
            <v>995.984691636865</v>
          </cell>
        </row>
        <row r="164">
          <cell r="A164" t="str">
            <v>SW090.12</v>
          </cell>
          <cell r="B164" t="str">
            <v>CHNT MCCB 315A 4POLE cw protector</v>
          </cell>
        </row>
        <row r="164">
          <cell r="I164" t="str">
            <v>~</v>
          </cell>
        </row>
        <row r="165">
          <cell r="A165" t="str">
            <v>SW090.13</v>
          </cell>
          <cell r="B165" t="str">
            <v>TERASAKI MCCB 100A 3POLE 25KA</v>
          </cell>
        </row>
        <row r="165">
          <cell r="I165">
            <v>295.666666666667</v>
          </cell>
        </row>
        <row r="166">
          <cell r="A166" t="str">
            <v>SW090.14</v>
          </cell>
          <cell r="B166" t="str">
            <v>TERASAKI MCCB 160A 3POLE 25KA</v>
          </cell>
        </row>
        <row r="166">
          <cell r="I166">
            <v>533.333333333333</v>
          </cell>
        </row>
        <row r="167">
          <cell r="A167" t="str">
            <v>SW090.15</v>
          </cell>
          <cell r="B167" t="str">
            <v>TERASAKI MCCB 200A 3POLE 25KA</v>
          </cell>
        </row>
        <row r="167">
          <cell r="I167">
            <v>533.333333333333</v>
          </cell>
        </row>
        <row r="168">
          <cell r="A168" t="str">
            <v>SW090.16</v>
          </cell>
          <cell r="B168" t="str">
            <v>TERASAKI MCCB 250A 3POLE 25KA</v>
          </cell>
        </row>
        <row r="168">
          <cell r="I168">
            <v>566.666666666667</v>
          </cell>
        </row>
        <row r="169">
          <cell r="A169" t="str">
            <v>SW090.17</v>
          </cell>
          <cell r="B169" t="str">
            <v>TERASAKI MCCB 300A 3POLE 36KA</v>
          </cell>
        </row>
        <row r="169">
          <cell r="I169">
            <v>1202.33333333333</v>
          </cell>
        </row>
        <row r="170">
          <cell r="A170" t="str">
            <v>SW090.18</v>
          </cell>
          <cell r="B170" t="str">
            <v>TERASAKI MCCB 400A 3POLE 36KA</v>
          </cell>
        </row>
        <row r="170">
          <cell r="I170">
            <v>1202.33333333333</v>
          </cell>
        </row>
        <row r="171">
          <cell r="A171" t="str">
            <v>SW091</v>
          </cell>
          <cell r="B171" t="str">
            <v>SCNEIDER MCB 1P -16A (6KA)</v>
          </cell>
        </row>
        <row r="171">
          <cell r="I171">
            <v>11.3333333333333</v>
          </cell>
        </row>
        <row r="172">
          <cell r="A172" t="str">
            <v>SW092</v>
          </cell>
          <cell r="B172" t="str">
            <v>SCNEIDER MCB 1P -32A (6KA)</v>
          </cell>
        </row>
        <row r="172">
          <cell r="I172">
            <v>13</v>
          </cell>
        </row>
        <row r="173">
          <cell r="A173" t="str">
            <v>SW093</v>
          </cell>
          <cell r="B173" t="str">
            <v>SCNEIDER MCB 3P -32A (6KA)</v>
          </cell>
        </row>
        <row r="173">
          <cell r="I173">
            <v>70</v>
          </cell>
        </row>
        <row r="174">
          <cell r="A174" t="str">
            <v>SW094</v>
          </cell>
          <cell r="B174" t="str">
            <v>SCNEIDER MCB 3P -40A (6KA)</v>
          </cell>
        </row>
        <row r="174">
          <cell r="I174">
            <v>76.6666666666667</v>
          </cell>
        </row>
        <row r="175">
          <cell r="A175" t="str">
            <v>SW095</v>
          </cell>
          <cell r="B175" t="str">
            <v>SCNEIDER MCB 3P -63A (6KA)</v>
          </cell>
        </row>
        <row r="175">
          <cell r="I175">
            <v>130</v>
          </cell>
        </row>
        <row r="176">
          <cell r="A176" t="str">
            <v>SW096</v>
          </cell>
          <cell r="B176" t="str">
            <v>ELCB 40AMP 2POLE Maxguard</v>
          </cell>
        </row>
        <row r="176">
          <cell r="I176">
            <v>65</v>
          </cell>
        </row>
        <row r="177">
          <cell r="A177" t="str">
            <v>SW097</v>
          </cell>
          <cell r="B177" t="str">
            <v>SCNEIDER ELCB 4P -40A (300mA)</v>
          </cell>
        </row>
        <row r="177">
          <cell r="I177">
            <v>138.333333333333</v>
          </cell>
        </row>
        <row r="178">
          <cell r="A178" t="str">
            <v>SW098</v>
          </cell>
          <cell r="B178" t="str">
            <v>SCNEIDER ELCB 4P -63A (300mA)</v>
          </cell>
        </row>
        <row r="178">
          <cell r="I178">
            <v>170</v>
          </cell>
        </row>
        <row r="179">
          <cell r="A179" t="str">
            <v>SW099</v>
          </cell>
          <cell r="B179" t="str">
            <v>SCNEIDER ELCB 4P -100A (300mA)</v>
          </cell>
        </row>
        <row r="179">
          <cell r="I179">
            <v>366.666666666667</v>
          </cell>
        </row>
        <row r="180">
          <cell r="A180" t="str">
            <v>SW099.1</v>
          </cell>
          <cell r="B180" t="str">
            <v>SCNEIDER MCCB 4P -200A (50KA)</v>
          </cell>
        </row>
        <row r="180">
          <cell r="I180" t="str">
            <v>~</v>
          </cell>
        </row>
        <row r="181">
          <cell r="A181" t="str">
            <v>SW099.2</v>
          </cell>
          <cell r="B181" t="str">
            <v>SCNEIDER NSX&amp;CVS SHT AC220-240V</v>
          </cell>
        </row>
        <row r="181">
          <cell r="I181" t="str">
            <v>~</v>
          </cell>
        </row>
        <row r="182">
          <cell r="A182" t="str">
            <v>SW114</v>
          </cell>
          <cell r="B182" t="str">
            <v>3 PHASE MCB BAR 63AMP</v>
          </cell>
        </row>
        <row r="182">
          <cell r="I182">
            <v>73.0727073438071</v>
          </cell>
        </row>
        <row r="183">
          <cell r="A183" t="str">
            <v>SW115</v>
          </cell>
          <cell r="B183" t="str">
            <v>3 PHASE MCB BAR 100AMP</v>
          </cell>
        </row>
        <row r="183">
          <cell r="I183">
            <v>100.840336134454</v>
          </cell>
        </row>
        <row r="184">
          <cell r="B184" t="str">
            <v>10HP AUTO TRAN</v>
          </cell>
        </row>
        <row r="184">
          <cell r="I184" t="str">
            <v>~</v>
          </cell>
        </row>
        <row r="185">
          <cell r="B185" t="str">
            <v>ABB SOFT STARTER PSR-12  5.5KW</v>
          </cell>
        </row>
        <row r="185">
          <cell r="I185" t="str">
            <v>~</v>
          </cell>
        </row>
        <row r="186">
          <cell r="B186" t="str">
            <v>ABB SOFT STARTER PSR-16  7.5KW</v>
          </cell>
        </row>
        <row r="186">
          <cell r="I186" t="str">
            <v>~</v>
          </cell>
        </row>
        <row r="187">
          <cell r="B187" t="str">
            <v>ABB SOFT STARTER PSR-25  11KW</v>
          </cell>
        </row>
        <row r="187">
          <cell r="I187" t="str">
            <v>~</v>
          </cell>
        </row>
        <row r="188">
          <cell r="A188" t="str">
            <v>SW115.1</v>
          </cell>
          <cell r="B188" t="str">
            <v>PLASTIC TERMINAL BOX  (SMALL) BLACK</v>
          </cell>
        </row>
        <row r="188">
          <cell r="I188">
            <v>19.5537152058891</v>
          </cell>
        </row>
        <row r="189">
          <cell r="A189" t="str">
            <v>SW115.2</v>
          </cell>
          <cell r="B189" t="str">
            <v>TERMINAL BOX WHITE (150mm x 110mm x 70mm) 180mm x 200mm</v>
          </cell>
        </row>
        <row r="189">
          <cell r="I189">
            <v>10.351966873706</v>
          </cell>
        </row>
        <row r="190">
          <cell r="A190" t="str">
            <v>SW116</v>
          </cell>
          <cell r="B190" t="str">
            <v>CONTROL PANEL TRUNKING (20mm x 20mm x 2m)</v>
          </cell>
        </row>
        <row r="190">
          <cell r="I190">
            <v>6.49350649350649</v>
          </cell>
        </row>
        <row r="191">
          <cell r="A191" t="str">
            <v>SW117</v>
          </cell>
          <cell r="B191" t="str">
            <v>CONTROL PANEL TRUNKING (35mm x 35mm x 2m)</v>
          </cell>
        </row>
        <row r="191">
          <cell r="I191">
            <v>9.59909655561829</v>
          </cell>
        </row>
        <row r="192">
          <cell r="A192" t="str">
            <v>SW118</v>
          </cell>
          <cell r="B192" t="str">
            <v>CONTROL PANEL TRUNKING (45mm x 32mm x 2m)</v>
          </cell>
        </row>
        <row r="192">
          <cell r="I192">
            <v>11.2930547713156</v>
          </cell>
        </row>
        <row r="193">
          <cell r="A193" t="str">
            <v>SW118.01</v>
          </cell>
          <cell r="B193" t="str">
            <v>CONTROL PANEL TRUNKING (65mm x 45mm x 2m)</v>
          </cell>
        </row>
        <row r="193">
          <cell r="I193">
            <v>17.2219085262563</v>
          </cell>
        </row>
        <row r="194">
          <cell r="A194" t="str">
            <v>SW118.1</v>
          </cell>
          <cell r="B194" t="str">
            <v>TERMINAL CLIP RVL2.5-3.5 (1000PCS)</v>
          </cell>
        </row>
        <row r="194">
          <cell r="I194">
            <v>116.916331750091</v>
          </cell>
        </row>
        <row r="195">
          <cell r="A195" t="str">
            <v>SW118.2</v>
          </cell>
          <cell r="B195" t="str">
            <v>TERMINAL CLIP RVL2-3.5 (1000PCS)</v>
          </cell>
        </row>
        <row r="195">
          <cell r="I195">
            <v>116.916331750091</v>
          </cell>
        </row>
        <row r="196">
          <cell r="A196" t="str">
            <v>SW118.3</v>
          </cell>
          <cell r="B196" t="str">
            <v>TERMINAL CLIP SV2-4 (1000PCS)</v>
          </cell>
        </row>
        <row r="196">
          <cell r="I196">
            <v>48.7151382292047</v>
          </cell>
        </row>
        <row r="197">
          <cell r="A197" t="str">
            <v>SW118.4</v>
          </cell>
          <cell r="B197" t="str">
            <v>TERMINAL CLIP SV3.5-4 (1000PCS)</v>
          </cell>
        </row>
        <row r="197">
          <cell r="I197">
            <v>90.6101571063208</v>
          </cell>
        </row>
        <row r="198">
          <cell r="A198" t="str">
            <v>SW118.5</v>
          </cell>
          <cell r="B198" t="str">
            <v>TERMINAL CLIP SVS5.5-3.5 (1000PCS)</v>
          </cell>
        </row>
        <row r="198">
          <cell r="I198">
            <v>115.698453294361</v>
          </cell>
        </row>
        <row r="199">
          <cell r="A199" t="str">
            <v>SW119</v>
          </cell>
          <cell r="B199" t="str">
            <v>ALUMINIUM CUTTER RAIL</v>
          </cell>
        </row>
        <row r="199">
          <cell r="I199">
            <v>365.363536719035</v>
          </cell>
        </row>
        <row r="200">
          <cell r="A200" t="str">
            <v>SW120</v>
          </cell>
          <cell r="B200" t="str">
            <v>GI CUTTER RAIL</v>
          </cell>
        </row>
        <row r="200">
          <cell r="I200">
            <v>316.648398489831</v>
          </cell>
        </row>
        <row r="201">
          <cell r="A201" t="str">
            <v>SW121</v>
          </cell>
          <cell r="B201" t="str">
            <v>CONTACTOR ALUMINIUM RAIL (1M)</v>
          </cell>
        </row>
        <row r="201">
          <cell r="I201">
            <v>7.30727073438071</v>
          </cell>
        </row>
        <row r="202">
          <cell r="A202" t="str">
            <v>SW122</v>
          </cell>
          <cell r="B202" t="str">
            <v>CONTACTOR GI RAIL (1M)</v>
          </cell>
        </row>
        <row r="202">
          <cell r="I202">
            <v>3.52991452991453</v>
          </cell>
        </row>
        <row r="203">
          <cell r="A203" t="str">
            <v>SW122.1</v>
          </cell>
          <cell r="B203" t="str">
            <v>NEUTRAL COPPER  BRASS 10HOLE</v>
          </cell>
        </row>
        <row r="203">
          <cell r="I203">
            <v>5.62659846547315</v>
          </cell>
        </row>
        <row r="204">
          <cell r="A204" t="str">
            <v>SW123</v>
          </cell>
          <cell r="B204" t="str">
            <v>NEUTRAL COPPER  BRASS 7HOLE</v>
          </cell>
        </row>
        <row r="204">
          <cell r="I204">
            <v>4.53050785531604</v>
          </cell>
        </row>
        <row r="205">
          <cell r="B205" t="str">
            <v>TERMINAL BLOCK (10PIN) (25AMP)</v>
          </cell>
        </row>
        <row r="205">
          <cell r="I205">
            <v>6.08939227865059</v>
          </cell>
        </row>
        <row r="206">
          <cell r="B206" t="str">
            <v>TERMINAL BLOCK (12 PIN) (25 AMP)</v>
          </cell>
        </row>
        <row r="206">
          <cell r="I206">
            <v>8.52514919011083</v>
          </cell>
        </row>
        <row r="207">
          <cell r="B207" t="str">
            <v>TERMINAL RAIL</v>
          </cell>
        </row>
        <row r="207">
          <cell r="I207">
            <v>3.0446961393253</v>
          </cell>
        </row>
        <row r="208">
          <cell r="B208" t="str">
            <v>ON/OFF BUTTON 3 STEP</v>
          </cell>
        </row>
        <row r="208">
          <cell r="I208">
            <v>6.69833150651565</v>
          </cell>
        </row>
        <row r="209">
          <cell r="B209" t="str">
            <v>ON/OFF PUSH BUTTON  GREEN,RED,YELLOW</v>
          </cell>
        </row>
        <row r="209">
          <cell r="I209">
            <v>5.48045305078553</v>
          </cell>
        </row>
        <row r="210">
          <cell r="B210" t="str">
            <v>I H S -1.5mm connector block (10pcs)</v>
          </cell>
        </row>
        <row r="210">
          <cell r="I210">
            <v>8.52514919011083</v>
          </cell>
        </row>
        <row r="211">
          <cell r="B211" t="str">
            <v>I H S -2.5mm connector block (10pcs)</v>
          </cell>
        </row>
        <row r="211">
          <cell r="I211">
            <v>10.9609061015711</v>
          </cell>
        </row>
        <row r="212">
          <cell r="B212" t="str">
            <v>I H S -4.0mm connector block (10pcs)</v>
          </cell>
        </row>
        <row r="212">
          <cell r="I212">
            <v>12.1787845573012</v>
          </cell>
        </row>
        <row r="213">
          <cell r="A213" t="str">
            <v>SW123.1</v>
          </cell>
          <cell r="B213" t="str">
            <v>0.75mm wire (red)</v>
          </cell>
        </row>
        <row r="213">
          <cell r="I213">
            <v>89.2857142857143</v>
          </cell>
        </row>
        <row r="214">
          <cell r="A214" t="str">
            <v>SW123.2</v>
          </cell>
          <cell r="B214" t="str">
            <v>0.75mm wire (yellow)</v>
          </cell>
        </row>
        <row r="214">
          <cell r="I214">
            <v>89.2857142857143</v>
          </cell>
        </row>
        <row r="215">
          <cell r="A215" t="str">
            <v>SW123.3</v>
          </cell>
          <cell r="B215" t="str">
            <v>0.75mm wire (blue)</v>
          </cell>
        </row>
        <row r="215">
          <cell r="I215">
            <v>89.2857142857143</v>
          </cell>
        </row>
        <row r="216">
          <cell r="A216" t="str">
            <v>SW123.4</v>
          </cell>
          <cell r="B216" t="str">
            <v>0.75mm wire (black)</v>
          </cell>
        </row>
        <row r="216">
          <cell r="I216">
            <v>89.2857142857143</v>
          </cell>
        </row>
        <row r="217">
          <cell r="A217" t="str">
            <v>SW123.5</v>
          </cell>
          <cell r="B217" t="str">
            <v>0.75mm wire (grey)</v>
          </cell>
        </row>
        <row r="217">
          <cell r="I217">
            <v>89.2857142857143</v>
          </cell>
        </row>
        <row r="218">
          <cell r="A218" t="str">
            <v>SW123.6</v>
          </cell>
          <cell r="B218" t="str">
            <v>0.75mm wire (white)</v>
          </cell>
        </row>
        <row r="218">
          <cell r="I218">
            <v>89.2857142857143</v>
          </cell>
        </row>
        <row r="219">
          <cell r="A219" t="str">
            <v>SW123.7</v>
          </cell>
          <cell r="B219" t="str">
            <v>0.75mm wire (brown)</v>
          </cell>
        </row>
        <row r="219">
          <cell r="I219">
            <v>89.2857142857143</v>
          </cell>
        </row>
        <row r="220">
          <cell r="A220" t="str">
            <v>SW123.8</v>
          </cell>
          <cell r="B220" t="str">
            <v>1.5mm wire (blue)</v>
          </cell>
          <cell r="C220">
            <v>2.1</v>
          </cell>
        </row>
        <row r="220">
          <cell r="I220">
            <v>156.857142857143</v>
          </cell>
        </row>
        <row r="221">
          <cell r="A221" t="str">
            <v>SW123.9</v>
          </cell>
          <cell r="B221" t="str">
            <v>1.5mm wire (black)</v>
          </cell>
          <cell r="C221">
            <v>2.1</v>
          </cell>
        </row>
        <row r="221">
          <cell r="I221">
            <v>156.857142857143</v>
          </cell>
        </row>
        <row r="222">
          <cell r="A222" t="str">
            <v>SW123.10</v>
          </cell>
          <cell r="B222" t="str">
            <v>1.5mm wire (yellow)</v>
          </cell>
          <cell r="C222">
            <v>2.1</v>
          </cell>
        </row>
        <row r="222">
          <cell r="I222">
            <v>156.857142857143</v>
          </cell>
        </row>
        <row r="223">
          <cell r="A223" t="str">
            <v>SW123.11</v>
          </cell>
          <cell r="B223" t="str">
            <v>1.5mm wire (red)</v>
          </cell>
          <cell r="C223">
            <v>2.1</v>
          </cell>
        </row>
        <row r="223">
          <cell r="I223">
            <v>156.857142857143</v>
          </cell>
        </row>
        <row r="224">
          <cell r="A224" t="str">
            <v>SW123.12</v>
          </cell>
          <cell r="B224" t="str">
            <v>1.5mm wire (green)</v>
          </cell>
          <cell r="C224">
            <v>2.1</v>
          </cell>
        </row>
        <row r="224">
          <cell r="I224">
            <v>156.857142857143</v>
          </cell>
        </row>
        <row r="225">
          <cell r="A225" t="str">
            <v>SW123.13</v>
          </cell>
          <cell r="B225" t="str">
            <v>2.5mm wire (blue)</v>
          </cell>
          <cell r="C225">
            <v>3.2</v>
          </cell>
          <cell r="D225" t="str">
            <v>1-5 dol</v>
          </cell>
        </row>
        <row r="225">
          <cell r="I225">
            <v>249.714285714286</v>
          </cell>
        </row>
        <row r="226">
          <cell r="A226" t="str">
            <v>SW123.14</v>
          </cell>
          <cell r="B226" t="str">
            <v>2.5mm wire (black)</v>
          </cell>
          <cell r="C226">
            <v>3.2</v>
          </cell>
        </row>
        <row r="226">
          <cell r="I226">
            <v>249.714285714286</v>
          </cell>
        </row>
        <row r="227">
          <cell r="A227" t="str">
            <v>SW123.15</v>
          </cell>
          <cell r="B227" t="str">
            <v>2.5mm wire (yellow)</v>
          </cell>
          <cell r="C227">
            <v>3.2</v>
          </cell>
        </row>
        <row r="227">
          <cell r="I227">
            <v>249.714285714286</v>
          </cell>
        </row>
        <row r="228">
          <cell r="A228" t="str">
            <v>SW123.16</v>
          </cell>
          <cell r="B228" t="str">
            <v>2.5mm wire (red)</v>
          </cell>
          <cell r="C228">
            <v>3.2</v>
          </cell>
        </row>
        <row r="228">
          <cell r="I228">
            <v>249.714285714286</v>
          </cell>
        </row>
        <row r="229">
          <cell r="A229" t="str">
            <v>SW123.17</v>
          </cell>
          <cell r="B229" t="str">
            <v>2.5mm wire (green)</v>
          </cell>
          <cell r="C229">
            <v>3.2</v>
          </cell>
        </row>
        <row r="229">
          <cell r="I229">
            <v>249.714285714286</v>
          </cell>
        </row>
        <row r="230">
          <cell r="A230" t="str">
            <v>SW123.18</v>
          </cell>
          <cell r="B230" t="str">
            <v>4mm wire (blue)</v>
          </cell>
          <cell r="C230">
            <v>4.9</v>
          </cell>
          <cell r="D230" t="str">
            <v>6-8 dol,8-14 pw (4nes14y)</v>
          </cell>
        </row>
        <row r="230">
          <cell r="I230">
            <v>401.428571428571</v>
          </cell>
        </row>
        <row r="231">
          <cell r="A231" t="str">
            <v>SW123.19</v>
          </cell>
          <cell r="B231" t="str">
            <v>4mm wire (black)</v>
          </cell>
          <cell r="C231">
            <v>4.9</v>
          </cell>
        </row>
        <row r="231">
          <cell r="I231">
            <v>401.428571428571</v>
          </cell>
        </row>
        <row r="232">
          <cell r="A232" t="str">
            <v>SW123.20</v>
          </cell>
          <cell r="B232" t="str">
            <v>4mm wire (yellow)</v>
          </cell>
          <cell r="C232">
            <v>4.9</v>
          </cell>
        </row>
        <row r="232">
          <cell r="I232">
            <v>401.428571428571</v>
          </cell>
        </row>
        <row r="233">
          <cell r="A233" t="str">
            <v>SW123.21</v>
          </cell>
          <cell r="B233" t="str">
            <v>4mm wire (red)</v>
          </cell>
          <cell r="C233">
            <v>4.9</v>
          </cell>
        </row>
        <row r="233">
          <cell r="I233">
            <v>401.428571428571</v>
          </cell>
        </row>
        <row r="234">
          <cell r="A234" t="str">
            <v>SW123.22</v>
          </cell>
          <cell r="B234" t="str">
            <v>4mm wire (green)</v>
          </cell>
          <cell r="C234">
            <v>4.9</v>
          </cell>
        </row>
        <row r="234">
          <cell r="I234">
            <v>401.428571428571</v>
          </cell>
        </row>
        <row r="235">
          <cell r="A235" t="str">
            <v>SW123.23</v>
          </cell>
          <cell r="B235" t="str">
            <v>6mm wire (blue)</v>
          </cell>
        </row>
        <row r="235">
          <cell r="D235" t="str">
            <v>10-13 dol,18-20 pw(4ge23y)</v>
          </cell>
        </row>
        <row r="235">
          <cell r="I235">
            <v>597.142857142857</v>
          </cell>
        </row>
        <row r="236">
          <cell r="A236" t="str">
            <v>SW123.24</v>
          </cell>
          <cell r="B236" t="str">
            <v>6mm wire (black)</v>
          </cell>
        </row>
        <row r="236">
          <cell r="I236">
            <v>597.142857142857</v>
          </cell>
        </row>
        <row r="237">
          <cell r="A237" t="str">
            <v>SW123.25</v>
          </cell>
          <cell r="B237" t="str">
            <v>6mm wire (yellow)</v>
          </cell>
        </row>
        <row r="237">
          <cell r="I237">
            <v>597.142857142857</v>
          </cell>
        </row>
        <row r="238">
          <cell r="A238" t="str">
            <v>SW123.26</v>
          </cell>
          <cell r="B238" t="str">
            <v>6mm wire (red)</v>
          </cell>
        </row>
        <row r="238">
          <cell r="I238">
            <v>597.142857142857</v>
          </cell>
        </row>
        <row r="239">
          <cell r="A239" t="str">
            <v>SW123.27</v>
          </cell>
          <cell r="B239" t="str">
            <v>10mm wire (black)</v>
          </cell>
        </row>
        <row r="239">
          <cell r="D239" t="str">
            <v>15-20 dol, 25-34 pw (6ge34y)</v>
          </cell>
        </row>
        <row r="239">
          <cell r="I239">
            <v>981.428571428571</v>
          </cell>
        </row>
        <row r="240">
          <cell r="A240" t="str">
            <v>SW123.28</v>
          </cell>
          <cell r="B240" t="str">
            <v>16mm wire (black)</v>
          </cell>
        </row>
        <row r="240">
          <cell r="D240" t="str">
            <v>23-30 dol,35-50 pw(6fe50y)</v>
          </cell>
        </row>
        <row r="240">
          <cell r="I240">
            <v>1565.71428571429</v>
          </cell>
        </row>
        <row r="241">
          <cell r="A241" t="str">
            <v>SW123.29</v>
          </cell>
          <cell r="B241" t="str">
            <v>25mm wire (black)</v>
          </cell>
        </row>
        <row r="241">
          <cell r="I241">
            <v>2495.71428571429</v>
          </cell>
        </row>
        <row r="242">
          <cell r="A242" t="str">
            <v>SW123.30</v>
          </cell>
          <cell r="B242" t="str">
            <v>3core wire 1mm </v>
          </cell>
        </row>
        <row r="242">
          <cell r="I242">
            <v>311.428571428571</v>
          </cell>
        </row>
        <row r="243">
          <cell r="A243" t="str">
            <v>SW123.31</v>
          </cell>
          <cell r="B243" t="str">
            <v>4core wire 1mm </v>
          </cell>
        </row>
        <row r="243">
          <cell r="I243">
            <v>514.285714285714</v>
          </cell>
        </row>
        <row r="244">
          <cell r="A244" t="str">
            <v>SW123.32</v>
          </cell>
          <cell r="B244" t="str">
            <v>5core wire 1mm </v>
          </cell>
        </row>
        <row r="244">
          <cell r="I244">
            <v>664.285714285714</v>
          </cell>
        </row>
        <row r="245">
          <cell r="A245" t="str">
            <v>SW123.33</v>
          </cell>
          <cell r="B245" t="str">
            <v>3core wire 1.5mm</v>
          </cell>
        </row>
        <row r="245">
          <cell r="I245">
            <v>0</v>
          </cell>
        </row>
        <row r="246">
          <cell r="A246" t="str">
            <v>SW123.34</v>
          </cell>
          <cell r="B246" t="str">
            <v>3core wire 2.5mm</v>
          </cell>
        </row>
        <row r="246">
          <cell r="I246">
            <v>0</v>
          </cell>
        </row>
        <row r="247">
          <cell r="A247" t="str">
            <v>SW123.35</v>
          </cell>
          <cell r="B247" t="str">
            <v>4core 1.5mm wire black heavy</v>
          </cell>
        </row>
        <row r="247">
          <cell r="I247">
            <v>474.285714285714</v>
          </cell>
        </row>
        <row r="248">
          <cell r="A248" t="str">
            <v>SW123.38</v>
          </cell>
          <cell r="B248" t="str">
            <v>3core wire 1mm</v>
          </cell>
        </row>
        <row r="248">
          <cell r="I248" t="str">
            <v>~</v>
          </cell>
        </row>
        <row r="261">
          <cell r="A261" t="str">
            <v>SW123.51</v>
          </cell>
          <cell r="B261" t="str">
            <v>U-LI 50MM X 75MM G25 METAL TRUNKING ORANGE</v>
          </cell>
        </row>
        <row r="261">
          <cell r="I261">
            <v>25.0633333333333</v>
          </cell>
        </row>
        <row r="262">
          <cell r="A262" t="str">
            <v>ELI021.1</v>
          </cell>
          <cell r="B262" t="str">
            <v>ECB-1000P</v>
          </cell>
        </row>
        <row r="262">
          <cell r="I262">
            <v>367.547348484848</v>
          </cell>
        </row>
        <row r="263">
          <cell r="A263" t="str">
            <v>ELI021.2</v>
          </cell>
          <cell r="B263" t="str">
            <v>ECB-1000PLUS</v>
          </cell>
        </row>
        <row r="263">
          <cell r="I263">
            <v>469.318181818182</v>
          </cell>
        </row>
        <row r="264">
          <cell r="A264" t="str">
            <v>ELI021.3</v>
          </cell>
          <cell r="B264" t="str">
            <v>ECB-1000PLUS wifi</v>
          </cell>
        </row>
        <row r="264">
          <cell r="I264">
            <v>547.537878787879</v>
          </cell>
        </row>
        <row r="265">
          <cell r="A265" t="str">
            <v>SB001.1</v>
          </cell>
          <cell r="B265" t="str">
            <v>Chiller Scneider (1-3.5) 1PH</v>
          </cell>
        </row>
        <row r="265">
          <cell r="I265">
            <v>1100.13462789098</v>
          </cell>
        </row>
        <row r="266">
          <cell r="A266" t="str">
            <v>SB001.2</v>
          </cell>
          <cell r="B266" t="str">
            <v>Freezer Scneider (1-3.5) 1PH</v>
          </cell>
        </row>
        <row r="266">
          <cell r="I266">
            <v>1275.75481499631</v>
          </cell>
        </row>
        <row r="267">
          <cell r="A267" t="str">
            <v>SB001</v>
          </cell>
          <cell r="B267" t="str">
            <v>Chiller ALL Scneider(2-3.5) </v>
          </cell>
        </row>
        <row r="267">
          <cell r="I267">
            <v>1386.84797989845</v>
          </cell>
        </row>
        <row r="268">
          <cell r="A268" t="str">
            <v>SB002</v>
          </cell>
          <cell r="B268" t="str">
            <v>Chiller ALL Scneider (4-6.5) </v>
          </cell>
        </row>
        <row r="268">
          <cell r="I268">
            <v>1434.45572364562</v>
          </cell>
        </row>
        <row r="269">
          <cell r="A269" t="str">
            <v>SB002.1</v>
          </cell>
          <cell r="B269" t="str">
            <v>Chiller ALL Scneider (7.5-12) </v>
          </cell>
        </row>
        <row r="269">
          <cell r="I269">
            <v>1749.34913919275</v>
          </cell>
        </row>
        <row r="270">
          <cell r="A270" t="str">
            <v>SB003</v>
          </cell>
          <cell r="B270" t="str">
            <v>Freezer ALL Scneider (2-3.5) </v>
          </cell>
        </row>
        <row r="270">
          <cell r="I270">
            <v>1639.13483367044</v>
          </cell>
        </row>
        <row r="271">
          <cell r="A271" t="str">
            <v>SB004</v>
          </cell>
          <cell r="B271" t="str">
            <v>Freezer ALL Scneider (4-6.5)</v>
          </cell>
        </row>
        <row r="271">
          <cell r="I271">
            <v>1705.56817533294</v>
          </cell>
        </row>
        <row r="272">
          <cell r="A272" t="str">
            <v>SB004.1</v>
          </cell>
          <cell r="B272" t="str">
            <v>Freezer ALL Scneider (7.5-12)</v>
          </cell>
        </row>
        <row r="272">
          <cell r="I272">
            <v>2044.70249332801</v>
          </cell>
        </row>
        <row r="273">
          <cell r="A273" t="str">
            <v>SB004.2</v>
          </cell>
          <cell r="B273" t="str">
            <v>Chiller/freezer ALL Scneider(2-3.5) </v>
          </cell>
        </row>
        <row r="273">
          <cell r="I273">
            <v>1010.30426532765</v>
          </cell>
        </row>
        <row r="274">
          <cell r="A274" t="str">
            <v>SB004.3</v>
          </cell>
          <cell r="B274" t="str">
            <v>Chiller/freezer ALL Scneider (4-6.5) </v>
          </cell>
        </row>
        <row r="274">
          <cell r="I274">
            <v>1038.63603781676</v>
          </cell>
        </row>
        <row r="275">
          <cell r="A275" t="str">
            <v>SB004.4</v>
          </cell>
          <cell r="B275" t="str">
            <v>Chiller/freezer ALL Scneider (7.5-12) </v>
          </cell>
        </row>
        <row r="275">
          <cell r="I275">
            <v>1142.94155775938</v>
          </cell>
        </row>
        <row r="276">
          <cell r="A276" t="str">
            <v>SB004.5</v>
          </cell>
          <cell r="B276" t="str">
            <v>Chiller/freezer ALL Scneider (7.5-12) part winding</v>
          </cell>
        </row>
        <row r="276">
          <cell r="I276">
            <v>1465.51598483156</v>
          </cell>
        </row>
        <row r="277">
          <cell r="A277" t="str">
            <v>SB004.6</v>
          </cell>
          <cell r="B277" t="str">
            <v>Chiller ALL Scneider(2-3.5) for bcu indoor </v>
          </cell>
        </row>
        <row r="277">
          <cell r="I277">
            <v>1202.38178399129</v>
          </cell>
        </row>
        <row r="278">
          <cell r="A278" t="str">
            <v>SB004.7</v>
          </cell>
          <cell r="B278" t="str">
            <v>Chiller ALL Scneider (4-6.5) for bcu indoor</v>
          </cell>
        </row>
        <row r="278">
          <cell r="I278">
            <v>1252.38178399129</v>
          </cell>
        </row>
        <row r="279">
          <cell r="A279" t="str">
            <v>SB004.8</v>
          </cell>
          <cell r="B279" t="str">
            <v>Chiller ALL Scneider (7.5-15) for bcu indoor</v>
          </cell>
        </row>
        <row r="279">
          <cell r="I279">
            <v>1335.71511732462</v>
          </cell>
        </row>
        <row r="280">
          <cell r="A280" t="str">
            <v>SB004.9</v>
          </cell>
          <cell r="B280" t="str">
            <v>Freezer ALL Scneider (2-3.5) for bcu indoor</v>
          </cell>
        </row>
        <row r="280">
          <cell r="I280">
            <v>1278.53418398177</v>
          </cell>
        </row>
        <row r="281">
          <cell r="A281" t="str">
            <v>SB004.10</v>
          </cell>
          <cell r="B281" t="str">
            <v>Freezer ALL Scneider (4-6.5) for bcu indoor</v>
          </cell>
        </row>
        <row r="281">
          <cell r="I281">
            <v>1361.86751731511</v>
          </cell>
        </row>
        <row r="282">
          <cell r="A282" t="str">
            <v>SB004.11</v>
          </cell>
          <cell r="B282" t="str">
            <v>Freezer ALL Scneider (7.5-15) for bcu indoor</v>
          </cell>
        </row>
        <row r="282">
          <cell r="I282">
            <v>1528.53418398177</v>
          </cell>
        </row>
        <row r="283">
          <cell r="A283" t="str">
            <v>SB005</v>
          </cell>
          <cell r="B283" t="str">
            <v>Chiller ALL Scneider (7.5-14) </v>
          </cell>
        </row>
        <row r="283">
          <cell r="I283">
            <v>2353.82608627992</v>
          </cell>
        </row>
        <row r="284">
          <cell r="A284" t="str">
            <v>SB006</v>
          </cell>
          <cell r="B284" t="str">
            <v>Chiller ALL Scneider (15-23)</v>
          </cell>
        </row>
        <row r="284">
          <cell r="I284">
            <v>2590.01288256432</v>
          </cell>
        </row>
        <row r="285">
          <cell r="A285" t="str">
            <v>SB007</v>
          </cell>
          <cell r="B285" t="str">
            <v>Chiller ALL Scneider (25-34 )</v>
          </cell>
        </row>
        <row r="285">
          <cell r="I285">
            <v>2881.91169506283</v>
          </cell>
        </row>
        <row r="286">
          <cell r="A286" t="str">
            <v>SB008</v>
          </cell>
          <cell r="B286" t="str">
            <v>Chiller ALL Scneider (35-50)</v>
          </cell>
        </row>
        <row r="286">
          <cell r="I286">
            <v>3106.35161795853</v>
          </cell>
        </row>
        <row r="287">
          <cell r="A287" t="str">
            <v>SB009</v>
          </cell>
          <cell r="B287" t="str">
            <v>Freezer ALL Scneider (8-14) </v>
          </cell>
        </row>
        <row r="287">
          <cell r="I287">
            <v>2601.15150093021</v>
          </cell>
        </row>
        <row r="288">
          <cell r="A288" t="str">
            <v>SB010</v>
          </cell>
          <cell r="B288" t="str">
            <v>Freezer ALL Scneider (15-23) </v>
          </cell>
        </row>
        <row r="288">
          <cell r="I288">
            <v>2880.13962591533</v>
          </cell>
        </row>
        <row r="289">
          <cell r="A289" t="str">
            <v>SB011</v>
          </cell>
          <cell r="B289" t="str">
            <v>Freezer ALL Scneider (25-34) </v>
          </cell>
        </row>
        <row r="289">
          <cell r="I289">
            <v>3266.0390571521</v>
          </cell>
        </row>
        <row r="290">
          <cell r="A290" t="str">
            <v>SB012</v>
          </cell>
          <cell r="B290" t="str">
            <v>Freezer ALL Scneider (35-50) </v>
          </cell>
        </row>
        <row r="290">
          <cell r="I290">
            <v>3517.14564671446</v>
          </cell>
        </row>
        <row r="291">
          <cell r="A291" t="str">
            <v>SB013</v>
          </cell>
          <cell r="B291" t="str">
            <v>Chiller ALL Scneider (7.5-12) </v>
          </cell>
        </row>
        <row r="291">
          <cell r="I291">
            <v>2772.44426771208</v>
          </cell>
        </row>
        <row r="292">
          <cell r="A292" t="str">
            <v>SB014</v>
          </cell>
          <cell r="B292" t="str">
            <v>Chiller ALL Scneider (15-20)</v>
          </cell>
        </row>
        <row r="292">
          <cell r="I292">
            <v>3094.63507706931</v>
          </cell>
        </row>
        <row r="293">
          <cell r="A293" t="str">
            <v>SB015</v>
          </cell>
          <cell r="B293" t="str">
            <v>Chiller ALL Scneider (25-30 )</v>
          </cell>
        </row>
        <row r="293">
          <cell r="I293">
            <v>4298.45925545631</v>
          </cell>
        </row>
        <row r="294">
          <cell r="A294" t="str">
            <v>SB016</v>
          </cell>
          <cell r="B294" t="str">
            <v>Freezer ALLScneider (7.5-12) </v>
          </cell>
        </row>
        <row r="294">
          <cell r="I294">
            <v>3029.30559895122</v>
          </cell>
        </row>
        <row r="295">
          <cell r="A295" t="str">
            <v>SB017</v>
          </cell>
          <cell r="B295" t="str">
            <v>Freezer ALLScneider (15-20) </v>
          </cell>
        </row>
        <row r="295">
          <cell r="I295">
            <v>3305.29403330548</v>
          </cell>
        </row>
        <row r="296">
          <cell r="A296" t="str">
            <v>SB018</v>
          </cell>
          <cell r="B296" t="str">
            <v>Freezer ALL Scneider (25-30) </v>
          </cell>
        </row>
        <row r="296">
          <cell r="I296">
            <v>4657.85336792388</v>
          </cell>
        </row>
        <row r="297">
          <cell r="A297" t="str">
            <v>SB019</v>
          </cell>
          <cell r="B297" t="str">
            <v>2in1 ALL Chiller ALL Scneider (2-3.5)</v>
          </cell>
        </row>
        <row r="297">
          <cell r="I297">
            <v>2523.6959597969</v>
          </cell>
        </row>
        <row r="298">
          <cell r="A298" t="str">
            <v>SB020</v>
          </cell>
          <cell r="B298" t="str">
            <v>2in1 ALL Chiller ALL Scneider (4-6.5)</v>
          </cell>
        </row>
        <row r="298">
          <cell r="I298">
            <v>2618.91144729124</v>
          </cell>
        </row>
        <row r="299">
          <cell r="A299" t="str">
            <v>SB021</v>
          </cell>
          <cell r="B299" t="str">
            <v>2in1 ALL Freezer ALL Scneider (2-3.5)</v>
          </cell>
        </row>
        <row r="299">
          <cell r="I299">
            <v>3028.26966734088</v>
          </cell>
        </row>
        <row r="300">
          <cell r="A300" t="str">
            <v>SB022</v>
          </cell>
          <cell r="B300" t="str">
            <v>2in1 ALL Freezer ALL Scneider (4-6.5)</v>
          </cell>
        </row>
        <row r="300">
          <cell r="I300">
            <v>3161.13635066589</v>
          </cell>
        </row>
        <row r="301">
          <cell r="A301" t="str">
            <v>SB023</v>
          </cell>
          <cell r="B301" t="str">
            <v>2in1 Chiller/Freezer ALL Scneider (2-3.5)</v>
          </cell>
        </row>
        <row r="301">
          <cell r="I301">
            <v>2775.98281356889</v>
          </cell>
        </row>
        <row r="302">
          <cell r="A302" t="str">
            <v>SB024</v>
          </cell>
          <cell r="B302" t="str">
            <v>2in1 Chiller/Freezer ALL Scneider (4-6.5)</v>
          </cell>
        </row>
        <row r="302">
          <cell r="I302">
            <v>2890.02389897857</v>
          </cell>
        </row>
        <row r="303">
          <cell r="A303" t="str">
            <v>SB025</v>
          </cell>
          <cell r="B303" t="str">
            <v>2in1 Chiller/Freezer ALL Scneider (2-3.5) 2elcb</v>
          </cell>
        </row>
        <row r="303">
          <cell r="I303">
            <v>2934.31614690222</v>
          </cell>
        </row>
        <row r="304">
          <cell r="A304" t="str">
            <v>SB026</v>
          </cell>
          <cell r="B304" t="str">
            <v>2in1 Chiller/Freezer ALL Scneider (4-6.5) 2elcb</v>
          </cell>
        </row>
        <row r="304">
          <cell r="I304">
            <v>3048.3572323119</v>
          </cell>
        </row>
        <row r="305">
          <cell r="A305" t="str">
            <v>SB027</v>
          </cell>
          <cell r="B305" t="str">
            <v>2in1 ALL Freezer ALL Scneider (2-3.5) 2elcb</v>
          </cell>
        </row>
        <row r="305">
          <cell r="I305">
            <v>3186.60300067422</v>
          </cell>
        </row>
        <row r="306">
          <cell r="A306" t="str">
            <v>SB028</v>
          </cell>
          <cell r="B306" t="str">
            <v>2in1 ALL Freezer ALL Scneider (4-6.5) 2elcb</v>
          </cell>
        </row>
        <row r="306">
          <cell r="I306">
            <v>3319.46968399922</v>
          </cell>
        </row>
        <row r="307">
          <cell r="A307" t="str">
            <v>SB030</v>
          </cell>
          <cell r="B307" t="str">
            <v>Customize control panel</v>
          </cell>
        </row>
        <row r="307">
          <cell r="I307">
            <v>0</v>
          </cell>
        </row>
        <row r="308">
          <cell r="A308" t="str">
            <v>SB031</v>
          </cell>
          <cell r="B308" t="str">
            <v>0.3T~1T Flake ice control panel (DOL) cw plc</v>
          </cell>
        </row>
        <row r="308">
          <cell r="I308">
            <v>1165.11655386126</v>
          </cell>
        </row>
        <row r="309">
          <cell r="A309" t="str">
            <v>SB032</v>
          </cell>
          <cell r="B309" t="str">
            <v>1.5T~3T Flake ice control panel (DOL) cw plc</v>
          </cell>
        </row>
        <row r="309">
          <cell r="I309">
            <v>1373.29204358089</v>
          </cell>
        </row>
        <row r="310">
          <cell r="A310" t="str">
            <v>SB032.1</v>
          </cell>
          <cell r="B310" t="str">
            <v>4T~6T Flake ice control panel (p.winding) cw plc</v>
          </cell>
        </row>
        <row r="310">
          <cell r="I310">
            <v>2387.27687889433</v>
          </cell>
        </row>
        <row r="311">
          <cell r="A311" t="str">
            <v>SB033</v>
          </cell>
          <cell r="B311" t="str">
            <v>0.5T-1T Flake ice control panel (DOL)</v>
          </cell>
        </row>
        <row r="311">
          <cell r="I311">
            <v>1705.56817533294</v>
          </cell>
        </row>
        <row r="312">
          <cell r="A312" t="str">
            <v>SB034</v>
          </cell>
          <cell r="B312" t="str">
            <v>1.5T-3T Flake ice control panel (DOL)</v>
          </cell>
        </row>
        <row r="312">
          <cell r="I312">
            <v>2044.70249332801</v>
          </cell>
        </row>
        <row r="313">
          <cell r="A313" t="str">
            <v>SB035</v>
          </cell>
          <cell r="B313" t="str">
            <v>2T~4T Flake ice control panel (PART WINDING)</v>
          </cell>
        </row>
        <row r="313">
          <cell r="I313">
            <v>2880.13962591533</v>
          </cell>
        </row>
        <row r="314">
          <cell r="A314" t="str">
            <v>SB036</v>
          </cell>
          <cell r="B314" t="str">
            <v>5T~6T Flake ice control panel (PART WINDING)</v>
          </cell>
        </row>
        <row r="314">
          <cell r="I314">
            <v>3266.0390571521</v>
          </cell>
        </row>
        <row r="315">
          <cell r="A315" t="str">
            <v>SB037</v>
          </cell>
          <cell r="B315" t="str">
            <v>10T Flake ice control panel (PART WINDING)</v>
          </cell>
        </row>
        <row r="315">
          <cell r="I315">
            <v>3932.70572381876</v>
          </cell>
        </row>
        <row r="316">
          <cell r="A316" t="str">
            <v>SB038</v>
          </cell>
          <cell r="B316" t="str">
            <v>PLC CONTROL</v>
          </cell>
        </row>
        <row r="316">
          <cell r="I316">
            <v>1007.59144237405</v>
          </cell>
        </row>
        <row r="317">
          <cell r="A317" t="str">
            <v>SB039</v>
          </cell>
          <cell r="B317" t="str">
            <v>FZ05 PLC CONTROL FULL SET</v>
          </cell>
        </row>
        <row r="317">
          <cell r="I317">
            <v>2709.53598830837</v>
          </cell>
        </row>
        <row r="318">
          <cell r="A318" t="str">
            <v>SB040</v>
          </cell>
          <cell r="B318" t="str">
            <v>SK043 SCREEN DISPLAY</v>
          </cell>
        </row>
        <row r="318">
          <cell r="I318">
            <v>910.973084886128</v>
          </cell>
        </row>
        <row r="319">
          <cell r="A319" t="str">
            <v>SB041</v>
          </cell>
          <cell r="B319" t="str">
            <v>ZY108 CONTROLLER</v>
          </cell>
        </row>
        <row r="319">
          <cell r="I319">
            <v>800.552104899931</v>
          </cell>
        </row>
        <row r="320">
          <cell r="A320" t="str">
            <v>SB042</v>
          </cell>
          <cell r="B320" t="str">
            <v>220-11V TRANFORMER</v>
          </cell>
        </row>
        <row r="320">
          <cell r="I320">
            <v>41.407867494824</v>
          </cell>
        </row>
        <row r="321">
          <cell r="A321" t="str">
            <v>SB043</v>
          </cell>
          <cell r="B321" t="str">
            <v>NTC-10K SENSOR</v>
          </cell>
        </row>
        <row r="321">
          <cell r="I321">
            <v>41.407867494824</v>
          </cell>
        </row>
        <row r="322">
          <cell r="A322" t="str">
            <v>SB044</v>
          </cell>
          <cell r="B322" t="str">
            <v>MOD-CC WIRE CONNECTOR</v>
          </cell>
        </row>
        <row r="322">
          <cell r="I322">
            <v>5.52104899930987</v>
          </cell>
        </row>
        <row r="323">
          <cell r="A323" t="str">
            <v>SB045</v>
          </cell>
          <cell r="B323" t="str">
            <v>TZTZ</v>
          </cell>
        </row>
        <row r="323">
          <cell r="I323">
            <v>0</v>
          </cell>
        </row>
        <row r="324">
          <cell r="A324" t="str">
            <v>SB046</v>
          </cell>
          <cell r="B324" t="str">
            <v>0-30Bar HIGH PRESSURE TRANDUCER 4-20ma</v>
          </cell>
        </row>
        <row r="324">
          <cell r="I324">
            <v>345.065562456867</v>
          </cell>
        </row>
        <row r="325">
          <cell r="A325" t="str">
            <v>SB047</v>
          </cell>
          <cell r="B325" t="str">
            <v>~1-12Bar LOW PRESSURE TRANDUCER 4-20ma</v>
          </cell>
        </row>
        <row r="325">
          <cell r="I325">
            <v>345.065562456867</v>
          </cell>
        </row>
        <row r="326">
          <cell r="A326" t="str">
            <v>SB048</v>
          </cell>
          <cell r="B326" t="str">
            <v>SC13-700 SCREW COND PLC CONTROL FULL SET</v>
          </cell>
        </row>
        <row r="326">
          <cell r="I326">
            <v>3450.65562456867</v>
          </cell>
        </row>
        <row r="327">
          <cell r="B327" t="str">
            <v>Chiller Chnt  (2-3.5) </v>
          </cell>
        </row>
        <row r="327">
          <cell r="I327">
            <v>1314.80447783995</v>
          </cell>
        </row>
        <row r="328">
          <cell r="B328" t="str">
            <v>Chiller Chnt  (4-7.5) </v>
          </cell>
        </row>
        <row r="328">
          <cell r="I328">
            <v>1282.28157262589</v>
          </cell>
        </row>
        <row r="329">
          <cell r="B329" t="str">
            <v>Frezzer Chnt (2-3.5)</v>
          </cell>
        </row>
        <row r="329">
          <cell r="I329">
            <v>1481.7722649548</v>
          </cell>
        </row>
        <row r="330">
          <cell r="B330" t="str">
            <v>Frezzer Chnt (4-7.5) </v>
          </cell>
        </row>
        <row r="330">
          <cell r="I330">
            <v>1534.88893162147</v>
          </cell>
        </row>
        <row r="331">
          <cell r="B331" t="str">
            <v>JXF2520/14</v>
          </cell>
        </row>
        <row r="331">
          <cell r="I331" t="str">
            <v>~</v>
          </cell>
        </row>
        <row r="332">
          <cell r="B332" t="str">
            <v>JXF3025/15</v>
          </cell>
        </row>
        <row r="332">
          <cell r="I332" t="str">
            <v>~</v>
          </cell>
        </row>
        <row r="333">
          <cell r="B333" t="str">
            <v>JXF3030/18</v>
          </cell>
        </row>
        <row r="333">
          <cell r="I333" t="str">
            <v>~</v>
          </cell>
        </row>
        <row r="334">
          <cell r="A334" t="str">
            <v>SW124</v>
          </cell>
          <cell r="B334" t="str">
            <v>JXF4030/15* switch board</v>
          </cell>
        </row>
        <row r="334">
          <cell r="I334">
            <v>120.681481481481</v>
          </cell>
        </row>
        <row r="335">
          <cell r="B335" t="str">
            <v>JXF4030/20  </v>
          </cell>
        </row>
        <row r="335">
          <cell r="I335" t="str">
            <v>~</v>
          </cell>
        </row>
        <row r="336">
          <cell r="B336" t="str">
            <v>JXF4030/25</v>
          </cell>
        </row>
        <row r="336">
          <cell r="I336" t="str">
            <v>~</v>
          </cell>
        </row>
        <row r="337">
          <cell r="A337" t="str">
            <v>SW125</v>
          </cell>
          <cell r="B337" t="str">
            <v>JXF4540/18*</v>
          </cell>
        </row>
        <row r="337">
          <cell r="I337">
            <v>147.611403508772</v>
          </cell>
        </row>
        <row r="338">
          <cell r="A338" t="str">
            <v>SW126</v>
          </cell>
          <cell r="B338" t="str">
            <v>JXF5040/18*</v>
          </cell>
        </row>
        <row r="338">
          <cell r="I338" t="str">
            <v>~</v>
          </cell>
        </row>
        <row r="339">
          <cell r="A339" t="str">
            <v>SW127</v>
          </cell>
          <cell r="B339" t="str">
            <v>JXF5045/18*</v>
          </cell>
        </row>
        <row r="339">
          <cell r="I339">
            <v>184.061403508772</v>
          </cell>
        </row>
        <row r="340">
          <cell r="B340" t="str">
            <v>JXF5040/20 </v>
          </cell>
        </row>
        <row r="340">
          <cell r="I340" t="str">
            <v>~</v>
          </cell>
        </row>
        <row r="341">
          <cell r="B341" t="str">
            <v>JXF5040/25</v>
          </cell>
        </row>
        <row r="341">
          <cell r="I341" t="str">
            <v>~</v>
          </cell>
        </row>
        <row r="342">
          <cell r="B342" t="str">
            <v>JXF6040/20</v>
          </cell>
        </row>
        <row r="342">
          <cell r="I342" t="str">
            <v>~</v>
          </cell>
        </row>
        <row r="343">
          <cell r="B343" t="str">
            <v>JXF6050/15</v>
          </cell>
        </row>
        <row r="343">
          <cell r="I343" t="str">
            <v>~</v>
          </cell>
        </row>
        <row r="344">
          <cell r="A344" t="str">
            <v>SW128</v>
          </cell>
          <cell r="B344" t="str">
            <v>JXF6050/20 *</v>
          </cell>
        </row>
        <row r="344">
          <cell r="I344">
            <v>260.525925925926</v>
          </cell>
        </row>
        <row r="345">
          <cell r="B345" t="str">
            <v>JXF6050/25</v>
          </cell>
        </row>
        <row r="345">
          <cell r="I345" t="str">
            <v>~</v>
          </cell>
        </row>
        <row r="346">
          <cell r="A346" t="str">
            <v>SW129</v>
          </cell>
          <cell r="B346" t="str">
            <v>JXF6060/20 *</v>
          </cell>
        </row>
        <row r="346">
          <cell r="I346">
            <v>291.522222222222</v>
          </cell>
        </row>
        <row r="347">
          <cell r="B347" t="str">
            <v>JXF7050/20</v>
          </cell>
        </row>
        <row r="347">
          <cell r="I347" t="str">
            <v>~</v>
          </cell>
        </row>
        <row r="348">
          <cell r="B348" t="str">
            <v>JXF7050/25</v>
          </cell>
        </row>
        <row r="348">
          <cell r="I348" t="str">
            <v>~</v>
          </cell>
        </row>
        <row r="349">
          <cell r="A349" t="str">
            <v>SW130</v>
          </cell>
          <cell r="B349" t="str">
            <v>JXF7060/20 * (1.2MM)</v>
          </cell>
        </row>
        <row r="349">
          <cell r="I349">
            <v>366.877777777778</v>
          </cell>
        </row>
        <row r="350">
          <cell r="A350" t="str">
            <v>SW131</v>
          </cell>
          <cell r="B350" t="str">
            <v>JXF7060/25 </v>
          </cell>
        </row>
        <row r="350">
          <cell r="I350" t="str">
            <v>~</v>
          </cell>
        </row>
        <row r="351">
          <cell r="A351" t="str">
            <v>SW132</v>
          </cell>
          <cell r="B351" t="str">
            <v>JXF8060/20</v>
          </cell>
        </row>
        <row r="351">
          <cell r="I351" t="str">
            <v>~</v>
          </cell>
        </row>
        <row r="352">
          <cell r="A352" t="str">
            <v>SW133</v>
          </cell>
          <cell r="B352" t="str">
            <v>JXF8060/25</v>
          </cell>
        </row>
        <row r="352">
          <cell r="I352" t="str">
            <v>~</v>
          </cell>
        </row>
        <row r="353">
          <cell r="A353" t="str">
            <v>SW134</v>
          </cell>
          <cell r="B353" t="str">
            <v>JXF8070/20 * (1.2MM)</v>
          </cell>
        </row>
        <row r="353">
          <cell r="I353">
            <v>434.868518518518</v>
          </cell>
        </row>
        <row r="354">
          <cell r="B354" t="str">
            <v>JXF9070/22</v>
          </cell>
        </row>
        <row r="354">
          <cell r="I354" t="str">
            <v>~</v>
          </cell>
        </row>
        <row r="355">
          <cell r="A355" t="str">
            <v>SW135</v>
          </cell>
          <cell r="B355" t="str">
            <v>JXF10080/20 (1.2mm*1.5mm)</v>
          </cell>
        </row>
        <row r="355">
          <cell r="I355">
            <v>610.861111111111</v>
          </cell>
        </row>
        <row r="356">
          <cell r="A356" t="str">
            <v>SW136</v>
          </cell>
          <cell r="B356" t="str">
            <v>JXF10080/25 (1.2mm*1.5mm)</v>
          </cell>
        </row>
        <row r="356">
          <cell r="I356" t="str">
            <v>~</v>
          </cell>
        </row>
        <row r="358">
          <cell r="A358" t="str">
            <v>SW136.2</v>
          </cell>
          <cell r="B358" t="str">
            <v>JXF 150150/30 (1.5mm*2mm)</v>
          </cell>
        </row>
        <row r="358">
          <cell r="I358">
            <v>1890.79</v>
          </cell>
        </row>
        <row r="359">
          <cell r="A359" t="str">
            <v>SW137</v>
          </cell>
          <cell r="B359" t="str">
            <v>STX4 4518 (1.2mm*1.5mm)</v>
          </cell>
        </row>
        <row r="359">
          <cell r="I359">
            <v>601.620666666667</v>
          </cell>
        </row>
        <row r="360">
          <cell r="A360" t="str">
            <v>SW138</v>
          </cell>
          <cell r="B360" t="str">
            <v>STX5 620 (1.2mm*1.5mm)</v>
          </cell>
        </row>
        <row r="360">
          <cell r="I360">
            <v>929.758833333333</v>
          </cell>
        </row>
        <row r="361">
          <cell r="A361" t="str">
            <v>SW139</v>
          </cell>
          <cell r="B361" t="str">
            <v>STX6 620 (1.2mm*1.5mm)</v>
          </cell>
        </row>
        <row r="361">
          <cell r="I361">
            <v>1042.94</v>
          </cell>
        </row>
        <row r="362">
          <cell r="A362" t="str">
            <v>SW140</v>
          </cell>
          <cell r="B362" t="str">
            <v>STX6 720 (1.2mm*1.5mm)</v>
          </cell>
        </row>
        <row r="362">
          <cell r="I362">
            <v>1170.232</v>
          </cell>
        </row>
        <row r="363">
          <cell r="A363" t="str">
            <v>SW141</v>
          </cell>
          <cell r="B363" t="str">
            <v>STX7 820 (1.5mm*2mm)</v>
          </cell>
        </row>
        <row r="363">
          <cell r="I363">
            <v>1701.693</v>
          </cell>
        </row>
        <row r="364">
          <cell r="A364" t="str">
            <v>SW142</v>
          </cell>
          <cell r="B364" t="str">
            <v>STX8 1020 (1.5mm*2mm)</v>
          </cell>
        </row>
        <row r="364">
          <cell r="I364">
            <v>2259.595</v>
          </cell>
        </row>
        <row r="365">
          <cell r="A365" t="str">
            <v>SW143</v>
          </cell>
          <cell r="B365" t="str">
            <v>STX8 1025 (1.5mm*2mm)</v>
          </cell>
        </row>
        <row r="365">
          <cell r="I365">
            <v>2428.66766666667</v>
          </cell>
        </row>
        <row r="366">
          <cell r="A366" t="str">
            <v>SW144</v>
          </cell>
          <cell r="B366" t="str">
            <v>TT1 04</v>
          </cell>
        </row>
        <row r="366">
          <cell r="I366">
            <v>40.8141176470588</v>
          </cell>
        </row>
        <row r="367">
          <cell r="A367" t="str">
            <v>SW145</v>
          </cell>
          <cell r="B367" t="str">
            <v>TT2 04</v>
          </cell>
        </row>
        <row r="367">
          <cell r="I367">
            <v>46.2398039215686</v>
          </cell>
        </row>
        <row r="368">
          <cell r="A368" t="str">
            <v>SW146</v>
          </cell>
          <cell r="B368" t="str">
            <v>TT2 05</v>
          </cell>
        </row>
        <row r="368">
          <cell r="I368">
            <v>53.7709803921569</v>
          </cell>
        </row>
        <row r="369">
          <cell r="A369" t="str">
            <v>SW147</v>
          </cell>
          <cell r="B369" t="str">
            <v>TT1 06</v>
          </cell>
        </row>
        <row r="369">
          <cell r="I369">
            <v>61.3021568627451</v>
          </cell>
        </row>
        <row r="370">
          <cell r="A370" t="str">
            <v>SW148</v>
          </cell>
          <cell r="B370" t="str">
            <v>TB-AG-1115</v>
          </cell>
        </row>
        <row r="370">
          <cell r="I370">
            <v>10.1225490196078</v>
          </cell>
        </row>
        <row r="371">
          <cell r="A371" t="str">
            <v>SW149</v>
          </cell>
          <cell r="B371" t="str">
            <v>TB-AG-1419</v>
          </cell>
        </row>
        <row r="371">
          <cell r="I371">
            <v>16.8439215686275</v>
          </cell>
        </row>
        <row r="372">
          <cell r="A372" t="str">
            <v>SW150</v>
          </cell>
          <cell r="B372" t="str">
            <v>TB-AG-1924</v>
          </cell>
        </row>
        <row r="372">
          <cell r="I372">
            <v>25.1039215686275</v>
          </cell>
        </row>
        <row r="373">
          <cell r="A373" t="str">
            <v>SW151</v>
          </cell>
          <cell r="B373" t="str">
            <v>TB-AG-1924-1</v>
          </cell>
        </row>
        <row r="373">
          <cell r="I373">
            <v>35.7933333333333</v>
          </cell>
        </row>
        <row r="374">
          <cell r="A374" t="str">
            <v>SW152</v>
          </cell>
          <cell r="B374" t="str">
            <v>TB-AG-2230</v>
          </cell>
        </row>
        <row r="374">
          <cell r="I374">
            <v>48.5882352941177</v>
          </cell>
        </row>
        <row r="375">
          <cell r="A375" t="str">
            <v>SW153</v>
          </cell>
          <cell r="B375" t="str">
            <v>TB-AG-3038</v>
          </cell>
        </row>
        <row r="375">
          <cell r="I375">
            <v>70.21</v>
          </cell>
        </row>
        <row r="376">
          <cell r="A376" t="str">
            <v>SW154</v>
          </cell>
          <cell r="B376" t="str">
            <v>TB-AG-3038-1</v>
          </cell>
        </row>
        <row r="376">
          <cell r="I376">
            <v>90.4550980392157</v>
          </cell>
        </row>
        <row r="377">
          <cell r="A377" t="str">
            <v>SW155</v>
          </cell>
          <cell r="B377" t="str">
            <v>MEP4540/18 plexiglass door</v>
          </cell>
        </row>
        <row r="377">
          <cell r="I377">
            <v>206.5</v>
          </cell>
        </row>
      </sheetData>
      <sheetData sheetId="7">
        <row r="9">
          <cell r="A9" t="str">
            <v>ITEM</v>
          </cell>
          <cell r="B9" t="str">
            <v>SIZE</v>
          </cell>
          <cell r="C9" t="str">
            <v>DESCRIPTION</v>
          </cell>
        </row>
        <row r="9">
          <cell r="J9" t="str">
            <v>(RM) </v>
          </cell>
        </row>
        <row r="12">
          <cell r="A12" t="str">
            <v>AL001</v>
          </cell>
          <cell r="B12" t="str">
            <v>96" (l) X 40" (w) ALUMINIUM  PLATE </v>
          </cell>
          <cell r="C12" t="str">
            <v>40" X 96" ALUMINIUM  PLATE </v>
          </cell>
        </row>
        <row r="12">
          <cell r="J12">
            <v>2186.46153846154</v>
          </cell>
        </row>
        <row r="13">
          <cell r="A13" t="str">
            <v>AL002</v>
          </cell>
          <cell r="B13" t="str">
            <v>96" (l) X 20" (w) ALUMINIUM  PLATE </v>
          </cell>
          <cell r="C13" t="str">
            <v>20" X 96" ALUMINIUM  PLATE </v>
          </cell>
        </row>
        <row r="13">
          <cell r="J13">
            <v>1247.07692307692</v>
          </cell>
        </row>
        <row r="14">
          <cell r="A14" t="str">
            <v>AL003</v>
          </cell>
          <cell r="B14" t="str">
            <v>43" (l) X 30" (w) ALUMINIUM PLATE</v>
          </cell>
          <cell r="C14" t="str">
            <v>30" X 43" ALUMINIUM  PLATE </v>
          </cell>
        </row>
        <row r="14">
          <cell r="J14">
            <v>1018.41692307692</v>
          </cell>
        </row>
        <row r="15">
          <cell r="A15" t="str">
            <v>AL004</v>
          </cell>
          <cell r="B15" t="str">
            <v>67" (l)X 30" (w) ALUMINIUM PLATE</v>
          </cell>
          <cell r="C15" t="str">
            <v>30" X 67" ALUMINIUM  PLATE </v>
          </cell>
        </row>
        <row r="15">
          <cell r="J15">
            <v>1366.74923076923</v>
          </cell>
        </row>
        <row r="16">
          <cell r="B16" t="str">
            <v>SEMI CONTACT FREZZER 300KGS</v>
          </cell>
          <cell r="C16" t="str">
            <v>7TRAY,8PCS PLATE (30" x 43")</v>
          </cell>
        </row>
        <row r="16">
          <cell r="J16">
            <v>22007.5372536468</v>
          </cell>
        </row>
        <row r="17">
          <cell r="B17" t="str">
            <v>SEMI CONTACT FREZZER 400KGS</v>
          </cell>
          <cell r="C17" t="str">
            <v>9TRAY,10PCS PLATE (30" x 43")</v>
          </cell>
        </row>
        <row r="17">
          <cell r="J17">
            <v>25042.104433134</v>
          </cell>
        </row>
        <row r="18">
          <cell r="B18" t="str">
            <v>SEMI CONTACT FREZZER 500KGS</v>
          </cell>
          <cell r="C18" t="str">
            <v>11TRAY,12PCS PLATE (30" x 43")</v>
          </cell>
        </row>
        <row r="18">
          <cell r="J18">
            <v>28692.0562280058</v>
          </cell>
        </row>
        <row r="19">
          <cell r="B19" t="str">
            <v>SEMI CONTACT FREZZER 800KGS</v>
          </cell>
          <cell r="C19" t="str">
            <v>11TRAY,12PCS PLATE (30" x 67")</v>
          </cell>
        </row>
        <row r="19">
          <cell r="J19">
            <v>35032.3106581792</v>
          </cell>
        </row>
        <row r="20">
          <cell r="B20" t="str">
            <v>SEMI CONTACT FREZZER 1500KGS</v>
          </cell>
          <cell r="C20" t="str">
            <v>12TRAY ,13PCS PLATE (40" x 96") 144pcs ice tray 14"*17"</v>
          </cell>
        </row>
        <row r="20">
          <cell r="J20">
            <v>52220.9025983639</v>
          </cell>
        </row>
        <row r="21">
          <cell r="A21" t="str">
            <v>AL005.3</v>
          </cell>
          <cell r="B21" t="str">
            <v>SEMI CONTACT FREZZER 300KGS COMPLETE SET (7racks)</v>
          </cell>
          <cell r="C21" t="str">
            <v>1SET ZFI36 Copeland C/W CU125QC (8hp)</v>
          </cell>
        </row>
        <row r="21">
          <cell r="J21">
            <v>43817.5954863938</v>
          </cell>
        </row>
        <row r="22">
          <cell r="A22" t="str">
            <v>AL005.4</v>
          </cell>
          <cell r="B22" t="str">
            <v>SEMI CONTACT FREZZER 400KGS COMPLETE SET (9racks)</v>
          </cell>
          <cell r="C22" t="str">
            <v>1SET ZFI39 Copeland C/W CU144QC (10hp)</v>
          </cell>
        </row>
        <row r="22">
          <cell r="J22">
            <v>49247.5354098411</v>
          </cell>
        </row>
        <row r="23">
          <cell r="A23" t="str">
            <v>AL006</v>
          </cell>
          <cell r="B23" t="str">
            <v>SEMI CONTACT FREZZER 500KGS COMPLETE SET (11racks)</v>
          </cell>
          <cell r="C23" t="str">
            <v>ZFI50 COPELAND (12hp) C/W CU160QC</v>
          </cell>
        </row>
        <row r="23">
          <cell r="J23">
            <v>55421.6600706032</v>
          </cell>
        </row>
        <row r="24">
          <cell r="A24" t="str">
            <v>AL007</v>
          </cell>
          <cell r="B24" t="str">
            <v>SEMI CONTACT FREZZER 800KGS COMPLETE SET (11racks)</v>
          </cell>
          <cell r="C24" t="str">
            <v>1SET ZFI68 COPELAND (18HP) CW CU200QC (20AMP)</v>
          </cell>
        </row>
        <row r="24">
          <cell r="J24">
            <v>68008.7568315055</v>
          </cell>
        </row>
        <row r="25">
          <cell r="A25" t="str">
            <v>AL008</v>
          </cell>
          <cell r="B25" t="str">
            <v>SEMI CONTACT FREZZER 1500KGS COMPLETE SET (12racks)</v>
          </cell>
          <cell r="C25" t="str">
            <v>C/W B6F-30.2Y C/W CU350QC (35hp)</v>
          </cell>
        </row>
        <row r="25">
          <cell r="J25">
            <v>104611.601472702</v>
          </cell>
        </row>
        <row r="26">
          <cell r="A26" t="str">
            <v>AL008.1</v>
          </cell>
          <cell r="B26" t="str">
            <v>SEMI BLAST FREZZER 350KGS C/W 2pcs s/s trolley 32rack</v>
          </cell>
          <cell r="C26" t="str">
            <v>SSC-500 cabinet cw ZFI50 (12HP)</v>
          </cell>
        </row>
        <row r="26">
          <cell r="J26">
            <v>48281.418038309</v>
          </cell>
        </row>
        <row r="27">
          <cell r="A27" t="str">
            <v>AL008.2</v>
          </cell>
          <cell r="B27" t="str">
            <v>SEMI BLAST FREZZER 500KGS C/W 3pcs s/s trolley 48rack</v>
          </cell>
          <cell r="C27" t="str">
            <v>SSC-800 cabinet cw zfi68 (18hp)</v>
          </cell>
        </row>
        <row r="27">
          <cell r="J27">
            <v>58658.8844699237</v>
          </cell>
        </row>
        <row r="28">
          <cell r="A28" t="str">
            <v>AL009</v>
          </cell>
          <cell r="B28" t="str">
            <v>110102 S/STEEL RACK 15TIER (150kgs)(466L*620W*1710H)80mm </v>
          </cell>
        </row>
        <row r="28">
          <cell r="J28">
            <v>573.870573870574</v>
          </cell>
        </row>
        <row r="29">
          <cell r="A29" t="str">
            <v>AL010</v>
          </cell>
          <cell r="B29" t="str">
            <v>110202 S/STEEL RACK 16TIER(160kgs) (466L*620W*1710H)80mm</v>
          </cell>
        </row>
        <row r="29">
          <cell r="J29">
            <v>586.080586080586</v>
          </cell>
        </row>
        <row r="30">
          <cell r="A30" t="str">
            <v>AL011</v>
          </cell>
          <cell r="B30" t="str">
            <v>HLB1035 ALUMINIUM PAN WITH HOLE 60*40*2.8cm*1mm</v>
          </cell>
        </row>
        <row r="30">
          <cell r="J30">
            <v>33.9756861495992</v>
          </cell>
        </row>
        <row r="31">
          <cell r="A31" t="str">
            <v>AL011.1</v>
          </cell>
          <cell r="B31" t="str">
            <v>HLB3041 S/STELL 304 PAN WITH HOLE 60*40*2.5cm*1mm</v>
          </cell>
        </row>
        <row r="31">
          <cell r="J31">
            <v>50.9635292243988</v>
          </cell>
        </row>
        <row r="32">
          <cell r="A32" t="str">
            <v>AL011.2</v>
          </cell>
          <cell r="B32" t="str">
            <v>HLB1031 ALUMINIUM PAN  60*40*2.8cm*1mm</v>
          </cell>
        </row>
        <row r="32">
          <cell r="J32">
            <v>33.9756861495992</v>
          </cell>
        </row>
        <row r="33">
          <cell r="A33" t="str">
            <v>AL012</v>
          </cell>
          <cell r="B33" t="str">
            <v>HLB1040 ALUMINIUM PAN 46*33*2.7CM</v>
          </cell>
        </row>
        <row r="33">
          <cell r="J33">
            <v>23.3582842278494</v>
          </cell>
        </row>
        <row r="34">
          <cell r="A34" t="str">
            <v>AL012.1</v>
          </cell>
          <cell r="B34" t="str">
            <v>HLB3040 S/STELL 304 PAN 60*40*2.5cm*1mm</v>
          </cell>
        </row>
        <row r="34">
          <cell r="J34">
            <v>50.4326591283113</v>
          </cell>
        </row>
      </sheetData>
      <sheetData sheetId="8"/>
      <sheetData sheetId="9">
        <row r="8">
          <cell r="A8" t="str">
            <v>ITEM CODE</v>
          </cell>
          <cell r="B8" t="str">
            <v>MODEL</v>
          </cell>
        </row>
        <row r="8">
          <cell r="E8" t="str">
            <v>Equalvelant comp</v>
          </cell>
          <cell r="F8" t="str">
            <v>RELAY BOX</v>
          </cell>
        </row>
        <row r="8">
          <cell r="H8" t="str">
            <v>capillary tube</v>
          </cell>
          <cell r="I8" t="str">
            <v>use for refrigerator</v>
          </cell>
        </row>
        <row r="8">
          <cell r="O8" t="str">
            <v> (RM) </v>
          </cell>
        </row>
        <row r="8">
          <cell r="T8" t="str">
            <v>CU QC MODEL</v>
          </cell>
        </row>
        <row r="8">
          <cell r="W8" t="str">
            <v>Cond QC (RM)</v>
          </cell>
        </row>
        <row r="8">
          <cell r="AC8" t="str">
            <v>WCU COND</v>
          </cell>
        </row>
        <row r="8">
          <cell r="AF8" t="str">
            <v>WCU COND RM</v>
          </cell>
          <cell r="AG8" t="str">
            <v>C/W Condenser sets BCU,TCU</v>
          </cell>
        </row>
        <row r="8">
          <cell r="AJ8" t="str">
            <v>BCU Cond for coldroom (RM)-1</v>
          </cell>
          <cell r="AK8" t="str">
            <v>BCU Cond for showcase(RM)-2</v>
          </cell>
          <cell r="AL8" t="str">
            <v>BCU Cond (RM)-3</v>
          </cell>
        </row>
        <row r="9">
          <cell r="A9" t="str">
            <v>SMA019</v>
          </cell>
          <cell r="B9" t="str">
            <v>SC18CL</v>
          </cell>
        </row>
        <row r="9">
          <cell r="D9">
            <v>0.625</v>
          </cell>
        </row>
        <row r="9">
          <cell r="F9" t="str">
            <v>c/w relay box</v>
          </cell>
        </row>
        <row r="9">
          <cell r="H9" t="str">
            <v>0.055*63"</v>
          </cell>
          <cell r="I9" t="str">
            <v>6d s/s</v>
          </cell>
        </row>
        <row r="9">
          <cell r="O9">
            <v>795.666666666667</v>
          </cell>
        </row>
        <row r="9">
          <cell r="T9" t="str">
            <v>CS100</v>
          </cell>
        </row>
        <row r="9">
          <cell r="W9">
            <v>1500.25124305482</v>
          </cell>
        </row>
        <row r="10">
          <cell r="A10" t="str">
            <v>SMA020</v>
          </cell>
          <cell r="B10" t="str">
            <v>SC21CL </v>
          </cell>
        </row>
        <row r="10">
          <cell r="D10">
            <v>0.875</v>
          </cell>
        </row>
        <row r="10">
          <cell r="F10" t="str">
            <v>c/w relay box</v>
          </cell>
        </row>
        <row r="10">
          <cell r="H10" t="str">
            <v>0.55*5ft</v>
          </cell>
          <cell r="I10" t="str">
            <v>2glass door frezzer,4d s/s frezzer, 6d s/s</v>
          </cell>
        </row>
        <row r="10">
          <cell r="O10">
            <v>873.444444444444</v>
          </cell>
        </row>
        <row r="10">
          <cell r="T10" t="str">
            <v>CS125 Axial fan</v>
          </cell>
        </row>
        <row r="10">
          <cell r="W10">
            <v>1678.65323109331</v>
          </cell>
        </row>
        <row r="12">
          <cell r="A12" t="str">
            <v>SMA025.04</v>
          </cell>
          <cell r="B12" t="str">
            <v>EEI76C13DJH DC MOTOR (3/8hp)</v>
          </cell>
        </row>
        <row r="12">
          <cell r="D12" t="str">
            <v>3/8 (0.77amp)</v>
          </cell>
        </row>
        <row r="12">
          <cell r="I12" t="str">
            <v>2door chiller showcase</v>
          </cell>
        </row>
        <row r="12">
          <cell r="O12">
            <v>357.933333333333</v>
          </cell>
        </row>
        <row r="12">
          <cell r="T12" t="str">
            <v>CS050 (15 u)</v>
          </cell>
        </row>
        <row r="12">
          <cell r="W12">
            <v>1000.34063275595</v>
          </cell>
        </row>
        <row r="13">
          <cell r="A13" t="str">
            <v>SMA026.01</v>
          </cell>
          <cell r="B13" t="str">
            <v>LX95LHBM 1/3HP LG COMP</v>
          </cell>
        </row>
        <row r="13">
          <cell r="D13" t="str">
            <v>1/3HP C/W RUN CAP</v>
          </cell>
          <cell r="E13" t="str">
            <v>QA110/AE4440</v>
          </cell>
        </row>
        <row r="13">
          <cell r="I13" t="str">
            <v>counter frezzer 6ft</v>
          </cell>
        </row>
        <row r="13">
          <cell r="O13">
            <v>272.168582375479</v>
          </cell>
        </row>
        <row r="13">
          <cell r="T13" t="str">
            <v>CS033 (10 u)</v>
          </cell>
        </row>
        <row r="13">
          <cell r="W13">
            <v>868.66269054792</v>
          </cell>
        </row>
        <row r="14">
          <cell r="A14" t="str">
            <v>SMA026.08</v>
          </cell>
          <cell r="B14" t="str">
            <v>NF21K5131FU 3/8HP R134 LT</v>
          </cell>
        </row>
        <row r="14">
          <cell r="D14" t="str">
            <v>3/8HP C/W RUN CAP</v>
          </cell>
          <cell r="E14" t="str">
            <v>2PCS</v>
          </cell>
        </row>
        <row r="14">
          <cell r="O14">
            <v>333.022222222222</v>
          </cell>
        </row>
        <row r="15">
          <cell r="A15" t="str">
            <v>SMA026.10</v>
          </cell>
          <cell r="B15" t="str">
            <v>NF26K5131FZ 3/8HP R134</v>
          </cell>
        </row>
        <row r="15">
          <cell r="D15" t="str">
            <v>3/8 MED TEMP</v>
          </cell>
          <cell r="E15" t="str">
            <v>3PCS</v>
          </cell>
        </row>
        <row r="15">
          <cell r="O15">
            <v>338.266666666667</v>
          </cell>
        </row>
        <row r="16">
          <cell r="A16" t="str">
            <v>SMA026.12</v>
          </cell>
          <cell r="B16" t="str">
            <v>ENV4A5G-L2J 1/2hp inverter</v>
          </cell>
        </row>
        <row r="16">
          <cell r="D16" t="str">
            <v>15.3cc variable speed R600</v>
          </cell>
          <cell r="E16" t="str">
            <v>1PC</v>
          </cell>
        </row>
        <row r="16">
          <cell r="O16">
            <v>386.623529411765</v>
          </cell>
        </row>
        <row r="17">
          <cell r="A17" t="str">
            <v>SMA026.13</v>
          </cell>
          <cell r="B17" t="str">
            <v>NC1MV90ASR</v>
          </cell>
        </row>
        <row r="17">
          <cell r="D17" t="str">
            <v>90cc variable speed R134</v>
          </cell>
          <cell r="E17" t="str">
            <v>1PC</v>
          </cell>
        </row>
        <row r="17">
          <cell r="O17">
            <v>378.988235294118</v>
          </cell>
        </row>
        <row r="18">
          <cell r="A18" t="str">
            <v>SMA026.14</v>
          </cell>
          <cell r="B18" t="str">
            <v>SE30</v>
          </cell>
        </row>
        <row r="18">
          <cell r="O18">
            <v>149.138888888889</v>
          </cell>
        </row>
        <row r="19">
          <cell r="A19" t="str">
            <v>SMA026.15</v>
          </cell>
          <cell r="B19" t="str">
            <v>SE40</v>
          </cell>
        </row>
        <row r="19">
          <cell r="O19">
            <v>155.694444444444</v>
          </cell>
        </row>
        <row r="20">
          <cell r="A20" t="str">
            <v>SMA030.01</v>
          </cell>
          <cell r="B20" t="str">
            <v>L65CI</v>
          </cell>
        </row>
        <row r="20">
          <cell r="D20" t="str">
            <v>1/6hp</v>
          </cell>
          <cell r="E20" t="str">
            <v>QB66</v>
          </cell>
        </row>
        <row r="20">
          <cell r="H20" t="str">
            <v>0.028*4ft</v>
          </cell>
        </row>
        <row r="20">
          <cell r="O20">
            <v>157.690909090909</v>
          </cell>
        </row>
        <row r="21">
          <cell r="A21" t="str">
            <v>SMA030.02</v>
          </cell>
          <cell r="B21" t="str">
            <v>L72CZ1</v>
          </cell>
        </row>
        <row r="21">
          <cell r="D21" t="str">
            <v>1/5hp c/w run cap 3uf</v>
          </cell>
          <cell r="E21" t="str">
            <v>QB73</v>
          </cell>
        </row>
        <row r="21">
          <cell r="H21" t="str">
            <v>0.036*4ft</v>
          </cell>
        </row>
        <row r="21">
          <cell r="O21">
            <v>177.131111111111</v>
          </cell>
        </row>
        <row r="21">
          <cell r="T21" t="str">
            <v>CS025</v>
          </cell>
        </row>
        <row r="21">
          <cell r="W21">
            <v>510.879094106309</v>
          </cell>
        </row>
        <row r="22">
          <cell r="A22" t="str">
            <v>SMA030.021</v>
          </cell>
          <cell r="B22" t="str">
            <v>L76CZ1</v>
          </cell>
        </row>
        <row r="22">
          <cell r="D22" t="str">
            <v>1/4hpc/w run cap 3uf</v>
          </cell>
          <cell r="E22" t="str">
            <v>QB86</v>
          </cell>
        </row>
        <row r="22">
          <cell r="O22">
            <v>173.543434343434</v>
          </cell>
        </row>
        <row r="22">
          <cell r="T22" t="str">
            <v>CS030</v>
          </cell>
        </row>
        <row r="22">
          <cell r="W22">
            <v>608.007173530772</v>
          </cell>
        </row>
        <row r="23">
          <cell r="A23" t="str">
            <v>SMA030.03</v>
          </cell>
          <cell r="B23" t="str">
            <v>K230CZ1</v>
          </cell>
        </row>
        <row r="23">
          <cell r="D23" t="str">
            <v>1/4hp 230W c/w Start cap</v>
          </cell>
          <cell r="E23" t="str">
            <v>QB91</v>
          </cell>
          <cell r="F23" t="str">
            <v>50uf</v>
          </cell>
        </row>
        <row r="23">
          <cell r="H23" t="str">
            <v>0.042*54"</v>
          </cell>
          <cell r="I23" t="str">
            <v>1.2m counter chiller</v>
          </cell>
        </row>
        <row r="23">
          <cell r="O23">
            <v>196.792735042735</v>
          </cell>
        </row>
        <row r="23">
          <cell r="T23" t="str">
            <v>CS030</v>
          </cell>
        </row>
        <row r="23">
          <cell r="W23">
            <v>618.933099456698</v>
          </cell>
        </row>
        <row r="24">
          <cell r="A24" t="str">
            <v>SMA030.05</v>
          </cell>
          <cell r="B24" t="str">
            <v>KK270CZ1</v>
          </cell>
        </row>
        <row r="24">
          <cell r="D24" t="str">
            <v>1/3hp 270W c/w Start&amp;Run cap</v>
          </cell>
          <cell r="E24" t="str">
            <v>QB110,QA110</v>
          </cell>
          <cell r="F24" t="str">
            <v>5uf</v>
          </cell>
        </row>
        <row r="24">
          <cell r="H24" t="str">
            <v>0.042*54"</v>
          </cell>
          <cell r="I24" t="str">
            <v>mini 2door,1.5m counter chiller,1 door display chiller</v>
          </cell>
        </row>
        <row r="24">
          <cell r="O24">
            <v>202.970085470085</v>
          </cell>
        </row>
        <row r="24">
          <cell r="T24" t="str">
            <v>CS033 (10 u)</v>
          </cell>
        </row>
        <row r="24">
          <cell r="W24">
            <v>712.183337631786</v>
          </cell>
        </row>
        <row r="25">
          <cell r="A25" t="str">
            <v>SMA030.06</v>
          </cell>
          <cell r="B25" t="str">
            <v>K325CZ1</v>
          </cell>
        </row>
        <row r="25">
          <cell r="D25" t="str">
            <v>3/8hp 325W c/w Start&amp;Run cap</v>
          </cell>
          <cell r="E25" t="str">
            <v>QA125</v>
          </cell>
          <cell r="F25" t="str">
            <v>50uf,5uf</v>
          </cell>
        </row>
        <row r="25">
          <cell r="H25" t="str">
            <v>0.042*54"</v>
          </cell>
          <cell r="I25" t="str">
            <v>1.8m counter chiller,2door piping</v>
          </cell>
        </row>
        <row r="25">
          <cell r="O25">
            <v>232.09188034188</v>
          </cell>
        </row>
        <row r="25">
          <cell r="T25" t="str">
            <v>CS050 (15 u)</v>
          </cell>
        </row>
        <row r="25">
          <cell r="W25">
            <v>745.744184192632</v>
          </cell>
        </row>
        <row r="26">
          <cell r="A26" t="str">
            <v>SMA030.07</v>
          </cell>
          <cell r="B26" t="str">
            <v>K375CZ1 1/2hp  </v>
          </cell>
        </row>
        <row r="26">
          <cell r="D26" t="str">
            <v>1/2hp c/w Start&amp;Run cap</v>
          </cell>
          <cell r="E26" t="str">
            <v>AE2415Y,QA125</v>
          </cell>
          <cell r="F26" t="str">
            <v>50uf,5uf</v>
          </cell>
        </row>
        <row r="26">
          <cell r="H26" t="str">
            <v>0.049*54" </v>
          </cell>
          <cell r="I26" t="str">
            <v>2door chiller showcase,2.1m c.chiller,4d upright</v>
          </cell>
        </row>
        <row r="26">
          <cell r="O26">
            <v>235.621794871795</v>
          </cell>
        </row>
        <row r="26">
          <cell r="T26" t="str">
            <v>CS050 (15 u)</v>
          </cell>
        </row>
        <row r="26">
          <cell r="W26">
            <v>778.234812650133</v>
          </cell>
        </row>
        <row r="27">
          <cell r="A27" t="str">
            <v>SMA030.08</v>
          </cell>
          <cell r="B27" t="str">
            <v>K400CZ1 1/2hp(B) </v>
          </cell>
        </row>
        <row r="27">
          <cell r="D27" t="str">
            <v>1/2hp(B) C/W Start&amp;Run cap</v>
          </cell>
          <cell r="E27" t="str">
            <v>AE7440</v>
          </cell>
          <cell r="F27" t="str">
            <v>50uf,6uf</v>
          </cell>
        </row>
        <row r="27">
          <cell r="H27" t="str">
            <v>0.049*54",0.042*54" piping</v>
          </cell>
          <cell r="I27" t="str">
            <v>3door chiller showcase,4d s/s upright</v>
          </cell>
        </row>
        <row r="27">
          <cell r="O27">
            <v>257.683760683761</v>
          </cell>
        </row>
        <row r="27">
          <cell r="T27" t="str">
            <v>CS060 (16 u)</v>
          </cell>
        </row>
        <row r="27">
          <cell r="W27">
            <v>819.575036340254</v>
          </cell>
        </row>
        <row r="28">
          <cell r="A28" t="str">
            <v>SMA030.09</v>
          </cell>
          <cell r="B28" t="str">
            <v>NE2150CK 1/3hp </v>
          </cell>
        </row>
        <row r="28">
          <cell r="D28" t="str">
            <v>1/3hp 600W c/w start&amp;run cap</v>
          </cell>
          <cell r="E28" t="str">
            <v>SC12CL</v>
          </cell>
        </row>
        <row r="28">
          <cell r="H28" t="str">
            <v>0.042*54"</v>
          </cell>
          <cell r="I28" t="str">
            <v>counter frezzer 6ft</v>
          </cell>
        </row>
        <row r="28">
          <cell r="O28">
            <v>407.263888888889</v>
          </cell>
        </row>
        <row r="28">
          <cell r="T28" t="str">
            <v>CS050 (15 u)</v>
          </cell>
        </row>
        <row r="28">
          <cell r="W28">
            <v>936.241867323854</v>
          </cell>
        </row>
        <row r="29">
          <cell r="A29" t="str">
            <v>SMA030.10</v>
          </cell>
          <cell r="B29" t="str">
            <v>NE2170CK 1/2hp </v>
          </cell>
        </row>
        <row r="29">
          <cell r="D29" t="str">
            <v>1/2hp 700W c/w start&amp;run cap</v>
          </cell>
          <cell r="E29" t="str">
            <v>SC15CL</v>
          </cell>
        </row>
        <row r="29">
          <cell r="H29" t="str">
            <v>0.049*54"</v>
          </cell>
          <cell r="I29" t="str">
            <v>4d s/s upright</v>
          </cell>
        </row>
        <row r="29">
          <cell r="O29">
            <v>421.26</v>
          </cell>
        </row>
        <row r="29">
          <cell r="T29" t="str">
            <v>CS060 (16 u)</v>
          </cell>
        </row>
        <row r="29">
          <cell r="W29">
            <v>944.391614823499</v>
          </cell>
        </row>
        <row r="30">
          <cell r="A30" t="str">
            <v>SMA030.11</v>
          </cell>
          <cell r="B30" t="str">
            <v>NE2178CK 5/8hp </v>
          </cell>
        </row>
        <row r="30">
          <cell r="D30" t="str">
            <v>5/8HP 850W c/w start&amp;run cap</v>
          </cell>
          <cell r="E30" t="str">
            <v>SC18CL</v>
          </cell>
        </row>
        <row r="30">
          <cell r="H30" t="str">
            <v>0.055*54"</v>
          </cell>
          <cell r="I30" t="str">
            <v>2d s/s frezzer,4d s/s upright</v>
          </cell>
        </row>
        <row r="30">
          <cell r="O30">
            <v>436.862222222222</v>
          </cell>
        </row>
        <row r="30">
          <cell r="T30" t="str">
            <v>CS075</v>
          </cell>
        </row>
        <row r="30">
          <cell r="W30">
            <v>1030.91638705123</v>
          </cell>
        </row>
        <row r="31">
          <cell r="A31" t="str">
            <v>SMA030.12</v>
          </cell>
          <cell r="B31" t="str">
            <v>NE2180CK 3/4hp</v>
          </cell>
        </row>
        <row r="31">
          <cell r="D31" t="str">
            <v>3/4HP 910W c/w start&amp;run cap</v>
          </cell>
          <cell r="E31" t="str">
            <v>SC18CL</v>
          </cell>
        </row>
        <row r="31">
          <cell r="H31" t="str">
            <v>0.055*54"</v>
          </cell>
          <cell r="I31" t="str">
            <v>4d s/s frezzer,6d s/s upright</v>
          </cell>
        </row>
        <row r="31">
          <cell r="O31">
            <v>455.064814814815</v>
          </cell>
        </row>
        <row r="31">
          <cell r="T31" t="str">
            <v>CS100</v>
          </cell>
        </row>
        <row r="31">
          <cell r="W31">
            <v>1101.81914428939</v>
          </cell>
        </row>
        <row r="32">
          <cell r="A32" t="str">
            <v>SMA030.14</v>
          </cell>
          <cell r="B32" t="str">
            <v>NCT2195CK 1hp</v>
          </cell>
        </row>
        <row r="32">
          <cell r="D32" t="str">
            <v>1HP 1100W c/w start&amp;run cap</v>
          </cell>
          <cell r="E32" t="str">
            <v>WJ2450Z</v>
          </cell>
        </row>
        <row r="32">
          <cell r="H32" t="str">
            <v>0.049*54"*2</v>
          </cell>
          <cell r="I32" t="str">
            <v>2d frezzer glass,6d s/s frezzer</v>
          </cell>
        </row>
        <row r="32">
          <cell r="O32">
            <v>877.395555555555</v>
          </cell>
        </row>
        <row r="32">
          <cell r="T32" t="str">
            <v>CS145 Axial fan</v>
          </cell>
        </row>
        <row r="32">
          <cell r="W32">
            <v>1695.97408729408</v>
          </cell>
        </row>
        <row r="33">
          <cell r="A33" t="str">
            <v>SMA030.15</v>
          </cell>
          <cell r="B33" t="str">
            <v>NCT2212CK 1 1/2hp</v>
          </cell>
        </row>
        <row r="33">
          <cell r="D33" t="str">
            <v>1 1/2HP1400W  c/w start&amp;run cap</v>
          </cell>
          <cell r="E33" t="str">
            <v>AW2464Z</v>
          </cell>
        </row>
        <row r="33">
          <cell r="H33" t="str">
            <v>0.049*54"*2</v>
          </cell>
          <cell r="I33" t="str">
            <v>3d frezzer glass</v>
          </cell>
        </row>
        <row r="33">
          <cell r="O33">
            <v>961.671497584541</v>
          </cell>
        </row>
        <row r="33">
          <cell r="T33" t="str">
            <v>CS170 Axial fan</v>
          </cell>
        </row>
        <row r="33">
          <cell r="W33">
            <v>1804.55684277953</v>
          </cell>
        </row>
        <row r="34">
          <cell r="A34" t="str">
            <v>SMA030.16</v>
          </cell>
          <cell r="B34" t="str">
            <v>LZ58CU 1/3HP R290</v>
          </cell>
        </row>
        <row r="34">
          <cell r="D34" t="str">
            <v>1/3hp 275W c/w run cap</v>
          </cell>
          <cell r="E34" t="str">
            <v>QB110</v>
          </cell>
          <cell r="F34" t="str">
            <v>3uf</v>
          </cell>
        </row>
        <row r="34">
          <cell r="H34" t="str">
            <v>0.036*76"</v>
          </cell>
        </row>
        <row r="34">
          <cell r="O34">
            <v>189.674074074074</v>
          </cell>
        </row>
        <row r="34">
          <cell r="T34" t="str">
            <v>CS050 (15 u)</v>
          </cell>
        </row>
        <row r="34">
          <cell r="W34">
            <v>709.711003126324</v>
          </cell>
        </row>
        <row r="35">
          <cell r="A35" t="str">
            <v>SMA030.17</v>
          </cell>
          <cell r="B35" t="str">
            <v>LZ68CU1 3/8HP R290</v>
          </cell>
        </row>
        <row r="35">
          <cell r="D35" t="str">
            <v>3/8hp 325W c/w run cap</v>
          </cell>
          <cell r="E35" t="str">
            <v>QA125</v>
          </cell>
          <cell r="F35" t="str">
            <v>4uf</v>
          </cell>
        </row>
        <row r="35">
          <cell r="H35" t="str">
            <v>0.036*59"</v>
          </cell>
          <cell r="I35" t="str">
            <v>5ft counter chiller</v>
          </cell>
        </row>
        <row r="35">
          <cell r="O35">
            <v>194.772839506173</v>
          </cell>
        </row>
        <row r="35">
          <cell r="T35" t="str">
            <v>CS050 (15 u)</v>
          </cell>
        </row>
        <row r="35">
          <cell r="W35">
            <v>722.876787958775</v>
          </cell>
        </row>
        <row r="36">
          <cell r="A36" t="str">
            <v>SMA030.18</v>
          </cell>
          <cell r="B36" t="str">
            <v>LZ76CU 1/2HP R290</v>
          </cell>
        </row>
        <row r="36">
          <cell r="D36" t="str">
            <v>1/2hp 380W c/w run cap</v>
          </cell>
          <cell r="E36" t="str">
            <v>AE2415Y</v>
          </cell>
          <cell r="F36" t="str">
            <v>4uf</v>
          </cell>
        </row>
        <row r="36">
          <cell r="H36" t="str">
            <v>0.042*54"</v>
          </cell>
        </row>
        <row r="36">
          <cell r="O36">
            <v>234.033333333333</v>
          </cell>
        </row>
        <row r="36">
          <cell r="T36" t="str">
            <v>CS060 (16 u)</v>
          </cell>
        </row>
        <row r="36">
          <cell r="W36">
            <v>774.050344982229</v>
          </cell>
        </row>
        <row r="37">
          <cell r="A37" t="str">
            <v>SMA030.19</v>
          </cell>
          <cell r="B37" t="str">
            <v>LU83CU 1/2HP R290</v>
          </cell>
        </row>
        <row r="37">
          <cell r="D37" t="str">
            <v>1/2hp 400W c/w start&amp;run cap</v>
          </cell>
          <cell r="E37" t="str">
            <v>AE2415Y</v>
          </cell>
        </row>
        <row r="37">
          <cell r="H37" t="str">
            <v>0.049*54"</v>
          </cell>
          <cell r="I37" t="str">
            <v>2door chiller showcase,4d s/s</v>
          </cell>
        </row>
        <row r="37">
          <cell r="O37">
            <v>225.365432098765</v>
          </cell>
        </row>
        <row r="37">
          <cell r="T37" t="str">
            <v>CS060 (16 u)</v>
          </cell>
        </row>
        <row r="37">
          <cell r="W37">
            <v>767.858986957537</v>
          </cell>
        </row>
        <row r="38">
          <cell r="A38" t="str">
            <v>SMA030.20</v>
          </cell>
          <cell r="B38" t="str">
            <v>KK480CU1 5/8HP R290</v>
          </cell>
        </row>
        <row r="38">
          <cell r="D38" t="str">
            <v>5/8hp 480W c/w run&amp;start cap</v>
          </cell>
          <cell r="E38" t="str">
            <v>AE7440</v>
          </cell>
        </row>
        <row r="38">
          <cell r="H38" t="str">
            <v>0.049*54"</v>
          </cell>
          <cell r="I38" t="str">
            <v>3door chiller showcase,4d s/s</v>
          </cell>
        </row>
        <row r="38">
          <cell r="O38">
            <v>264.116049382716</v>
          </cell>
        </row>
        <row r="38">
          <cell r="T38" t="str">
            <v>CS075</v>
          </cell>
        </row>
        <row r="38">
          <cell r="W38">
            <v>872.854658656169</v>
          </cell>
        </row>
        <row r="39">
          <cell r="A39" t="str">
            <v>SMA030.21</v>
          </cell>
          <cell r="B39" t="str">
            <v>KK550CU 3/4HP R290</v>
          </cell>
        </row>
        <row r="39">
          <cell r="D39" t="str">
            <v>3/4hp 550W c/w run&amp;start cap</v>
          </cell>
          <cell r="E39" t="str">
            <v>WJ9460</v>
          </cell>
        </row>
        <row r="39">
          <cell r="H39" t="str">
            <v>0.049*54"</v>
          </cell>
        </row>
        <row r="39">
          <cell r="O39">
            <v>383.427160493827</v>
          </cell>
        </row>
        <row r="39">
          <cell r="T39" t="str">
            <v>CS075</v>
          </cell>
        </row>
        <row r="39">
          <cell r="W39">
            <v>958.076880878392</v>
          </cell>
        </row>
        <row r="40">
          <cell r="A40" t="str">
            <v>SMA030.22</v>
          </cell>
          <cell r="B40" t="str">
            <v>KK650CU 1/2HP BIG R290</v>
          </cell>
        </row>
        <row r="40">
          <cell r="D40" t="str">
            <v>1/2hp 650W c/w run&amp;start cap</v>
          </cell>
          <cell r="E40" t="str">
            <v>SC15CL</v>
          </cell>
        </row>
        <row r="40">
          <cell r="H40" t="str">
            <v>0.049*54"</v>
          </cell>
        </row>
        <row r="40">
          <cell r="O40">
            <v>414.01975308642</v>
          </cell>
        </row>
        <row r="40">
          <cell r="T40" t="str">
            <v>CS075</v>
          </cell>
        </row>
        <row r="40">
          <cell r="W40">
            <v>979.928732730243</v>
          </cell>
        </row>
        <row r="41">
          <cell r="A41" t="str">
            <v>SMA030.23</v>
          </cell>
          <cell r="B41" t="str">
            <v>NE2168CU 5/8 R290</v>
          </cell>
        </row>
        <row r="41">
          <cell r="D41" t="str">
            <v>5/8hp 750W c/w run&amp;start cap</v>
          </cell>
          <cell r="E41" t="str">
            <v>SC15CL</v>
          </cell>
        </row>
        <row r="41">
          <cell r="H41" t="str">
            <v>0.049*54"</v>
          </cell>
        </row>
        <row r="41">
          <cell r="O41">
            <v>430.335802469136</v>
          </cell>
        </row>
        <row r="41">
          <cell r="T41" t="str">
            <v>CS075</v>
          </cell>
        </row>
        <row r="41">
          <cell r="W41">
            <v>991.583053717898</v>
          </cell>
        </row>
        <row r="42">
          <cell r="A42" t="str">
            <v>SMA030.24</v>
          </cell>
          <cell r="B42" t="str">
            <v>NE2178CU 3/4HP R290</v>
          </cell>
        </row>
        <row r="42">
          <cell r="D42" t="str">
            <v>3/4hp 810W c/w run&amp;start cap</v>
          </cell>
          <cell r="E42" t="str">
            <v>SC18CL</v>
          </cell>
        </row>
        <row r="42">
          <cell r="H42" t="str">
            <v>0.049*54"</v>
          </cell>
        </row>
        <row r="42">
          <cell r="O42">
            <v>492.540740740741</v>
          </cell>
        </row>
        <row r="42">
          <cell r="T42" t="str">
            <v>CS100</v>
          </cell>
        </row>
        <row r="42">
          <cell r="W42">
            <v>1106.91790972149</v>
          </cell>
        </row>
        <row r="43">
          <cell r="A43" t="str">
            <v>SMA030.25</v>
          </cell>
          <cell r="B43" t="str">
            <v>NV2180CU 1HP R290</v>
          </cell>
        </row>
        <row r="43">
          <cell r="D43" t="str">
            <v>1hp 900W c/w run&amp;start cap</v>
          </cell>
          <cell r="E43" t="str">
            <v>SC21CL</v>
          </cell>
        </row>
        <row r="43">
          <cell r="H43" t="str">
            <v>0.049*54"*2</v>
          </cell>
          <cell r="I43" t="str">
            <v>2d frezzer,4d s/s frezzer</v>
          </cell>
        </row>
        <row r="43">
          <cell r="O43">
            <v>712.195555555555</v>
          </cell>
        </row>
        <row r="43">
          <cell r="T43" t="str">
            <v>CS125 Axial fan</v>
          </cell>
        </row>
        <row r="43">
          <cell r="W43">
            <v>1425.90014467356</v>
          </cell>
        </row>
        <row r="44">
          <cell r="A44" t="str">
            <v>SMA030.26</v>
          </cell>
          <cell r="B44" t="str">
            <v>NV2195CU 1 1/2HP R290</v>
          </cell>
        </row>
        <row r="44">
          <cell r="D44" t="str">
            <v>1 1/2hp 1020W c/w run&amp;start cap</v>
          </cell>
          <cell r="E44" t="str">
            <v>WJ2450Z</v>
          </cell>
        </row>
        <row r="44">
          <cell r="H44" t="str">
            <v>0.049*54"*2</v>
          </cell>
          <cell r="I44" t="str">
            <v>3d frezzer,6door frezzer,2 door 40ice</v>
          </cell>
        </row>
        <row r="44">
          <cell r="O44">
            <v>953.903073286052</v>
          </cell>
        </row>
        <row r="44">
          <cell r="T44" t="str">
            <v>CS170 Axial fan</v>
          </cell>
        </row>
        <row r="44">
          <cell r="W44">
            <v>1814.025978582</v>
          </cell>
        </row>
        <row r="46">
          <cell r="A46" t="str">
            <v>SMA030.27</v>
          </cell>
          <cell r="B46" t="str">
            <v>A120CY1</v>
          </cell>
        </row>
        <row r="46">
          <cell r="D46" t="str">
            <v>1/6hp</v>
          </cell>
        </row>
        <row r="46">
          <cell r="O46">
            <v>144.222222222222</v>
          </cell>
        </row>
        <row r="46">
          <cell r="T46" t="str">
            <v>CS025</v>
          </cell>
        </row>
        <row r="47">
          <cell r="A47" t="str">
            <v>SMA030.28</v>
          </cell>
          <cell r="B47" t="str">
            <v>S100CY1</v>
          </cell>
        </row>
        <row r="47">
          <cell r="D47" t="str">
            <v>1/5hp</v>
          </cell>
        </row>
        <row r="47">
          <cell r="O47">
            <v>171.537037037037</v>
          </cell>
        </row>
        <row r="47">
          <cell r="T47" t="str">
            <v>CS025</v>
          </cell>
        </row>
        <row r="48">
          <cell r="A48" t="str">
            <v>SMA030.29</v>
          </cell>
          <cell r="B48" t="str">
            <v>H200CY1/S118CY1</v>
          </cell>
        </row>
        <row r="48">
          <cell r="D48" t="str">
            <v>1/4hp 230W c/w Run cap</v>
          </cell>
        </row>
        <row r="48">
          <cell r="O48">
            <v>177</v>
          </cell>
        </row>
        <row r="48">
          <cell r="T48" t="str">
            <v>CS030</v>
          </cell>
        </row>
        <row r="49">
          <cell r="A49" t="str">
            <v>SMA030.30</v>
          </cell>
          <cell r="B49" t="str">
            <v>L140CY1</v>
          </cell>
        </row>
        <row r="49">
          <cell r="D49" t="str">
            <v>1/4hp big 270W c/w Run cap</v>
          </cell>
        </row>
        <row r="49">
          <cell r="O49">
            <v>219.839793281654</v>
          </cell>
        </row>
        <row r="49">
          <cell r="T49" t="str">
            <v>CS033 (10 u)</v>
          </cell>
        </row>
        <row r="50">
          <cell r="A50" t="str">
            <v>SMA030.31</v>
          </cell>
          <cell r="B50" t="str">
            <v>K270CY1</v>
          </cell>
        </row>
        <row r="50">
          <cell r="D50" t="str">
            <v>1/3hp 270W c/w Run cap</v>
          </cell>
        </row>
        <row r="50">
          <cell r="O50">
            <v>232.645994832041</v>
          </cell>
        </row>
        <row r="50">
          <cell r="T50" t="str">
            <v>CS050 (15 u)</v>
          </cell>
        </row>
        <row r="51">
          <cell r="A51" t="str">
            <v>SMA030.32</v>
          </cell>
          <cell r="B51" t="str">
            <v>MPT12LA 3/8hp</v>
          </cell>
        </row>
        <row r="51">
          <cell r="D51" t="str">
            <v>3/8hp 660W c/w start&amp;run cap</v>
          </cell>
          <cell r="E51" t="str">
            <v>SC12CL</v>
          </cell>
        </row>
        <row r="51">
          <cell r="I51" t="str">
            <v>counter frezzer 6ft</v>
          </cell>
        </row>
        <row r="51">
          <cell r="O51">
            <v>450.185823754789</v>
          </cell>
        </row>
        <row r="51">
          <cell r="T51" t="str">
            <v>CS050 (15 u)</v>
          </cell>
        </row>
        <row r="51">
          <cell r="W51">
            <v>988.686311768299</v>
          </cell>
        </row>
        <row r="53">
          <cell r="A53" t="str">
            <v>SMA030.34</v>
          </cell>
          <cell r="B53" t="str">
            <v>MPT16LA 5/8hp </v>
          </cell>
        </row>
        <row r="53">
          <cell r="D53" t="str">
            <v>1/2HP big 870W c/w start&amp;run cap</v>
          </cell>
          <cell r="E53" t="str">
            <v>SC18CL</v>
          </cell>
        </row>
        <row r="53">
          <cell r="H53" t="str">
            <v>0.055*54"</v>
          </cell>
          <cell r="I53" t="str">
            <v>6d s/s</v>
          </cell>
        </row>
        <row r="53">
          <cell r="O53">
            <v>488.162835249042</v>
          </cell>
        </row>
        <row r="53">
          <cell r="T53" t="str">
            <v>CS075</v>
          </cell>
        </row>
        <row r="53">
          <cell r="W53">
            <v>1133.62009075493</v>
          </cell>
        </row>
        <row r="54">
          <cell r="A54" t="str">
            <v>SMA030.35</v>
          </cell>
          <cell r="B54" t="str">
            <v>MPT18LA 3/4HP</v>
          </cell>
        </row>
        <row r="54">
          <cell r="D54" t="str">
            <v>3/4HP 970W c/w start&amp;run cap</v>
          </cell>
          <cell r="E54" t="str">
            <v>SC18CL</v>
          </cell>
        </row>
        <row r="54">
          <cell r="H54" t="str">
            <v>0.055*54"</v>
          </cell>
          <cell r="I54" t="str">
            <v>2d frezzer,4d s/s frezzer,6d s/s</v>
          </cell>
        </row>
        <row r="54">
          <cell r="O54">
            <v>561.374074074074</v>
          </cell>
        </row>
        <row r="54">
          <cell r="T54" t="str">
            <v>CS100</v>
          </cell>
        </row>
        <row r="54">
          <cell r="W54">
            <v>1289.74507021532</v>
          </cell>
        </row>
        <row r="55">
          <cell r="A55" t="str">
            <v>SMA030.47</v>
          </cell>
          <cell r="B55" t="str">
            <v>GH16TB 1/2hp med temp</v>
          </cell>
        </row>
        <row r="55">
          <cell r="D55" t="str">
            <v>1/2hp cw Start cap</v>
          </cell>
          <cell r="E55" t="str">
            <v>AE2415Y</v>
          </cell>
        </row>
        <row r="55">
          <cell r="I55" t="str">
            <v>2door chiller showcase</v>
          </cell>
        </row>
        <row r="55">
          <cell r="O55">
            <v>306.8</v>
          </cell>
        </row>
        <row r="55">
          <cell r="T55" t="str">
            <v>CS060 (16 u)</v>
          </cell>
        </row>
        <row r="55">
          <cell r="W55">
            <v>938.248757680642</v>
          </cell>
        </row>
        <row r="56">
          <cell r="A56" t="str">
            <v>SMA030.48</v>
          </cell>
          <cell r="B56" t="str">
            <v>GPT18RA 3/4hp med temp</v>
          </cell>
        </row>
        <row r="56">
          <cell r="D56" t="str">
            <v>3/4hp cw Start&amp;Run cap</v>
          </cell>
          <cell r="E56" t="str">
            <v>AW4495Y</v>
          </cell>
        </row>
        <row r="56">
          <cell r="I56" t="str">
            <v>3door chiller showcase,6door s/s</v>
          </cell>
        </row>
        <row r="56">
          <cell r="O56">
            <v>514.399641577061</v>
          </cell>
        </row>
        <row r="56">
          <cell r="T56" t="str">
            <v>CS075</v>
          </cell>
        </row>
        <row r="56">
          <cell r="W56">
            <v>1190.43490556975</v>
          </cell>
        </row>
        <row r="57">
          <cell r="A57" t="str">
            <v>SMA030.66</v>
          </cell>
          <cell r="B57" t="str">
            <v>NPT16LA 5/8hp R290</v>
          </cell>
        </row>
        <row r="57">
          <cell r="D57" t="str">
            <v>756W</v>
          </cell>
          <cell r="E57" t="str">
            <v>NE2168CU</v>
          </cell>
        </row>
        <row r="57">
          <cell r="O57">
            <v>512.12</v>
          </cell>
        </row>
        <row r="57">
          <cell r="T57" t="str">
            <v>CS075</v>
          </cell>
        </row>
        <row r="57">
          <cell r="W57">
            <v>1090.64478211296</v>
          </cell>
        </row>
        <row r="58">
          <cell r="A58" t="str">
            <v>SMA030.67</v>
          </cell>
          <cell r="B58" t="str">
            <v>NPT18LA 3/4hp R290</v>
          </cell>
        </row>
        <row r="58">
          <cell r="O58" t="str">
            <v>~</v>
          </cell>
        </row>
        <row r="58">
          <cell r="W58">
            <v>1187.04136651161</v>
          </cell>
        </row>
        <row r="59">
          <cell r="A59" t="str">
            <v>SMA030.68</v>
          </cell>
          <cell r="B59" t="str">
            <v>NX21FB  7/8hp R290</v>
          </cell>
        </row>
        <row r="59">
          <cell r="D59" t="str">
            <v>907W</v>
          </cell>
          <cell r="E59" t="str">
            <v>NV2180CU</v>
          </cell>
        </row>
        <row r="59">
          <cell r="I59" t="str">
            <v>4d s/s frezzer</v>
          </cell>
        </row>
        <row r="59">
          <cell r="O59">
            <v>808.664197530864</v>
          </cell>
        </row>
        <row r="59">
          <cell r="T59" t="str">
            <v>CS075</v>
          </cell>
        </row>
        <row r="59">
          <cell r="W59">
            <v>1351.20603398891</v>
          </cell>
        </row>
        <row r="60">
          <cell r="A60" t="str">
            <v>SMA030.69</v>
          </cell>
          <cell r="B60" t="str">
            <v>NX23FB 1hp R290</v>
          </cell>
        </row>
        <row r="60">
          <cell r="D60" t="str">
            <v>1003W</v>
          </cell>
          <cell r="E60" t="str">
            <v>NV2195CU</v>
          </cell>
        </row>
        <row r="60">
          <cell r="I60" t="str">
            <v>2door frezzer</v>
          </cell>
        </row>
        <row r="60">
          <cell r="O60">
            <v>885.145679012346</v>
          </cell>
        </row>
        <row r="60">
          <cell r="T60" t="str">
            <v>CS145 Axial fan</v>
          </cell>
        </row>
        <row r="60">
          <cell r="W60">
            <v>1631.87532186199</v>
          </cell>
        </row>
        <row r="61">
          <cell r="A61" t="str">
            <v>SMA031</v>
          </cell>
          <cell r="B61" t="str">
            <v>DDD127CV </v>
          </cell>
        </row>
        <row r="61">
          <cell r="D61" t="str">
            <v>7/8hp (2.9amp) </v>
          </cell>
          <cell r="E61" t="str">
            <v>SC21CL,WJ2446Z</v>
          </cell>
          <cell r="F61" t="str">
            <v>30uf,53-64uf,relay</v>
          </cell>
          <cell r="G61" t="str">
            <v>3100btu</v>
          </cell>
          <cell r="H61" t="str">
            <v>0.049*7ft</v>
          </cell>
          <cell r="I61" t="str">
            <v>2d frezzer,4d s/s frezzer)</v>
          </cell>
        </row>
        <row r="61">
          <cell r="O61">
            <v>812.015374331551</v>
          </cell>
        </row>
        <row r="61">
          <cell r="T61" t="str">
            <v>CS125 Axial fan</v>
          </cell>
        </row>
        <row r="61">
          <cell r="W61">
            <v>1692.68217128892</v>
          </cell>
        </row>
        <row r="62">
          <cell r="A62" t="str">
            <v>SMA032</v>
          </cell>
          <cell r="B62" t="str">
            <v>DDL211SX</v>
          </cell>
        </row>
        <row r="62">
          <cell r="D62" t="str">
            <v>1.4hp (4.8amp) </v>
          </cell>
          <cell r="E62" t="str">
            <v>AW2464Z,CAJ2464Z</v>
          </cell>
          <cell r="F62" t="str">
            <v>35uf,88-108uf,relay</v>
          </cell>
          <cell r="G62" t="str">
            <v>5100btu</v>
          </cell>
          <cell r="H62" t="str">
            <v>0.055*7ft</v>
          </cell>
          <cell r="I62" t="str">
            <v>3d frezzer, 6d frezzer</v>
          </cell>
        </row>
        <row r="62">
          <cell r="O62">
            <v>849.886363636364</v>
          </cell>
        </row>
        <row r="62">
          <cell r="T62" t="str">
            <v>CS170 Axial fan</v>
          </cell>
        </row>
        <row r="62">
          <cell r="W62">
            <v>1867.3551432445</v>
          </cell>
        </row>
        <row r="63">
          <cell r="A63" t="str">
            <v>SMA033</v>
          </cell>
          <cell r="B63" t="str">
            <v>DDH307LV / DBH307LV</v>
          </cell>
        </row>
        <row r="63">
          <cell r="D63" t="str">
            <v>2hp (6.65amp)</v>
          </cell>
          <cell r="E63" t="str">
            <v>AW2495Z,ZB21</v>
          </cell>
          <cell r="F63" t="str">
            <v>60uf,130-156uf,relay 1.5M*0.036</v>
          </cell>
          <cell r="G63" t="str">
            <v>6650btu (1.5m*0.036)0.031</v>
          </cell>
          <cell r="H63" t="str">
            <v>2*0.055*6ft </v>
          </cell>
          <cell r="I63" t="str">
            <v>3d frezzer glass</v>
          </cell>
        </row>
        <row r="63">
          <cell r="O63">
            <v>959.393939393939</v>
          </cell>
        </row>
        <row r="63">
          <cell r="T63" t="str">
            <v>CS200</v>
          </cell>
        </row>
        <row r="63">
          <cell r="W63">
            <v>2648.79052342052</v>
          </cell>
        </row>
        <row r="64">
          <cell r="A64" t="str">
            <v>SMA034</v>
          </cell>
          <cell r="B64" t="str">
            <v>DDH356LV / DBH356LV</v>
          </cell>
        </row>
        <row r="64">
          <cell r="D64" t="str">
            <v>2.5hp (8.1amp)</v>
          </cell>
          <cell r="E64" t="str">
            <v>AW2495Z</v>
          </cell>
          <cell r="F64" t="str">
            <v>60uf,130-156uf,relay 1M*0.036</v>
          </cell>
          <cell r="G64" t="str">
            <v>7630btu (1m*0.0.36)0.031</v>
          </cell>
        </row>
        <row r="64">
          <cell r="O64">
            <v>1029.79166666667</v>
          </cell>
        </row>
        <row r="64">
          <cell r="T64" t="str">
            <v>CU - 36  QC</v>
          </cell>
        </row>
        <row r="64">
          <cell r="W64">
            <v>2934.286963026</v>
          </cell>
        </row>
        <row r="65">
          <cell r="A65" t="str">
            <v>SMA035</v>
          </cell>
          <cell r="B65" t="str">
            <v>DBH488LC-3ph</v>
          </cell>
        </row>
        <row r="65">
          <cell r="D65" t="str">
            <v>3HP-3ph (4.95amp)</v>
          </cell>
          <cell r="E65" t="str">
            <v>AW2510Z,ZB21</v>
          </cell>
          <cell r="F65" t="str">
            <v>(vertical &amp; horizontal) 1M*0.039</v>
          </cell>
          <cell r="G65" t="str">
            <v>10150btu (1.5m*0.042)0.039</v>
          </cell>
        </row>
        <row r="65">
          <cell r="O65">
            <v>1654.34659090909</v>
          </cell>
        </row>
        <row r="65">
          <cell r="T65" t="str">
            <v>CU - 50  QC</v>
          </cell>
        </row>
        <row r="65">
          <cell r="W65">
            <v>4170.42948028657</v>
          </cell>
        </row>
        <row r="66">
          <cell r="A66" t="str">
            <v>SMA035.1</v>
          </cell>
          <cell r="B66" t="str">
            <v>DSD063SV</v>
          </cell>
        </row>
        <row r="66">
          <cell r="D66" t="str">
            <v>1/2 (1.8amp)</v>
          </cell>
          <cell r="E66" t="str">
            <v>SC15CL,CAE2420Z</v>
          </cell>
          <cell r="F66" t="str">
            <v>17uf,66-77uf,relay</v>
          </cell>
        </row>
        <row r="66">
          <cell r="I66" t="str">
            <v>2door frezzer</v>
          </cell>
        </row>
        <row r="66">
          <cell r="O66">
            <v>331.283422459893</v>
          </cell>
        </row>
        <row r="67">
          <cell r="A67" t="str">
            <v>SMA035.2</v>
          </cell>
          <cell r="B67" t="str">
            <v>DSD096SV</v>
          </cell>
        </row>
        <row r="67">
          <cell r="D67" t="str">
            <v>5/8 (2.5amp)</v>
          </cell>
          <cell r="E67" t="str">
            <v>SC18CL,CAE2425Z</v>
          </cell>
          <cell r="F67" t="str">
            <v>25uf,66-77uf,relay</v>
          </cell>
          <cell r="G67" t="str">
            <v>1815btu</v>
          </cell>
        </row>
        <row r="67">
          <cell r="I67" t="str">
            <v>1 glass d frezzer</v>
          </cell>
        </row>
        <row r="67">
          <cell r="O67">
            <v>482.253787878788</v>
          </cell>
        </row>
        <row r="67">
          <cell r="T67" t="str">
            <v>CS100</v>
          </cell>
        </row>
        <row r="67">
          <cell r="W67">
            <v>1542.0119521113</v>
          </cell>
        </row>
        <row r="67">
          <cell r="AG67" t="str">
            <v>BCU - 10</v>
          </cell>
        </row>
        <row r="67">
          <cell r="AJ67">
            <v>1834.81975291831</v>
          </cell>
          <cell r="AK67" t="str">
            <v>~</v>
          </cell>
          <cell r="AL67" t="str">
            <v>~</v>
          </cell>
        </row>
        <row r="68">
          <cell r="A68" t="str">
            <v>SMA035.3</v>
          </cell>
          <cell r="B68" t="str">
            <v>DSD113SV</v>
          </cell>
        </row>
        <row r="68">
          <cell r="D68" t="str">
            <v>7/8 (2.9amp)</v>
          </cell>
          <cell r="E68" t="str">
            <v>SC18CL,CAJ2432Z</v>
          </cell>
          <cell r="F68" t="str">
            <v>25uf,66-77uf,relay</v>
          </cell>
          <cell r="G68" t="str">
            <v>2130btu</v>
          </cell>
        </row>
        <row r="68">
          <cell r="I68" t="str">
            <v>4d s/s frezzer</v>
          </cell>
        </row>
        <row r="68">
          <cell r="O68">
            <v>572.512864493996</v>
          </cell>
        </row>
        <row r="68">
          <cell r="T68" t="str">
            <v>CS125 Axial fan</v>
          </cell>
        </row>
        <row r="68">
          <cell r="W68">
            <v>1635.21796600346</v>
          </cell>
        </row>
        <row r="68">
          <cell r="AG68" t="str">
            <v>BCU - 15</v>
          </cell>
        </row>
        <row r="68">
          <cell r="AJ68">
            <v>2056.81331318827</v>
          </cell>
          <cell r="AK68" t="str">
            <v>~</v>
          </cell>
          <cell r="AL68" t="str">
            <v>~</v>
          </cell>
        </row>
        <row r="69">
          <cell r="A69" t="str">
            <v>SMA036</v>
          </cell>
          <cell r="B69" t="str">
            <v>DSD145XV</v>
          </cell>
        </row>
        <row r="69">
          <cell r="D69" t="str">
            <v>1hp (4amp)</v>
          </cell>
          <cell r="E69" t="str">
            <v>WJ2450Z,CAJ2446Z</v>
          </cell>
          <cell r="F69" t="str">
            <v>25uf,66-77uf,relay</v>
          </cell>
          <cell r="G69" t="str">
            <v>2900btu</v>
          </cell>
          <cell r="H69" t="str">
            <v>0.049*7ft</v>
          </cell>
          <cell r="I69" t="str">
            <v>2 glass d frezzer</v>
          </cell>
        </row>
        <row r="69">
          <cell r="O69">
            <v>715.079331046312</v>
          </cell>
        </row>
        <row r="69">
          <cell r="T69" t="str">
            <v>CU - 15 QC  </v>
          </cell>
        </row>
        <row r="69">
          <cell r="W69">
            <v>2587.14182106243</v>
          </cell>
        </row>
        <row r="69">
          <cell r="AG69" t="str">
            <v>BCU - 15</v>
          </cell>
        </row>
        <row r="69">
          <cell r="AJ69">
            <v>2803.51936728925</v>
          </cell>
          <cell r="AK69" t="str">
            <v>~</v>
          </cell>
          <cell r="AL69" t="str">
            <v>~</v>
          </cell>
        </row>
        <row r="70">
          <cell r="A70" t="str">
            <v>SMA037</v>
          </cell>
          <cell r="B70" t="str">
            <v>DSL193SV</v>
          </cell>
        </row>
        <row r="70">
          <cell r="D70" t="str">
            <v>1.3hp (5.2amp) DSL193</v>
          </cell>
          <cell r="E70" t="str">
            <v>AW2464Z,CAJ2464Z</v>
          </cell>
          <cell r="F70" t="str">
            <v>30uf,72-86uf,relay</v>
          </cell>
          <cell r="G70" t="str">
            <v>3900btu</v>
          </cell>
          <cell r="H70" t="str">
            <v>0.055*7ft</v>
          </cell>
          <cell r="I70" t="str">
            <v>6door frezzer,2 door 40ice</v>
          </cell>
        </row>
        <row r="70">
          <cell r="O70">
            <v>833.285123966942</v>
          </cell>
        </row>
        <row r="70">
          <cell r="T70" t="str">
            <v>CU - 22  QC</v>
          </cell>
        </row>
        <row r="70">
          <cell r="W70">
            <v>2878.77754403511</v>
          </cell>
        </row>
        <row r="70">
          <cell r="AG70" t="str">
            <v>BCU - 22</v>
          </cell>
        </row>
        <row r="70">
          <cell r="AJ70">
            <v>3215.32729797141</v>
          </cell>
          <cell r="AK70" t="str">
            <v>~</v>
          </cell>
          <cell r="AL70" t="str">
            <v>~</v>
          </cell>
        </row>
        <row r="71">
          <cell r="A71" t="str">
            <v>SMA038</v>
          </cell>
          <cell r="B71" t="str">
            <v>DSH254LV</v>
          </cell>
        </row>
        <row r="71">
          <cell r="D71" t="str">
            <v>1.5hp (6.65amp) DSH254</v>
          </cell>
          <cell r="E71" t="str">
            <v>AW2464Z,CAJ2464Z</v>
          </cell>
          <cell r="F71" t="str">
            <v>50uf,108-130uf,relay,2M*0.031</v>
          </cell>
          <cell r="G71" t="str">
            <v>5260btu</v>
          </cell>
          <cell r="H71" t="str">
            <v>2m*0.036 (0.031)</v>
          </cell>
          <cell r="I71" t="str">
            <v>3d frezzer,6door frezzer,2 door 40ice</v>
          </cell>
        </row>
        <row r="71">
          <cell r="O71">
            <v>918.973214285714</v>
          </cell>
        </row>
        <row r="71">
          <cell r="T71" t="str">
            <v>CU - 22  QC</v>
          </cell>
        </row>
        <row r="71">
          <cell r="W71">
            <v>2965.42090067847</v>
          </cell>
        </row>
        <row r="71">
          <cell r="AG71" t="str">
            <v>BCU - 22</v>
          </cell>
        </row>
        <row r="71">
          <cell r="AJ71">
            <v>3304.72123736535</v>
          </cell>
          <cell r="AK71" t="str">
            <v>~</v>
          </cell>
          <cell r="AL71" t="str">
            <v>~</v>
          </cell>
        </row>
        <row r="72">
          <cell r="A72" t="str">
            <v>SMA039</v>
          </cell>
          <cell r="B72" t="str">
            <v>DSH356LV-C8LU</v>
          </cell>
        </row>
        <row r="72">
          <cell r="D72" t="str">
            <v>2hp (9amp) DSH356 1ph</v>
          </cell>
          <cell r="E72" t="str">
            <v>AW2495Z</v>
          </cell>
          <cell r="F72" t="str">
            <v>50uf,108-130uf,relay,1M*0.031</v>
          </cell>
          <cell r="G72" t="str">
            <v>7800btu</v>
          </cell>
          <cell r="H72" t="str">
            <v>1m*0.036 (0.031)</v>
          </cell>
        </row>
        <row r="72">
          <cell r="O72">
            <v>1052.84090909091</v>
          </cell>
        </row>
        <row r="72">
          <cell r="T72" t="str">
            <v>CU - 32  QC</v>
          </cell>
        </row>
        <row r="72">
          <cell r="W72">
            <v>3093.39744459491</v>
          </cell>
        </row>
        <row r="72">
          <cell r="AG72" t="str">
            <v>BCU - 36  </v>
          </cell>
        </row>
        <row r="72">
          <cell r="AJ72">
            <v>3815.17290670238</v>
          </cell>
          <cell r="AK72">
            <v>3715.72599990368</v>
          </cell>
          <cell r="AL72">
            <v>3665.72599990368</v>
          </cell>
        </row>
        <row r="73">
          <cell r="A73" t="str">
            <v>SMA040</v>
          </cell>
          <cell r="B73" t="str">
            <v>DTH488LV-C9EU (1PH)</v>
          </cell>
        </row>
        <row r="73">
          <cell r="D73" t="str">
            <v>3hp (11.8amp) 1ph</v>
          </cell>
          <cell r="E73" t="str">
            <v>AW2510Z,ZB21</v>
          </cell>
          <cell r="F73" t="str">
            <v>60uf,130-156uf,relay,1.5M*0.039</v>
          </cell>
          <cell r="G73" t="str">
            <v>11300btu</v>
          </cell>
          <cell r="H73" t="str">
            <v>1.5m*0.042 (0.039)</v>
          </cell>
        </row>
        <row r="73">
          <cell r="O73">
            <v>1325.19296740995</v>
          </cell>
        </row>
        <row r="73">
          <cell r="T73" t="str">
            <v>CU - 40  QC</v>
          </cell>
        </row>
        <row r="73">
          <cell r="W73">
            <v>3636.48627273115</v>
          </cell>
        </row>
        <row r="73">
          <cell r="AG73" t="str">
            <v>BCU - 40  </v>
          </cell>
        </row>
        <row r="73">
          <cell r="AJ73">
            <v>4286.53123264145</v>
          </cell>
          <cell r="AK73">
            <v>4187.08432584275</v>
          </cell>
          <cell r="AL73">
            <v>4137.08432584275</v>
          </cell>
        </row>
        <row r="74">
          <cell r="A74" t="str">
            <v>SMA040.1</v>
          </cell>
          <cell r="B74" t="str">
            <v>DTH488LC3-3ph</v>
          </cell>
        </row>
        <row r="74">
          <cell r="D74" t="str">
            <v>3hp (5.1amp)</v>
          </cell>
          <cell r="E74" t="str">
            <v>AW2510Z,ZB21</v>
          </cell>
          <cell r="F74" t="str">
            <v>1.5m*0.042 (0.039)</v>
          </cell>
          <cell r="G74" t="str">
            <v>11300btu</v>
          </cell>
          <cell r="H74" t="str">
            <v>1.5m*0.042 (0.039)</v>
          </cell>
        </row>
        <row r="74">
          <cell r="O74">
            <v>1243.69318181818</v>
          </cell>
        </row>
        <row r="74">
          <cell r="T74" t="str">
            <v>CU - 40  QC</v>
          </cell>
        </row>
        <row r="74">
          <cell r="W74">
            <v>3108.59528083578</v>
          </cell>
        </row>
        <row r="74">
          <cell r="AG74" t="str">
            <v>BCU - 40  </v>
          </cell>
        </row>
        <row r="74">
          <cell r="AJ74">
            <v>3789.84641173033</v>
          </cell>
          <cell r="AK74">
            <v>3642.43488976022</v>
          </cell>
          <cell r="AL74">
            <v>3592.43488976022</v>
          </cell>
        </row>
        <row r="75">
          <cell r="A75" t="str">
            <v>SMA040.2</v>
          </cell>
          <cell r="B75" t="str">
            <v>DTE590LC3-3ph</v>
          </cell>
        </row>
        <row r="75">
          <cell r="D75" t="str">
            <v>4hp (6.2amp)</v>
          </cell>
          <cell r="E75" t="str">
            <v>ZB38</v>
          </cell>
          <cell r="F75" t="str">
            <v>0.8m*0.042 (0.039)</v>
          </cell>
          <cell r="G75" t="str">
            <v>15800btu</v>
          </cell>
          <cell r="H75" t="str">
            <v>0.8m*0.042 (0.039)</v>
          </cell>
        </row>
        <row r="75">
          <cell r="O75">
            <v>1416.33522727273</v>
          </cell>
        </row>
        <row r="75">
          <cell r="T75" t="str">
            <v>CU - 64B QC</v>
          </cell>
        </row>
        <row r="75">
          <cell r="W75">
            <v>4597.14623528676</v>
          </cell>
        </row>
        <row r="75">
          <cell r="AG75" t="str">
            <v>BCU - 50  </v>
          </cell>
        </row>
        <row r="75">
          <cell r="AJ75">
            <v>4906.15156628092</v>
          </cell>
          <cell r="AK75">
            <v>4801.21367808216</v>
          </cell>
          <cell r="AL75">
            <v>4708.74004431081</v>
          </cell>
        </row>
        <row r="76">
          <cell r="A76" t="str">
            <v>SMA040.3</v>
          </cell>
          <cell r="B76" t="str">
            <v>DTE752LC3-3ph</v>
          </cell>
        </row>
        <row r="76">
          <cell r="D76" t="str">
            <v>5hp (8amp)</v>
          </cell>
          <cell r="E76" t="str">
            <v>ZB45</v>
          </cell>
          <cell r="F76" t="str">
            <v>1.2m*0.049 (0.047)</v>
          </cell>
          <cell r="G76" t="str">
            <v>22100btu</v>
          </cell>
          <cell r="H76" t="str">
            <v>1.2m*0.049 (0.047)</v>
          </cell>
        </row>
        <row r="76">
          <cell r="O76">
            <v>1680.64459247649</v>
          </cell>
        </row>
        <row r="76">
          <cell r="T76" t="str">
            <v>CU - 72B QC</v>
          </cell>
        </row>
        <row r="76">
          <cell r="W76">
            <v>5334.79595807681</v>
          </cell>
        </row>
        <row r="76">
          <cell r="AG76" t="str">
            <v>BCU - 64  </v>
          </cell>
        </row>
        <row r="76">
          <cell r="AJ76">
            <v>6206.03917093418</v>
          </cell>
          <cell r="AK76">
            <v>6101.10128273542</v>
          </cell>
          <cell r="AL76">
            <v>6008.62764896407</v>
          </cell>
        </row>
        <row r="77">
          <cell r="A77" t="str">
            <v>SMA041</v>
          </cell>
          <cell r="B77" t="str">
            <v>DTE911LC3</v>
          </cell>
        </row>
        <row r="77">
          <cell r="D77" t="str">
            <v>6.5hp (9.8amp)</v>
          </cell>
          <cell r="E77" t="str">
            <v>ZB48/WHP19460</v>
          </cell>
          <cell r="F77" t="str">
            <v>2m*0.059</v>
          </cell>
          <cell r="G77" t="str">
            <v>24500btu</v>
          </cell>
          <cell r="H77" t="str">
            <v>2m*0.059</v>
          </cell>
        </row>
        <row r="77">
          <cell r="O77">
            <v>1819.82170846395</v>
          </cell>
        </row>
        <row r="77">
          <cell r="T77" t="str">
            <v>CU - 90 QC</v>
          </cell>
        </row>
        <row r="77">
          <cell r="W77">
            <v>6025.16751266157</v>
          </cell>
        </row>
        <row r="77">
          <cell r="AG77" t="str">
            <v>BCU - 72</v>
          </cell>
        </row>
        <row r="77">
          <cell r="AJ77">
            <v>6728.53112687333</v>
          </cell>
          <cell r="AK77">
            <v>6623.59323867457</v>
          </cell>
          <cell r="AL77">
            <v>6531.11960490322</v>
          </cell>
        </row>
        <row r="78">
          <cell r="A78" t="str">
            <v>SMA041.2</v>
          </cell>
          <cell r="B78" t="str">
            <v>WHP02700RCV</v>
          </cell>
        </row>
        <row r="78">
          <cell r="D78" t="str">
            <v>3./4 (3.2amp)</v>
          </cell>
        </row>
        <row r="78">
          <cell r="F78" t="str">
            <v>17uf450vac(3.2amp)</v>
          </cell>
          <cell r="G78">
            <v>12.2</v>
          </cell>
        </row>
        <row r="78">
          <cell r="O78">
            <v>351.814814814815</v>
          </cell>
        </row>
        <row r="78">
          <cell r="T78" t="str">
            <v>CS125 Axial fan</v>
          </cell>
        </row>
        <row r="78">
          <cell r="W78">
            <v>1115.8587727007</v>
          </cell>
        </row>
        <row r="78">
          <cell r="AC78" t="str">
            <v>WCU-1HP</v>
          </cell>
        </row>
        <row r="78">
          <cell r="AF78">
            <v>1255.67618082381</v>
          </cell>
          <cell r="AG78" t="str">
            <v>BCU - 10</v>
          </cell>
        </row>
        <row r="78">
          <cell r="AJ78">
            <v>1321.32145102585</v>
          </cell>
        </row>
        <row r="79">
          <cell r="A79" t="str">
            <v>SMA041.3</v>
          </cell>
          <cell r="B79" t="str">
            <v>SG167UV</v>
          </cell>
        </row>
        <row r="79">
          <cell r="D79" t="str">
            <v>1HP (4.35amp)</v>
          </cell>
        </row>
        <row r="79">
          <cell r="F79" t="str">
            <v>30uf450vac(4.35amp)</v>
          </cell>
          <cell r="G79">
            <v>16.7</v>
          </cell>
        </row>
        <row r="79">
          <cell r="O79">
            <v>382.407407407407</v>
          </cell>
        </row>
        <row r="79">
          <cell r="T79" t="str">
            <v>CU - 15 QC  </v>
          </cell>
        </row>
        <row r="79">
          <cell r="W79">
            <v>1749.58460903013</v>
          </cell>
        </row>
        <row r="79">
          <cell r="AC79" t="str">
            <v>WCU-1HP</v>
          </cell>
        </row>
        <row r="79">
          <cell r="AF79">
            <v>1674.08269179115</v>
          </cell>
          <cell r="AG79" t="str">
            <v>BCU - 10</v>
          </cell>
        </row>
        <row r="79">
          <cell r="AJ79">
            <v>1739.72796199319</v>
          </cell>
          <cell r="AK79" t="str">
            <v>~</v>
          </cell>
          <cell r="AL79" t="str">
            <v>~</v>
          </cell>
        </row>
        <row r="80">
          <cell r="A80" t="str">
            <v>SMA041.4</v>
          </cell>
          <cell r="B80" t="str">
            <v>SG184SV</v>
          </cell>
        </row>
        <row r="80">
          <cell r="D80" t="str">
            <v>1.25HP (4.6amp)</v>
          </cell>
        </row>
        <row r="80">
          <cell r="F80" t="str">
            <v>35uf450vac(4.6amp)</v>
          </cell>
          <cell r="G80">
            <v>18.4</v>
          </cell>
        </row>
        <row r="80">
          <cell r="O80">
            <v>397.703703703704</v>
          </cell>
        </row>
        <row r="80">
          <cell r="T80" t="str">
            <v>CU - 15 QC  </v>
          </cell>
        </row>
        <row r="80">
          <cell r="W80">
            <v>1763.70426714979</v>
          </cell>
        </row>
        <row r="80">
          <cell r="AC80" t="str">
            <v>WCU-1.5HP</v>
          </cell>
        </row>
        <row r="80">
          <cell r="AF80">
            <v>1883.3661604121</v>
          </cell>
          <cell r="AG80" t="str">
            <v>BCU - 15</v>
          </cell>
        </row>
        <row r="80">
          <cell r="AJ80">
            <v>1953.94093864923</v>
          </cell>
          <cell r="AK80" t="str">
            <v>~</v>
          </cell>
          <cell r="AL80" t="str">
            <v>~</v>
          </cell>
        </row>
        <row r="81">
          <cell r="A81" t="str">
            <v>SMA041.7</v>
          </cell>
          <cell r="B81" t="str">
            <v>WHP09800RCV</v>
          </cell>
        </row>
        <row r="81">
          <cell r="D81" t="str">
            <v>2.5HP (11amp)</v>
          </cell>
          <cell r="E81" t="str">
            <v>44.6LRA(11.1a)</v>
          </cell>
          <cell r="F81" t="str">
            <v>50uf (11.1amp)</v>
          </cell>
          <cell r="G81">
            <v>44.6</v>
          </cell>
        </row>
        <row r="81">
          <cell r="O81">
            <v>691.863247863248</v>
          </cell>
        </row>
        <row r="81">
          <cell r="T81" t="str">
            <v>CU - 36  QC</v>
          </cell>
        </row>
        <row r="81">
          <cell r="W81">
            <v>2489.59379062992</v>
          </cell>
        </row>
        <row r="81">
          <cell r="AC81" t="str">
            <v>WCU-3HP</v>
          </cell>
        </row>
        <row r="81">
          <cell r="AF81">
            <v>2982.50163424736</v>
          </cell>
          <cell r="AG81" t="str">
            <v>BCU - 36  </v>
          </cell>
        </row>
        <row r="81">
          <cell r="AJ81">
            <v>3017.41011553093</v>
          </cell>
          <cell r="AK81" t="str">
            <v>~</v>
          </cell>
          <cell r="AL81" t="str">
            <v>~</v>
          </cell>
        </row>
        <row r="82">
          <cell r="A82" t="str">
            <v>SMA042.5</v>
          </cell>
          <cell r="B82" t="str">
            <v>TE800RC3Q9JK</v>
          </cell>
        </row>
        <row r="82">
          <cell r="D82">
            <v>5</v>
          </cell>
        </row>
        <row r="82">
          <cell r="O82">
            <v>1333.33333333333</v>
          </cell>
        </row>
        <row r="82">
          <cell r="T82" t="str">
            <v>CU - 72 QC</v>
          </cell>
        </row>
        <row r="82">
          <cell r="W82">
            <v>4642.00777744599</v>
          </cell>
        </row>
        <row r="83">
          <cell r="A83" t="str">
            <v>SMA050</v>
          </cell>
          <cell r="B83" t="str">
            <v>QYGL-C139Y R404 compressor</v>
          </cell>
        </row>
        <row r="83">
          <cell r="D83">
            <v>1</v>
          </cell>
        </row>
        <row r="83">
          <cell r="I83" t="str">
            <v>2d frezzer,4d s/s frezzer)</v>
          </cell>
        </row>
        <row r="83">
          <cell r="O83">
            <v>586.46</v>
          </cell>
        </row>
        <row r="84">
          <cell r="A84" t="str">
            <v>SMA057</v>
          </cell>
          <cell r="B84" t="str">
            <v>QX-16A030 GREE </v>
          </cell>
        </row>
        <row r="84">
          <cell r="D84">
            <v>1</v>
          </cell>
        </row>
        <row r="84">
          <cell r="F84" t="str">
            <v>30uf</v>
          </cell>
          <cell r="G84">
            <v>40</v>
          </cell>
        </row>
        <row r="84">
          <cell r="O84">
            <v>300</v>
          </cell>
        </row>
        <row r="84">
          <cell r="T84" t="str">
            <v>CU - 15 QC  </v>
          </cell>
        </row>
        <row r="84">
          <cell r="W84">
            <v>1673.51623296176</v>
          </cell>
        </row>
        <row r="84">
          <cell r="AC84" t="str">
            <v>WCU-1HP</v>
          </cell>
        </row>
        <row r="84">
          <cell r="AF84">
            <v>1595.59944664124</v>
          </cell>
        </row>
        <row r="84">
          <cell r="AJ84">
            <v>1745.04635343994</v>
          </cell>
          <cell r="AK84" t="str">
            <v>~</v>
          </cell>
          <cell r="AL84" t="str">
            <v>~</v>
          </cell>
        </row>
        <row r="85">
          <cell r="A85" t="str">
            <v>SMA058</v>
          </cell>
          <cell r="B85" t="str">
            <v>44R213C RECHI</v>
          </cell>
        </row>
        <row r="85">
          <cell r="D85">
            <v>1</v>
          </cell>
        </row>
        <row r="85">
          <cell r="F85" t="str">
            <v>30uf</v>
          </cell>
          <cell r="G85">
            <v>40</v>
          </cell>
        </row>
        <row r="85">
          <cell r="O85">
            <v>300</v>
          </cell>
        </row>
        <row r="85">
          <cell r="T85" t="str">
            <v>CU - 15 QC  </v>
          </cell>
        </row>
        <row r="85">
          <cell r="W85">
            <v>1673.51623296176</v>
          </cell>
        </row>
        <row r="85">
          <cell r="AC85" t="str">
            <v>WCU-1HP</v>
          </cell>
        </row>
        <row r="85">
          <cell r="AF85">
            <v>1595.59944664124</v>
          </cell>
        </row>
        <row r="85">
          <cell r="AJ85">
            <v>1745.04635343994</v>
          </cell>
          <cell r="AK85" t="str">
            <v>~</v>
          </cell>
          <cell r="AL85" t="str">
            <v>~</v>
          </cell>
        </row>
        <row r="86">
          <cell r="A86" t="str">
            <v>SMA060.2</v>
          </cell>
          <cell r="B86" t="str">
            <v>PH371X3CS GMCC</v>
          </cell>
        </row>
        <row r="86">
          <cell r="D86">
            <v>2.5</v>
          </cell>
        </row>
        <row r="86">
          <cell r="F86" t="str">
            <v>50uf</v>
          </cell>
        </row>
        <row r="86">
          <cell r="O86">
            <v>666.666666666667</v>
          </cell>
        </row>
        <row r="86">
          <cell r="T86" t="str">
            <v>CU - 40  QC</v>
          </cell>
        </row>
        <row r="86">
          <cell r="W86">
            <v>2767.29283328333</v>
          </cell>
        </row>
        <row r="86">
          <cell r="AC86" t="str">
            <v>WCU-3HP</v>
          </cell>
        </row>
        <row r="86">
          <cell r="AF86">
            <v>3571.80685923313</v>
          </cell>
        </row>
        <row r="87">
          <cell r="A87" t="str">
            <v>SMA060.3</v>
          </cell>
          <cell r="B87" t="str">
            <v>HSM165V3UDZA</v>
          </cell>
        </row>
        <row r="87">
          <cell r="D87">
            <v>1</v>
          </cell>
          <cell r="E87" t="str">
            <v>2855W</v>
          </cell>
          <cell r="F87" t="str">
            <v>30uf</v>
          </cell>
        </row>
        <row r="87">
          <cell r="O87">
            <v>313.976608187135</v>
          </cell>
        </row>
        <row r="87">
          <cell r="T87" t="str">
            <v>CU - 15 QC  </v>
          </cell>
        </row>
        <row r="87">
          <cell r="W87">
            <v>1671.92648937201</v>
          </cell>
        </row>
        <row r="87">
          <cell r="AC87" t="str">
            <v>WCU-1HP</v>
          </cell>
        </row>
        <row r="87">
          <cell r="AF87">
            <v>1842.88953175741</v>
          </cell>
        </row>
        <row r="88">
          <cell r="A88" t="str">
            <v>SMA060.4</v>
          </cell>
          <cell r="B88" t="str">
            <v>HSM215V3UDZ</v>
          </cell>
        </row>
        <row r="88">
          <cell r="D88">
            <v>1.5</v>
          </cell>
          <cell r="E88" t="str">
            <v>3715W</v>
          </cell>
          <cell r="F88" t="str">
            <v>35uf</v>
          </cell>
        </row>
        <row r="88">
          <cell r="O88">
            <v>330.4</v>
          </cell>
        </row>
        <row r="88">
          <cell r="T88" t="str">
            <v>CU - 22  QC</v>
          </cell>
        </row>
        <row r="88">
          <cell r="W88">
            <v>1845.77538250786</v>
          </cell>
        </row>
        <row r="88">
          <cell r="AC88" t="str">
            <v>WCU-1.5HP</v>
          </cell>
        </row>
        <row r="88">
          <cell r="AF88">
            <v>1793.04517275777</v>
          </cell>
        </row>
        <row r="89">
          <cell r="A89" t="str">
            <v>SMA062</v>
          </cell>
          <cell r="B89" t="str">
            <v>PH310M2CS-4KTH</v>
          </cell>
        </row>
        <row r="89">
          <cell r="D89">
            <v>2</v>
          </cell>
          <cell r="E89" t="str">
            <v>5470W</v>
          </cell>
          <cell r="F89" t="str">
            <v>40uf</v>
          </cell>
        </row>
        <row r="89">
          <cell r="O89">
            <v>448.042424242424</v>
          </cell>
        </row>
        <row r="89">
          <cell r="T89" t="str">
            <v>CU - 32  QC</v>
          </cell>
        </row>
        <row r="89">
          <cell r="W89">
            <v>2007.43077349369</v>
          </cell>
        </row>
        <row r="89">
          <cell r="AC89" t="str">
            <v>WCU-2HP</v>
          </cell>
        </row>
        <row r="89">
          <cell r="AF89">
            <v>2174.26608044452</v>
          </cell>
        </row>
        <row r="90">
          <cell r="A90" t="str">
            <v>SMA066</v>
          </cell>
          <cell r="B90" t="str">
            <v>PH420G2CS-4KU1</v>
          </cell>
        </row>
        <row r="90">
          <cell r="D90">
            <v>2.5</v>
          </cell>
          <cell r="E90" t="str">
            <v>7420W</v>
          </cell>
          <cell r="F90" t="str">
            <v>50uf</v>
          </cell>
        </row>
        <row r="90">
          <cell r="O90">
            <v>604.89898989899</v>
          </cell>
        </row>
        <row r="90">
          <cell r="T90" t="str">
            <v>CU - 36  QC</v>
          </cell>
        </row>
        <row r="90">
          <cell r="W90">
            <v>2528.33881715512</v>
          </cell>
        </row>
        <row r="90">
          <cell r="AC90" t="str">
            <v>WCU-3HP</v>
          </cell>
        </row>
        <row r="90">
          <cell r="AF90">
            <v>3022.47666161462</v>
          </cell>
        </row>
        <row r="91">
          <cell r="A91" t="str">
            <v>SMA068</v>
          </cell>
          <cell r="B91" t="str">
            <v>PH480X3CS-4MU1</v>
          </cell>
        </row>
        <row r="91">
          <cell r="D91">
            <v>3</v>
          </cell>
          <cell r="E91" t="str">
            <v>8600W</v>
          </cell>
          <cell r="F91" t="str">
            <v>55uf</v>
          </cell>
        </row>
        <row r="91">
          <cell r="O91">
            <v>740.662768031189</v>
          </cell>
        </row>
        <row r="91">
          <cell r="T91" t="str">
            <v>CU - 40  QC</v>
          </cell>
        </row>
        <row r="91">
          <cell r="W91">
            <v>2801.41249140299</v>
          </cell>
        </row>
        <row r="91">
          <cell r="AC91" t="str">
            <v>WCU-3HP</v>
          </cell>
        </row>
        <row r="91">
          <cell r="AF91">
            <v>3164.51369865166</v>
          </cell>
        </row>
        <row r="92">
          <cell r="B92" t="str">
            <v>PA108M1C</v>
          </cell>
        </row>
        <row r="92">
          <cell r="D92">
            <v>0.75</v>
          </cell>
          <cell r="E92" t="str">
            <v>8769btu</v>
          </cell>
        </row>
        <row r="92">
          <cell r="O92">
            <v>329.635185185185</v>
          </cell>
        </row>
        <row r="93">
          <cell r="A93" t="str">
            <v>SMA069</v>
          </cell>
          <cell r="B93" t="str">
            <v>PA140GIC</v>
          </cell>
        </row>
        <row r="93">
          <cell r="D93">
            <v>1</v>
          </cell>
          <cell r="E93" t="str">
            <v>11601btu</v>
          </cell>
        </row>
        <row r="93">
          <cell r="O93">
            <v>317.398148148148</v>
          </cell>
        </row>
        <row r="94">
          <cell r="B94" t="str">
            <v>PA145GIC</v>
          </cell>
        </row>
        <row r="94">
          <cell r="D94">
            <v>1</v>
          </cell>
          <cell r="E94" t="str">
            <v>12232btu</v>
          </cell>
        </row>
        <row r="94">
          <cell r="O94">
            <v>389.290740740741</v>
          </cell>
        </row>
        <row r="95">
          <cell r="B95" t="str">
            <v>PA190G2C</v>
          </cell>
        </row>
        <row r="95">
          <cell r="D95">
            <v>1.5</v>
          </cell>
          <cell r="E95" t="str">
            <v>18630btu</v>
          </cell>
        </row>
        <row r="95">
          <cell r="O95">
            <v>484.127777777778</v>
          </cell>
        </row>
        <row r="96">
          <cell r="A96" t="str">
            <v>SMA071</v>
          </cell>
          <cell r="B96" t="str">
            <v>PA215M2C</v>
          </cell>
        </row>
        <row r="96">
          <cell r="D96">
            <v>1.5</v>
          </cell>
          <cell r="E96" t="str">
            <v>18067btu</v>
          </cell>
        </row>
        <row r="96">
          <cell r="O96">
            <v>474.185185185185</v>
          </cell>
        </row>
        <row r="97">
          <cell r="A97" t="str">
            <v>SMA072</v>
          </cell>
          <cell r="B97" t="str">
            <v>PA270G2C</v>
          </cell>
        </row>
        <row r="97">
          <cell r="D97">
            <v>2</v>
          </cell>
          <cell r="E97" t="str">
            <v>23304btu</v>
          </cell>
        </row>
        <row r="97">
          <cell r="O97">
            <v>604.203703703704</v>
          </cell>
        </row>
        <row r="98">
          <cell r="B98" t="str">
            <v>PA290G2C</v>
          </cell>
        </row>
        <row r="98">
          <cell r="D98">
            <v>2.5</v>
          </cell>
          <cell r="E98" t="str">
            <v>24805btu</v>
          </cell>
        </row>
        <row r="98">
          <cell r="O98">
            <v>636.325925925926</v>
          </cell>
        </row>
        <row r="99">
          <cell r="B99" t="str">
            <v>PA330X3CS</v>
          </cell>
        </row>
        <row r="99">
          <cell r="D99">
            <v>3</v>
          </cell>
          <cell r="E99" t="str">
            <v>27944btu</v>
          </cell>
        </row>
        <row r="99">
          <cell r="O99">
            <v>715.866666666667</v>
          </cell>
        </row>
      </sheetData>
      <sheetData sheetId="10">
        <row r="8">
          <cell r="A8" t="str">
            <v>ITEM CODE</v>
          </cell>
        </row>
        <row r="9">
          <cell r="A9" t="str">
            <v>CB001</v>
          </cell>
          <cell r="B9" t="str">
            <v>B2DES-2(Y)</v>
          </cell>
          <cell r="C9" t="str">
            <v>2DC-2.2</v>
          </cell>
          <cell r="D9" t="str">
            <v>2LT</v>
          </cell>
        </row>
        <row r="9">
          <cell r="M9">
            <v>2548.72563718141</v>
          </cell>
        </row>
        <row r="9">
          <cell r="S9" t="str">
            <v>CU - 40  QC</v>
          </cell>
        </row>
        <row r="9">
          <cell r="V9">
            <v>6063.14857082134</v>
          </cell>
        </row>
        <row r="9">
          <cell r="AM9" t="str">
            <v>HTC-4</v>
          </cell>
        </row>
        <row r="9">
          <cell r="AP9">
            <v>7109.61825876162</v>
          </cell>
        </row>
        <row r="10">
          <cell r="A10" t="str">
            <v>CB002</v>
          </cell>
          <cell r="B10" t="str">
            <v>B2CES-3(Y)</v>
          </cell>
          <cell r="C10" t="str">
            <v>2CC-3.2</v>
          </cell>
          <cell r="D10" t="str">
            <v>3LT</v>
          </cell>
        </row>
        <row r="10">
          <cell r="M10">
            <v>2736.72687465791</v>
          </cell>
        </row>
        <row r="10">
          <cell r="S10" t="str">
            <v>CU - 50  QC</v>
          </cell>
        </row>
        <row r="10">
          <cell r="V10">
            <v>6513.47975061297</v>
          </cell>
        </row>
        <row r="10">
          <cell r="AM10" t="str">
            <v>HTC-4</v>
          </cell>
        </row>
        <row r="10">
          <cell r="AP10">
            <v>7277.37320912527</v>
          </cell>
        </row>
        <row r="11">
          <cell r="A11" t="str">
            <v>CB003</v>
          </cell>
          <cell r="B11" t="str">
            <v>B4FES-3(Y)</v>
          </cell>
          <cell r="C11" t="str">
            <v>4FC-3.2</v>
          </cell>
          <cell r="D11" t="str">
            <v>3LT</v>
          </cell>
        </row>
        <row r="11">
          <cell r="M11">
            <v>3468.20133113427</v>
          </cell>
        </row>
        <row r="11">
          <cell r="S11" t="str">
            <v>CU - 50  QC</v>
          </cell>
        </row>
        <row r="11">
          <cell r="V11">
            <v>7219.53697840933</v>
          </cell>
        </row>
        <row r="11">
          <cell r="AM11" t="str">
            <v>HTC-4</v>
          </cell>
        </row>
        <row r="11">
          <cell r="AP11">
            <v>7983.43043692162</v>
          </cell>
        </row>
        <row r="12">
          <cell r="A12" t="str">
            <v>CB004</v>
          </cell>
          <cell r="B12" t="str">
            <v>B4EES-4(Y)</v>
          </cell>
          <cell r="C12" t="str">
            <v>4EC-4.2</v>
          </cell>
          <cell r="D12" t="str">
            <v>4LT</v>
          </cell>
        </row>
        <row r="12">
          <cell r="M12">
            <v>3527.997905809</v>
          </cell>
        </row>
        <row r="12">
          <cell r="S12" t="str">
            <v>CU - 64 QC</v>
          </cell>
        </row>
        <row r="12">
          <cell r="V12">
            <v>8120.08752843064</v>
          </cell>
        </row>
        <row r="12">
          <cell r="AM12" t="str">
            <v>HTC-5</v>
          </cell>
        </row>
        <row r="12">
          <cell r="AP12">
            <v>8345.29878508247</v>
          </cell>
        </row>
        <row r="13">
          <cell r="A13" t="str">
            <v>CB005</v>
          </cell>
          <cell r="B13" t="str">
            <v>B4DES-5(Y)</v>
          </cell>
          <cell r="C13" t="str">
            <v>4DC-5.2</v>
          </cell>
          <cell r="D13" t="str">
            <v>5LT</v>
          </cell>
        </row>
        <row r="13">
          <cell r="M13">
            <v>3589.89260591091</v>
          </cell>
        </row>
        <row r="13">
          <cell r="S13" t="str">
            <v>CU - 72 QC</v>
          </cell>
        </row>
        <row r="13">
          <cell r="V13">
            <v>8513.46091752777</v>
          </cell>
        </row>
        <row r="13">
          <cell r="AM13" t="str">
            <v>HTC-8</v>
          </cell>
        </row>
        <row r="13">
          <cell r="AP13">
            <v>9227.69330560346</v>
          </cell>
        </row>
        <row r="14">
          <cell r="A14" t="str">
            <v>CB006</v>
          </cell>
          <cell r="B14" t="str">
            <v>B4CES-6(Y)</v>
          </cell>
          <cell r="C14" t="str">
            <v>4CC-6.2</v>
          </cell>
          <cell r="D14" t="str">
            <v>6LT</v>
          </cell>
        </row>
        <row r="14">
          <cell r="M14">
            <v>3653.99783101646</v>
          </cell>
        </row>
        <row r="14">
          <cell r="S14" t="str">
            <v>CU - 90 QC</v>
          </cell>
        </row>
        <row r="14">
          <cell r="V14">
            <v>8849.10549296282</v>
          </cell>
        </row>
        <row r="14">
          <cell r="AM14" t="str">
            <v>HTC-8</v>
          </cell>
        </row>
        <row r="14">
          <cell r="AP14">
            <v>9227.69330560346</v>
          </cell>
        </row>
        <row r="15">
          <cell r="A15" t="str">
            <v>CB007</v>
          </cell>
          <cell r="B15" t="str">
            <v>B4TES-9(Y)</v>
          </cell>
          <cell r="C15" t="str">
            <v>4TCS-8.2</v>
          </cell>
          <cell r="D15" t="str">
            <v>8LT</v>
          </cell>
        </row>
        <row r="15">
          <cell r="M15">
            <v>5204.54058684943</v>
          </cell>
        </row>
        <row r="15">
          <cell r="S15" t="str">
            <v>CU - 125 QC</v>
          </cell>
        </row>
        <row r="15">
          <cell r="V15">
            <v>11970.4116255019</v>
          </cell>
        </row>
        <row r="15">
          <cell r="AM15" t="str">
            <v>HTC-10</v>
          </cell>
        </row>
        <row r="15">
          <cell r="AP15">
            <v>11629.2206088838</v>
          </cell>
        </row>
        <row r="16">
          <cell r="A16" t="str">
            <v>CB008</v>
          </cell>
          <cell r="B16" t="str">
            <v>B4PES-12(Y)</v>
          </cell>
          <cell r="C16" t="str">
            <v>4PCS-10.2</v>
          </cell>
          <cell r="D16" t="str">
            <v>10LT</v>
          </cell>
        </row>
        <row r="16">
          <cell r="M16">
            <v>5378.26324932772</v>
          </cell>
        </row>
        <row r="16">
          <cell r="S16" t="str">
            <v>CU - 144 QC</v>
          </cell>
        </row>
        <row r="16">
          <cell r="V16">
            <v>12894.9195480745</v>
          </cell>
        </row>
        <row r="16">
          <cell r="AM16" t="str">
            <v>HTC-12</v>
          </cell>
        </row>
        <row r="16">
          <cell r="AP16">
            <v>12130.1649289928</v>
          </cell>
        </row>
        <row r="17">
          <cell r="A17" t="str">
            <v>CB009</v>
          </cell>
          <cell r="B17" t="str">
            <v>B4NES-14(Y)</v>
          </cell>
          <cell r="C17" t="str">
            <v>4NCS-12.2</v>
          </cell>
          <cell r="D17" t="str">
            <v>12LT</v>
          </cell>
        </row>
        <row r="17">
          <cell r="M17">
            <v>5617.17440599428</v>
          </cell>
        </row>
        <row r="17">
          <cell r="S17" t="str">
            <v>CU - 160 QC</v>
          </cell>
        </row>
        <row r="17">
          <cell r="V17">
            <v>13738.9977655454</v>
          </cell>
        </row>
        <row r="17">
          <cell r="AM17" t="str">
            <v>HTC-15</v>
          </cell>
        </row>
        <row r="17">
          <cell r="AP17">
            <v>12767.8585872187</v>
          </cell>
        </row>
        <row r="18">
          <cell r="A18" t="str">
            <v>CB010</v>
          </cell>
          <cell r="B18" t="str">
            <v>B4HE-18(Y)</v>
          </cell>
          <cell r="C18" t="str">
            <v>4H15.2</v>
          </cell>
          <cell r="D18" t="str">
            <v>15LT</v>
          </cell>
        </row>
        <row r="18">
          <cell r="M18">
            <v>7293.9784383692</v>
          </cell>
        </row>
        <row r="18">
          <cell r="S18" t="str">
            <v>CU - 200 QC</v>
          </cell>
        </row>
        <row r="18">
          <cell r="V18">
            <v>17677.7733426508</v>
          </cell>
        </row>
        <row r="18">
          <cell r="AM18" t="str">
            <v>HTC-20</v>
          </cell>
        </row>
        <row r="18">
          <cell r="AP18">
            <v>16000.8032244535</v>
          </cell>
        </row>
        <row r="19">
          <cell r="A19" t="str">
            <v>CB011</v>
          </cell>
          <cell r="B19" t="str">
            <v>B4GE-23(Y)</v>
          </cell>
          <cell r="C19" t="str">
            <v>4G-20.2</v>
          </cell>
          <cell r="D19" t="str">
            <v>20LT</v>
          </cell>
        </row>
        <row r="19">
          <cell r="M19">
            <v>7878.28945746283</v>
          </cell>
        </row>
        <row r="19">
          <cell r="S19" t="str">
            <v>CU - 250 QC</v>
          </cell>
        </row>
        <row r="19">
          <cell r="V19">
            <v>21902.8934046152</v>
          </cell>
        </row>
        <row r="19">
          <cell r="AM19" t="str">
            <v>HTC-25</v>
          </cell>
        </row>
        <row r="19">
          <cell r="AP19">
            <v>18007.8878588807</v>
          </cell>
        </row>
        <row r="20">
          <cell r="A20" t="str">
            <v>CB012</v>
          </cell>
          <cell r="B20" t="str">
            <v>B6HE-28(Y)</v>
          </cell>
          <cell r="C20" t="str">
            <v>6H-25.2</v>
          </cell>
          <cell r="D20" t="str">
            <v>25LT</v>
          </cell>
        </row>
        <row r="20">
          <cell r="M20">
            <v>9902.67409054311</v>
          </cell>
        </row>
        <row r="20">
          <cell r="S20" t="str">
            <v>CU - 300 QC</v>
          </cell>
        </row>
        <row r="20">
          <cell r="V20">
            <v>26016.5419043423</v>
          </cell>
        </row>
        <row r="20">
          <cell r="AM20" t="str">
            <v>HTC-30</v>
          </cell>
        </row>
        <row r="20">
          <cell r="AP20">
            <v>21863.0682932485</v>
          </cell>
        </row>
        <row r="21">
          <cell r="A21" t="str">
            <v>CB013</v>
          </cell>
          <cell r="B21" t="str">
            <v>B6GE-34(Y)</v>
          </cell>
          <cell r="C21" t="str">
            <v>6G-30.2</v>
          </cell>
          <cell r="D21" t="str">
            <v>30LT</v>
          </cell>
        </row>
        <row r="21">
          <cell r="M21">
            <v>9990.09069969885</v>
          </cell>
        </row>
        <row r="21">
          <cell r="S21" t="str">
            <v>CU - 350 QC</v>
          </cell>
        </row>
        <row r="21">
          <cell r="V21">
            <v>28208.295603275</v>
          </cell>
        </row>
        <row r="21">
          <cell r="AM21" t="str">
            <v>HTC-35</v>
          </cell>
        </row>
        <row r="21">
          <cell r="AP21">
            <v>22975.8607596684</v>
          </cell>
        </row>
        <row r="22">
          <cell r="A22" t="str">
            <v>CB014</v>
          </cell>
          <cell r="B22" t="str">
            <v>B6FE-44(Y)</v>
          </cell>
          <cell r="C22" t="str">
            <v>6F-40.2</v>
          </cell>
          <cell r="D22" t="str">
            <v>40LT</v>
          </cell>
        </row>
        <row r="22">
          <cell r="M22">
            <v>10549.096910879</v>
          </cell>
        </row>
        <row r="22">
          <cell r="S22" t="str">
            <v>CU - 400 QC</v>
          </cell>
        </row>
        <row r="22">
          <cell r="V22">
            <v>30765.5836377481</v>
          </cell>
        </row>
        <row r="22">
          <cell r="AM22" t="str">
            <v>HTC-50</v>
          </cell>
        </row>
        <row r="22">
          <cell r="AP22">
            <v>26233.7120865072</v>
          </cell>
        </row>
        <row r="24">
          <cell r="A24" t="str">
            <v>CB015</v>
          </cell>
          <cell r="B24" t="str">
            <v>B4FES-5(Y)</v>
          </cell>
          <cell r="C24" t="str">
            <v>4FC-5.2</v>
          </cell>
          <cell r="D24" t="str">
            <v>5MT</v>
          </cell>
        </row>
        <row r="24">
          <cell r="M24">
            <v>3469.69372456629</v>
          </cell>
        </row>
        <row r="24">
          <cell r="S24" t="str">
            <v>CU - 72 QC</v>
          </cell>
        </row>
        <row r="24">
          <cell r="V24">
            <v>8461.4356481112</v>
          </cell>
        </row>
        <row r="24">
          <cell r="AM24" t="str">
            <v>HTC-8</v>
          </cell>
        </row>
        <row r="24">
          <cell r="AP24">
            <v>9175.66803618689</v>
          </cell>
        </row>
        <row r="25">
          <cell r="A25" t="str">
            <v>CB016</v>
          </cell>
          <cell r="B25" t="str">
            <v>B4EES-6(Y)</v>
          </cell>
          <cell r="C25" t="str">
            <v>4EC-6.2</v>
          </cell>
          <cell r="D25" t="str">
            <v>6MT</v>
          </cell>
        </row>
        <row r="25">
          <cell r="M25">
            <v>3585.11220580186</v>
          </cell>
        </row>
        <row r="25">
          <cell r="S25" t="str">
            <v>CU - 90 QC</v>
          </cell>
        </row>
        <row r="25">
          <cell r="V25">
            <v>8900.06902218722</v>
          </cell>
        </row>
        <row r="25">
          <cell r="AM25" t="str">
            <v>HTC-8</v>
          </cell>
        </row>
        <row r="25">
          <cell r="AP25">
            <v>9278.65683482786</v>
          </cell>
        </row>
        <row r="26">
          <cell r="A26" t="str">
            <v>CB017</v>
          </cell>
          <cell r="B26" t="str">
            <v>B4DES-7(Y)</v>
          </cell>
          <cell r="C26" t="str">
            <v>4DC-7.2</v>
          </cell>
          <cell r="D26" t="str">
            <v>7MT</v>
          </cell>
        </row>
        <row r="26">
          <cell r="M26">
            <v>3585.11220580186</v>
          </cell>
        </row>
        <row r="26">
          <cell r="S26" t="str">
            <v>CU - 100 QC</v>
          </cell>
        </row>
        <row r="26">
          <cell r="V26">
            <v>9178.37767006108</v>
          </cell>
        </row>
        <row r="26">
          <cell r="AM26" t="str">
            <v>HTC-10</v>
          </cell>
        </row>
        <row r="26">
          <cell r="AP26">
            <v>9636.99414968693</v>
          </cell>
        </row>
        <row r="27">
          <cell r="A27" t="str">
            <v>CB018</v>
          </cell>
          <cell r="B27" t="str">
            <v>B4CES-9(Y)</v>
          </cell>
          <cell r="C27" t="str">
            <v>4CC-9.2</v>
          </cell>
          <cell r="D27" t="str">
            <v>9MT</v>
          </cell>
        </row>
        <row r="27">
          <cell r="M27">
            <v>3807.61999952405</v>
          </cell>
        </row>
        <row r="27">
          <cell r="S27" t="str">
            <v>CU - 125 QC</v>
          </cell>
        </row>
        <row r="27">
          <cell r="V27">
            <v>10723.9286398884</v>
          </cell>
        </row>
        <row r="27">
          <cell r="AM27" t="str">
            <v>HTC-12</v>
          </cell>
        </row>
        <row r="27">
          <cell r="AP27">
            <v>10651.7447983988</v>
          </cell>
        </row>
        <row r="28">
          <cell r="A28" t="str">
            <v>CB019</v>
          </cell>
          <cell r="B28" t="str">
            <v>B4VES-10(Y)</v>
          </cell>
          <cell r="C28" t="str">
            <v>4VCS-10.2</v>
          </cell>
          <cell r="D28" t="str">
            <v>10MT</v>
          </cell>
        </row>
        <row r="28">
          <cell r="M28">
            <v>5354.46562433069</v>
          </cell>
        </row>
        <row r="28">
          <cell r="S28" t="str">
            <v>CU - 144 QC</v>
          </cell>
        </row>
        <row r="28">
          <cell r="V28">
            <v>12873.6847442309</v>
          </cell>
        </row>
        <row r="28">
          <cell r="AM28" t="str">
            <v>HTC-12</v>
          </cell>
        </row>
        <row r="28">
          <cell r="AP28">
            <v>12108.9301251493</v>
          </cell>
        </row>
        <row r="29">
          <cell r="A29" t="str">
            <v>CB020</v>
          </cell>
          <cell r="B29" t="str">
            <v>B4TES-12(Y)</v>
          </cell>
          <cell r="C29" t="str">
            <v>4TCS-12.2</v>
          </cell>
          <cell r="D29" t="str">
            <v>12MT</v>
          </cell>
        </row>
        <row r="29">
          <cell r="M29">
            <v>5570.34407966085</v>
          </cell>
        </row>
        <row r="29">
          <cell r="S29" t="str">
            <v>CU - 160 QC</v>
          </cell>
        </row>
        <row r="29">
          <cell r="V29">
            <v>13579.0871937983</v>
          </cell>
        </row>
        <row r="29">
          <cell r="AM29" t="str">
            <v>HTC-15</v>
          </cell>
        </row>
        <row r="29">
          <cell r="AP29">
            <v>12607.9480154716</v>
          </cell>
        </row>
        <row r="30">
          <cell r="A30" t="str">
            <v>CB021</v>
          </cell>
          <cell r="B30" t="str">
            <v>B4PES-15(Y)</v>
          </cell>
          <cell r="C30" t="str">
            <v>4PCS-15.2</v>
          </cell>
          <cell r="D30" t="str">
            <v>15MT</v>
          </cell>
        </row>
        <row r="30">
          <cell r="M30">
            <v>5915.40964211772</v>
          </cell>
        </row>
        <row r="30">
          <cell r="S30" t="str">
            <v>CU - 200 QC</v>
          </cell>
        </row>
        <row r="30">
          <cell r="V30">
            <v>15453.1664589414</v>
          </cell>
        </row>
        <row r="30">
          <cell r="AM30" t="str">
            <v>HTC-20</v>
          </cell>
        </row>
        <row r="30">
          <cell r="AP30">
            <v>13776.1963407441</v>
          </cell>
        </row>
        <row r="31">
          <cell r="A31" t="str">
            <v>CB022</v>
          </cell>
          <cell r="B31" t="str">
            <v>B4NES-20(Y)</v>
          </cell>
          <cell r="C31" t="str">
            <v>4NCS-20.2</v>
          </cell>
          <cell r="D31" t="str">
            <v>20MT</v>
          </cell>
        </row>
        <row r="31">
          <cell r="M31">
            <v>6229.66577935522</v>
          </cell>
        </row>
        <row r="31">
          <cell r="S31" t="str">
            <v>CU - 250 QC</v>
          </cell>
        </row>
        <row r="31">
          <cell r="V31">
            <v>19366.122669091</v>
          </cell>
        </row>
        <row r="31">
          <cell r="AM31" t="str">
            <v>HTC-25</v>
          </cell>
        </row>
        <row r="31">
          <cell r="AP31">
            <v>15471.1171233565</v>
          </cell>
        </row>
        <row r="32">
          <cell r="A32" t="str">
            <v>CB023</v>
          </cell>
          <cell r="B32" t="str">
            <v>B4HE-25(Y)</v>
          </cell>
          <cell r="C32" t="str">
            <v>4H-25.2</v>
          </cell>
          <cell r="D32" t="str">
            <v>25MT</v>
          </cell>
        </row>
        <row r="32">
          <cell r="M32">
            <v>7857.58552371542</v>
          </cell>
        </row>
        <row r="32">
          <cell r="S32" t="str">
            <v>CU - 300 QC</v>
          </cell>
        </row>
        <row r="32">
          <cell r="V32">
            <v>23097.8163194729</v>
          </cell>
        </row>
        <row r="32">
          <cell r="AM32" t="str">
            <v>HTC-30</v>
          </cell>
        </row>
        <row r="32">
          <cell r="AP32">
            <v>18944.342708379</v>
          </cell>
        </row>
        <row r="33">
          <cell r="A33" t="str">
            <v>CB024</v>
          </cell>
          <cell r="B33" t="str">
            <v>B4GE-30(Y)</v>
          </cell>
          <cell r="C33" t="str">
            <v>4G-30.2</v>
          </cell>
          <cell r="D33" t="str">
            <v>30MT</v>
          </cell>
        </row>
        <row r="33">
          <cell r="M33">
            <v>8173.89562263421</v>
          </cell>
        </row>
        <row r="33">
          <cell r="S33" t="str">
            <v>CU - 350 QC</v>
          </cell>
        </row>
        <row r="33">
          <cell r="V33">
            <v>26004.5973271804</v>
          </cell>
        </row>
        <row r="33">
          <cell r="AM33" t="str">
            <v>HTC-35</v>
          </cell>
        </row>
        <row r="33">
          <cell r="AP33">
            <v>20772.1624835738</v>
          </cell>
        </row>
        <row r="34">
          <cell r="A34" t="str">
            <v>CB024.1</v>
          </cell>
          <cell r="B34" t="str">
            <v>B6HE-35(Y)</v>
          </cell>
          <cell r="C34" t="str">
            <v>6H-35.2</v>
          </cell>
          <cell r="D34" t="str">
            <v>35MT</v>
          </cell>
        </row>
        <row r="34">
          <cell r="M34">
            <v>10043.0007526089</v>
          </cell>
        </row>
        <row r="34">
          <cell r="S34" t="str">
            <v>CU - 400 QC</v>
          </cell>
        </row>
        <row r="34">
          <cell r="V34">
            <v>29775.1269401804</v>
          </cell>
        </row>
        <row r="34">
          <cell r="AM34" t="str">
            <v>HTC-40</v>
          </cell>
        </row>
        <row r="34">
          <cell r="AP34">
            <v>23420.0016861206</v>
          </cell>
        </row>
        <row r="35">
          <cell r="A35" t="str">
            <v>CB025</v>
          </cell>
          <cell r="B35" t="str">
            <v>B6GE-40(Y)</v>
          </cell>
          <cell r="C35" t="str">
            <v>6G-40.2</v>
          </cell>
          <cell r="D35" t="str">
            <v>40MT</v>
          </cell>
        </row>
        <row r="35">
          <cell r="M35">
            <v>10043.0007526089</v>
          </cell>
        </row>
        <row r="35">
          <cell r="S35" t="str">
            <v>CU - 500 QC</v>
          </cell>
        </row>
        <row r="35">
          <cell r="V35">
            <v>33613.7206629039</v>
          </cell>
        </row>
        <row r="35">
          <cell r="AM35" t="str">
            <v>HTC-50</v>
          </cell>
        </row>
        <row r="35">
          <cell r="AP35">
            <v>25766.5464019502</v>
          </cell>
        </row>
        <row r="36">
          <cell r="A36" t="str">
            <v>CB025.2</v>
          </cell>
          <cell r="B36" t="str">
            <v>B6FE-50(Y)</v>
          </cell>
          <cell r="C36" t="str">
            <v>6F-50.2</v>
          </cell>
          <cell r="D36" t="str">
            <v>50MT</v>
          </cell>
        </row>
        <row r="36">
          <cell r="M36">
            <v>10158.0226067612</v>
          </cell>
        </row>
        <row r="36">
          <cell r="S36" t="str">
            <v>CU - 500 QC</v>
          </cell>
        </row>
        <row r="36">
          <cell r="V36">
            <v>33719.8946821214</v>
          </cell>
        </row>
        <row r="36">
          <cell r="AM36" t="str">
            <v>HTC-55</v>
          </cell>
        </row>
        <row r="36">
          <cell r="AP36">
            <v>27322.7204211677</v>
          </cell>
        </row>
        <row r="38">
          <cell r="A38" t="str">
            <v>CB025.1</v>
          </cell>
          <cell r="B38" t="str">
            <v>BS6H-20.2(Y)</v>
          </cell>
          <cell r="C38" t="str">
            <v>S6H-20.2</v>
          </cell>
          <cell r="D38" t="str">
            <v>2stage 20LT</v>
          </cell>
        </row>
        <row r="38">
          <cell r="M38">
            <v>12458.459689807</v>
          </cell>
        </row>
        <row r="38">
          <cell r="S38" t="str">
            <v>CU - 250 QC</v>
          </cell>
        </row>
        <row r="38">
          <cell r="V38">
            <v>27746.3953854358</v>
          </cell>
        </row>
        <row r="38">
          <cell r="AM38" t="str">
            <v>HTC-25</v>
          </cell>
        </row>
        <row r="38">
          <cell r="AP38">
            <v>23851.3898397013</v>
          </cell>
        </row>
        <row r="39">
          <cell r="A39" t="str">
            <v>CB025.3</v>
          </cell>
          <cell r="B39" t="str">
            <v>BS6G-25.2(Y)</v>
          </cell>
          <cell r="C39" t="str">
            <v>S6G-25.2</v>
          </cell>
          <cell r="D39" t="str">
            <v>2stage 25LT</v>
          </cell>
        </row>
        <row r="39">
          <cell r="M39">
            <v>13654.6869729908</v>
          </cell>
        </row>
        <row r="39">
          <cell r="S39" t="str">
            <v>CU - 300 QC</v>
          </cell>
        </row>
        <row r="39">
          <cell r="V39">
            <v>30372.3317313069</v>
          </cell>
        </row>
        <row r="39">
          <cell r="AM39" t="str">
            <v>HTC-30</v>
          </cell>
        </row>
        <row r="39">
          <cell r="AP39">
            <v>26218.8581202131</v>
          </cell>
        </row>
        <row r="40">
          <cell r="A40" t="str">
            <v>CB026</v>
          </cell>
          <cell r="B40" t="str">
            <v>BS6F-30.2(Y)</v>
          </cell>
          <cell r="C40" t="str">
            <v>S6F-30.2</v>
          </cell>
          <cell r="D40" t="str">
            <v>2stage 30LT</v>
          </cell>
        </row>
        <row r="40">
          <cell r="M40">
            <v>14125.5382479215</v>
          </cell>
        </row>
        <row r="40">
          <cell r="S40" t="str">
            <v>CU - 350 QC</v>
          </cell>
        </row>
        <row r="40">
          <cell r="V40">
            <v>31956.1826629839</v>
          </cell>
        </row>
        <row r="40">
          <cell r="AM40" t="str">
            <v>HTC-35</v>
          </cell>
        </row>
        <row r="40">
          <cell r="AP40">
            <v>26723.7478193774</v>
          </cell>
        </row>
      </sheetData>
      <sheetData sheetId="11">
        <row r="8">
          <cell r="A8" t="str">
            <v>ITEM CODE</v>
          </cell>
          <cell r="B8" t="str">
            <v>MODEL</v>
          </cell>
        </row>
        <row r="8">
          <cell r="D8" t="str">
            <v>TON</v>
          </cell>
          <cell r="E8" t="str">
            <v>Cooling capacity(kw/h)</v>
          </cell>
        </row>
        <row r="8">
          <cell r="I8" t="str">
            <v>(RM) </v>
          </cell>
        </row>
        <row r="8">
          <cell r="L8" t="str">
            <v>Rotary cond unit</v>
          </cell>
        </row>
        <row r="8">
          <cell r="N8" t="str">
            <v>highly complete set c/w bin</v>
          </cell>
        </row>
        <row r="8">
          <cell r="P8" t="str">
            <v>highly Complete set w/o bin</v>
          </cell>
          <cell r="Q8" t="str">
            <v>copeland scroll</v>
          </cell>
        </row>
        <row r="8">
          <cell r="S8" t="str">
            <v>copeland complete set c/w bin</v>
          </cell>
        </row>
        <row r="8">
          <cell r="U8" t="str">
            <v>copeland Complete set w/o bin</v>
          </cell>
          <cell r="V8" t="str">
            <v>WELZER Cond unit</v>
          </cell>
        </row>
        <row r="8">
          <cell r="X8" t="str">
            <v>complete set c/w bin</v>
          </cell>
        </row>
        <row r="8">
          <cell r="Z8" t="str">
            <v>Complete set w/o bin</v>
          </cell>
        </row>
        <row r="9">
          <cell r="A9" t="str">
            <v>FLA001.1</v>
          </cell>
          <cell r="B9" t="str">
            <v>F0.3T</v>
          </cell>
        </row>
        <row r="9">
          <cell r="D9" t="str">
            <v>RCX1034,TS-02</v>
          </cell>
          <cell r="E9">
            <v>1.9</v>
          </cell>
        </row>
        <row r="9">
          <cell r="I9">
            <v>5131.81504485852</v>
          </cell>
        </row>
        <row r="9">
          <cell r="L9" t="str">
            <v>PH310M2CS-4KTH</v>
          </cell>
        </row>
        <row r="9">
          <cell r="N9">
            <v>11299.838483288</v>
          </cell>
        </row>
        <row r="9">
          <cell r="P9">
            <v>10553.7942432927</v>
          </cell>
          <cell r="Q9" t="str">
            <v>ZB15 cw cu32qc</v>
          </cell>
        </row>
        <row r="9">
          <cell r="S9">
            <v>13956.4803779301</v>
          </cell>
        </row>
        <row r="9">
          <cell r="U9">
            <v>12033.9722442419</v>
          </cell>
        </row>
        <row r="11">
          <cell r="A11" t="str">
            <v>FLA001</v>
          </cell>
          <cell r="B11" t="str">
            <v>F0.5T</v>
          </cell>
        </row>
        <row r="11">
          <cell r="D11" t="str">
            <v>RCX2434,3134(TX2-3,TS2-4)</v>
          </cell>
          <cell r="E11">
            <v>3.2</v>
          </cell>
        </row>
        <row r="11">
          <cell r="I11">
            <v>6155.61829474873</v>
          </cell>
        </row>
        <row r="11">
          <cell r="L11" t="str">
            <v>DTH488LC3-3ph</v>
          </cell>
        </row>
        <row r="11">
          <cell r="N11">
            <v>14614.3349403982</v>
          </cell>
        </row>
        <row r="11">
          <cell r="P11">
            <v>11508.7448782864</v>
          </cell>
          <cell r="Q11" t="str">
            <v>ZB21 cw cu40qc</v>
          </cell>
        </row>
        <row r="11">
          <cell r="S11">
            <v>16480.2319704461</v>
          </cell>
        </row>
        <row r="11">
          <cell r="U11">
            <v>13374.6419083343</v>
          </cell>
        </row>
        <row r="12">
          <cell r="A12" t="str">
            <v>FLA002</v>
          </cell>
          <cell r="B12" t="str">
            <v>F1T</v>
          </cell>
        </row>
        <row r="12">
          <cell r="D12" t="str">
            <v>RCX4734(TX2-5,TS2-6)</v>
          </cell>
          <cell r="E12">
            <v>6.5</v>
          </cell>
        </row>
        <row r="12">
          <cell r="I12">
            <v>10145.8309806136</v>
          </cell>
        </row>
        <row r="12">
          <cell r="L12" t="str">
            <v>DTE752LC3-3ph</v>
          </cell>
        </row>
        <row r="12">
          <cell r="N12">
            <v>23184.861450137</v>
          </cell>
        </row>
        <row r="12">
          <cell r="P12">
            <v>19533.1780462788</v>
          </cell>
          <cell r="Q12" t="str">
            <v>ZB45 cw cu72bqc</v>
          </cell>
        </row>
        <row r="12">
          <cell r="S12">
            <v>25549.520764653</v>
          </cell>
        </row>
        <row r="12">
          <cell r="U12">
            <v>21149.934843328</v>
          </cell>
          <cell r="V12" t="str">
            <v>B4DES5Y cw cu72bqc</v>
          </cell>
        </row>
        <row r="12">
          <cell r="X12">
            <v>26628.4151562089</v>
          </cell>
        </row>
        <row r="12">
          <cell r="Z12">
            <v>22228.8292348838</v>
          </cell>
        </row>
        <row r="13">
          <cell r="A13" t="str">
            <v>FLA003</v>
          </cell>
          <cell r="B13" t="str">
            <v>F1.5T</v>
          </cell>
        </row>
        <row r="13">
          <cell r="D13" t="str">
            <v>TGES5</v>
          </cell>
          <cell r="E13">
            <v>9.8</v>
          </cell>
        </row>
        <row r="13">
          <cell r="I13">
            <v>11293.0547713156</v>
          </cell>
        </row>
        <row r="13">
          <cell r="L13" t="str">
            <v>C-SCN603H8T cw cu125Bqc</v>
          </cell>
        </row>
        <row r="13">
          <cell r="N13">
            <v>29969.3722796842</v>
          </cell>
        </row>
        <row r="13">
          <cell r="P13">
            <v>25569.7863583591</v>
          </cell>
          <cell r="Q13" t="str">
            <v>ZFI36 cw cu125Bqc</v>
          </cell>
        </row>
        <row r="13">
          <cell r="S13">
            <v>33183.7297404276</v>
          </cell>
        </row>
        <row r="13">
          <cell r="U13">
            <v>28784.1438191026</v>
          </cell>
          <cell r="V13" t="str">
            <v>B4TES9Y cw cu125qc</v>
          </cell>
        </row>
        <row r="13">
          <cell r="X13">
            <v>33516.3050152401</v>
          </cell>
        </row>
        <row r="13">
          <cell r="Z13">
            <v>29116.719093915</v>
          </cell>
        </row>
        <row r="14">
          <cell r="A14" t="str">
            <v>FLA004</v>
          </cell>
          <cell r="B14" t="str">
            <v>F2T</v>
          </cell>
        </row>
        <row r="14">
          <cell r="D14" t="str">
            <v>TGES7.5,SCX0857</v>
          </cell>
          <cell r="E14">
            <v>13</v>
          </cell>
        </row>
        <row r="14">
          <cell r="I14">
            <v>16599.4299048254</v>
          </cell>
        </row>
        <row r="14">
          <cell r="L14" t="str">
            <v>C-SCN903H8T cw cu144Bqc</v>
          </cell>
        </row>
        <row r="14">
          <cell r="N14">
            <v>38455.6189888456</v>
          </cell>
        </row>
        <row r="14">
          <cell r="P14">
            <v>33904.3232081645</v>
          </cell>
          <cell r="Q14" t="str">
            <v>ZFI50 cw cu144Bqc</v>
          </cell>
        </row>
        <row r="14">
          <cell r="S14">
            <v>41440.2738219918</v>
          </cell>
        </row>
        <row r="14">
          <cell r="U14">
            <v>38317.9530006897</v>
          </cell>
          <cell r="V14" t="str">
            <v>B4PES12Y cw cu144qc</v>
          </cell>
        </row>
        <row r="14">
          <cell r="X14">
            <v>41343.4818659424</v>
          </cell>
        </row>
        <row r="14">
          <cell r="Z14">
            <v>36792.1860852613</v>
          </cell>
        </row>
        <row r="15">
          <cell r="A15" t="str">
            <v>FLA005</v>
          </cell>
          <cell r="B15" t="str">
            <v>F3T</v>
          </cell>
        </row>
        <row r="15">
          <cell r="D15" t="str">
            <v>2*TGES5</v>
          </cell>
          <cell r="E15">
            <v>19.5</v>
          </cell>
        </row>
        <row r="15">
          <cell r="I15">
            <v>20273.0742280245</v>
          </cell>
        </row>
        <row r="15">
          <cell r="L15" t="str">
            <v>1TON CSBN453 cw cu72Bqc</v>
          </cell>
        </row>
        <row r="15">
          <cell r="N15">
            <v>24272.5111172646</v>
          </cell>
        </row>
        <row r="15">
          <cell r="P15">
            <v>19872.9251959396</v>
          </cell>
          <cell r="Q15" t="str">
            <v>ZFI59 cw cu160qc</v>
          </cell>
        </row>
        <row r="15">
          <cell r="U15">
            <v>45299.6428618451</v>
          </cell>
          <cell r="V15" t="str">
            <v>B4nes14Y c/w cu160qc</v>
          </cell>
        </row>
        <row r="15">
          <cell r="X15" t="str">
            <v>~</v>
          </cell>
        </row>
        <row r="15">
          <cell r="Z15">
            <v>41221.7640492538</v>
          </cell>
        </row>
        <row r="16">
          <cell r="A16" t="str">
            <v>FLA006</v>
          </cell>
          <cell r="B16" t="str">
            <v>F4T</v>
          </cell>
        </row>
        <row r="16">
          <cell r="D16" t="str">
            <v>2*TGES5</v>
          </cell>
          <cell r="E16">
            <v>26</v>
          </cell>
        </row>
        <row r="16">
          <cell r="I16" t="str">
            <v>~</v>
          </cell>
        </row>
        <row r="16">
          <cell r="Q16" t="str">
            <v>ZFI68 cw cu200qc</v>
          </cell>
        </row>
        <row r="16">
          <cell r="U16">
            <v>57517.1525353646</v>
          </cell>
          <cell r="V16" t="str">
            <v>B4HE18Y c/w cu200qc</v>
          </cell>
        </row>
        <row r="16">
          <cell r="X16" t="str">
            <v>~</v>
          </cell>
        </row>
        <row r="16">
          <cell r="Z16">
            <v>56731.9101453914</v>
          </cell>
        </row>
        <row r="17">
          <cell r="A17" t="str">
            <v>FLA007</v>
          </cell>
          <cell r="B17" t="str">
            <v>F5T</v>
          </cell>
        </row>
        <row r="17">
          <cell r="D17" t="str">
            <v>2*SCX0857,2*TGES7.5</v>
          </cell>
          <cell r="E17">
            <v>32.5</v>
          </cell>
        </row>
        <row r="17">
          <cell r="I17">
            <v>31294.0071976216</v>
          </cell>
        </row>
        <row r="17">
          <cell r="Q17" t="str">
            <v>ZFI122 cw cu300qc</v>
          </cell>
        </row>
        <row r="17">
          <cell r="U17">
            <v>75510.1328520337</v>
          </cell>
          <cell r="V17" t="str">
            <v>B6GE34Y c/w cu300qc</v>
          </cell>
        </row>
        <row r="17">
          <cell r="X17" t="str">
            <v>~</v>
          </cell>
        </row>
        <row r="17">
          <cell r="Z17">
            <v>69666.7578191585</v>
          </cell>
        </row>
        <row r="18">
          <cell r="A18" t="str">
            <v>FLA008</v>
          </cell>
          <cell r="B18" t="str">
            <v>F6T</v>
          </cell>
        </row>
        <row r="18">
          <cell r="D18" t="str">
            <v>3*TGES5</v>
          </cell>
          <cell r="E18">
            <v>39</v>
          </cell>
        </row>
        <row r="18">
          <cell r="I18">
            <v>32654.6162062139</v>
          </cell>
        </row>
        <row r="18">
          <cell r="Q18" t="str">
            <v>ZFI122 cw cu300qc</v>
          </cell>
        </row>
        <row r="18">
          <cell r="U18">
            <v>76972.7793256987</v>
          </cell>
          <cell r="V18" t="str">
            <v>B6GE34Y c/w cu300qc</v>
          </cell>
        </row>
        <row r="18">
          <cell r="X18" t="str">
            <v>~</v>
          </cell>
        </row>
        <row r="18">
          <cell r="Z18">
            <v>71129.4042928235</v>
          </cell>
        </row>
        <row r="19">
          <cell r="A19" t="str">
            <v>FLA009</v>
          </cell>
          <cell r="B19" t="str">
            <v>F8T</v>
          </cell>
        </row>
        <row r="19">
          <cell r="I19">
            <v>53063.7513350976</v>
          </cell>
        </row>
        <row r="19">
          <cell r="V19" t="str">
            <v>SW3L 3000</v>
          </cell>
        </row>
        <row r="19">
          <cell r="Z19">
            <v>107215.438269375</v>
          </cell>
        </row>
        <row r="20">
          <cell r="A20" t="str">
            <v>FLA010</v>
          </cell>
          <cell r="B20" t="str">
            <v>F10T</v>
          </cell>
        </row>
        <row r="20">
          <cell r="I20">
            <v>57145.5783608743</v>
          </cell>
        </row>
        <row r="20">
          <cell r="V20" t="str">
            <v>SW3L 4000</v>
          </cell>
        </row>
        <row r="20">
          <cell r="Z20">
            <v>135974.279817819</v>
          </cell>
        </row>
        <row r="21">
          <cell r="A21" t="str">
            <v>FLA011</v>
          </cell>
          <cell r="B21" t="str">
            <v>F12T</v>
          </cell>
        </row>
        <row r="21">
          <cell r="I21">
            <v>61227.4053866511</v>
          </cell>
        </row>
        <row r="21">
          <cell r="V21" t="str">
            <v>SW3L 5000</v>
          </cell>
        </row>
        <row r="21">
          <cell r="Z21">
            <v>157083.023374243</v>
          </cell>
        </row>
        <row r="22">
          <cell r="A22" t="str">
            <v>FLA010.01</v>
          </cell>
          <cell r="B22" t="str">
            <v>F15T</v>
          </cell>
        </row>
        <row r="22">
          <cell r="I22">
            <v>72112.277455389</v>
          </cell>
        </row>
        <row r="22">
          <cell r="V22" t="str">
            <v>SW3L 6000</v>
          </cell>
        </row>
        <row r="22">
          <cell r="Z22">
            <v>172770.383975401</v>
          </cell>
        </row>
        <row r="23">
          <cell r="A23" t="str">
            <v>FLA010.02</v>
          </cell>
          <cell r="B23" t="str">
            <v>F20T</v>
          </cell>
        </row>
        <row r="23">
          <cell r="I23">
            <v>77554.713489758</v>
          </cell>
        </row>
        <row r="24">
          <cell r="A24" t="str">
            <v>FLA010.05</v>
          </cell>
          <cell r="B24" t="str">
            <v>STF0.5T</v>
          </cell>
        </row>
        <row r="24">
          <cell r="D24" t="str">
            <v>RCX2434,3134(TX2-3,TS2-4)</v>
          </cell>
          <cell r="E24">
            <v>3.2</v>
          </cell>
        </row>
        <row r="24">
          <cell r="I24">
            <v>7126.99956881653</v>
          </cell>
        </row>
        <row r="25">
          <cell r="A25" t="str">
            <v>FLA010.06</v>
          </cell>
          <cell r="B25" t="str">
            <v>STF1T</v>
          </cell>
        </row>
        <row r="25">
          <cell r="D25" t="str">
            <v>RCX4734(TX2-5,TS2-6)</v>
          </cell>
          <cell r="E25">
            <v>6.5</v>
          </cell>
        </row>
        <row r="25">
          <cell r="I25">
            <v>11837.2983747525</v>
          </cell>
        </row>
        <row r="25">
          <cell r="M25">
            <v>800</v>
          </cell>
        </row>
        <row r="26">
          <cell r="A26" t="str">
            <v>FLA010.07</v>
          </cell>
          <cell r="B26" t="str">
            <v>STF1.5T</v>
          </cell>
        </row>
        <row r="26">
          <cell r="D26" t="str">
            <v>TGES5</v>
          </cell>
          <cell r="E26">
            <v>9.8</v>
          </cell>
        </row>
        <row r="26">
          <cell r="I26">
            <v>14368.0311307341</v>
          </cell>
        </row>
        <row r="26">
          <cell r="M26">
            <v>1200</v>
          </cell>
        </row>
        <row r="27">
          <cell r="A27" t="str">
            <v>FLA010.08</v>
          </cell>
          <cell r="B27" t="str">
            <v>STF2T</v>
          </cell>
        </row>
        <row r="27">
          <cell r="D27" t="str">
            <v>TGES7.5,SCX0857</v>
          </cell>
          <cell r="E27">
            <v>13</v>
          </cell>
        </row>
        <row r="27">
          <cell r="I27">
            <v>19157.3748409788</v>
          </cell>
        </row>
        <row r="27">
          <cell r="M27">
            <v>1750</v>
          </cell>
        </row>
        <row r="28">
          <cell r="A28" t="str">
            <v>FLA010.09</v>
          </cell>
          <cell r="B28" t="str">
            <v>STF3T</v>
          </cell>
        </row>
        <row r="28">
          <cell r="D28" t="str">
            <v>2*TGES5</v>
          </cell>
          <cell r="E28">
            <v>19.5</v>
          </cell>
        </row>
        <row r="28">
          <cell r="I28">
            <v>22899.0496146075</v>
          </cell>
        </row>
        <row r="28">
          <cell r="M28">
            <v>2100</v>
          </cell>
        </row>
        <row r="29">
          <cell r="A29" t="str">
            <v>FLA010.10</v>
          </cell>
          <cell r="B29" t="str">
            <v>STF4T</v>
          </cell>
        </row>
        <row r="29">
          <cell r="D29" t="str">
            <v>2*TGES5</v>
          </cell>
          <cell r="E29">
            <v>26</v>
          </cell>
        </row>
        <row r="29">
          <cell r="I29" t="str">
            <v>~</v>
          </cell>
        </row>
        <row r="29">
          <cell r="M29">
            <v>2900</v>
          </cell>
        </row>
        <row r="30">
          <cell r="A30" t="str">
            <v>FLA010.11</v>
          </cell>
          <cell r="B30" t="str">
            <v>STF5T</v>
          </cell>
        </row>
        <row r="30">
          <cell r="D30" t="str">
            <v>2*SCX0857,2*TGES7.5</v>
          </cell>
          <cell r="E30">
            <v>32.5</v>
          </cell>
        </row>
        <row r="30">
          <cell r="I30">
            <v>32382.4944044954</v>
          </cell>
        </row>
        <row r="30">
          <cell r="M30">
            <v>3000</v>
          </cell>
        </row>
        <row r="31">
          <cell r="A31" t="str">
            <v>FLA010.12</v>
          </cell>
          <cell r="B31" t="str">
            <v>STF6T</v>
          </cell>
        </row>
        <row r="31">
          <cell r="D31" t="str">
            <v>3*TGES5</v>
          </cell>
          <cell r="E31">
            <v>39</v>
          </cell>
        </row>
        <row r="31">
          <cell r="I31">
            <v>34367.9756985152</v>
          </cell>
        </row>
        <row r="31">
          <cell r="M31">
            <v>5500</v>
          </cell>
        </row>
        <row r="32">
          <cell r="A32" t="str">
            <v>FLA010.13</v>
          </cell>
          <cell r="B32" t="str">
            <v>STF1T-316</v>
          </cell>
        </row>
        <row r="32">
          <cell r="I32">
            <v>16327.308103107</v>
          </cell>
        </row>
        <row r="33">
          <cell r="A33" t="str">
            <v>FLA024.1</v>
          </cell>
          <cell r="B33" t="str">
            <v>ICE BIN 600P (0.3ton machine)</v>
          </cell>
        </row>
        <row r="33">
          <cell r="D33" t="str">
            <v>03ton</v>
          </cell>
          <cell r="E33" t="str">
            <v>1060h*760l*800w(42"*30"*31.5")</v>
          </cell>
        </row>
        <row r="33">
          <cell r="I33">
            <v>2307.00976042591</v>
          </cell>
        </row>
        <row r="34">
          <cell r="A34" t="str">
            <v>FLA025</v>
          </cell>
          <cell r="B34" t="str">
            <v>ICE BIN 2000P (0.5~1ton machine)</v>
          </cell>
        </row>
        <row r="34">
          <cell r="D34" t="str">
            <v>0.5ton-1ton</v>
          </cell>
          <cell r="E34" t="str">
            <v>1170h * 1220l * 920w (47"*48"*36")</v>
          </cell>
        </row>
        <row r="34">
          <cell r="I34">
            <v>3726.70807453416</v>
          </cell>
        </row>
        <row r="35">
          <cell r="A35" t="str">
            <v>FLA027</v>
          </cell>
          <cell r="B35" t="str">
            <v>ICE BIN 2500P (1.5ton~2ton machine)</v>
          </cell>
        </row>
        <row r="35">
          <cell r="D35" t="str">
            <v>1.5-2ton</v>
          </cell>
          <cell r="E35" t="str">
            <v>1100h * 1500l * 1126w (43"*59"*44")</v>
          </cell>
        </row>
        <row r="35">
          <cell r="I35">
            <v>5279.50310559006</v>
          </cell>
        </row>
        <row r="36">
          <cell r="A36" t="str">
            <v>SB031</v>
          </cell>
          <cell r="B36" t="str">
            <v>0.3T~1T Flake ice control panel (DOL) cw plc</v>
          </cell>
        </row>
        <row r="36">
          <cell r="D36" t="str">
            <v>0.3-1T</v>
          </cell>
        </row>
        <row r="36">
          <cell r="I36">
            <v>1075.49220356424</v>
          </cell>
        </row>
        <row r="37">
          <cell r="A37" t="str">
            <v>SB032</v>
          </cell>
          <cell r="B37" t="str">
            <v>1.5T~3T Flake ice control panel (DOL) cw plc</v>
          </cell>
        </row>
        <row r="37">
          <cell r="D37" t="str">
            <v>1.5-3T</v>
          </cell>
        </row>
        <row r="37">
          <cell r="I37">
            <v>1267.65419407467</v>
          </cell>
        </row>
        <row r="38">
          <cell r="A38" t="str">
            <v>SB032.1</v>
          </cell>
          <cell r="B38" t="str">
            <v>4T~6T Flake ice control panel (p.winding) cw plc</v>
          </cell>
        </row>
        <row r="38">
          <cell r="D38" t="str">
            <v>4-6T</v>
          </cell>
        </row>
        <row r="38">
          <cell r="I38">
            <v>2203.64019590246</v>
          </cell>
        </row>
        <row r="39">
          <cell r="A39" t="str">
            <v>SB033</v>
          </cell>
          <cell r="B39" t="str">
            <v>0.5T-1T Flake ice control panel (DOL)</v>
          </cell>
        </row>
        <row r="39">
          <cell r="D39" t="str">
            <v>0.5-1T</v>
          </cell>
        </row>
        <row r="39">
          <cell r="I39">
            <v>1574.37062338426</v>
          </cell>
        </row>
        <row r="40">
          <cell r="A40" t="str">
            <v>SB034</v>
          </cell>
          <cell r="B40" t="str">
            <v>1.5T-3T Flake ice control panel (DOL)</v>
          </cell>
        </row>
        <row r="40">
          <cell r="D40" t="str">
            <v>1.5-3T</v>
          </cell>
        </row>
        <row r="40">
          <cell r="I40">
            <v>1887.41768614893</v>
          </cell>
        </row>
        <row r="41">
          <cell r="A41" t="str">
            <v>SB035</v>
          </cell>
          <cell r="B41" t="str">
            <v>2T~4T Flake ice control panel (PART WINDING)</v>
          </cell>
        </row>
        <row r="41">
          <cell r="D41" t="str">
            <v>2-4T</v>
          </cell>
        </row>
        <row r="41">
          <cell r="I41">
            <v>2658.59042392185</v>
          </cell>
        </row>
        <row r="42">
          <cell r="A42" t="str">
            <v>SB036</v>
          </cell>
          <cell r="B42" t="str">
            <v>5T~6T Flake ice control panel (PART WINDING)</v>
          </cell>
        </row>
        <row r="42">
          <cell r="D42" t="str">
            <v>5-6T</v>
          </cell>
        </row>
        <row r="42">
          <cell r="I42">
            <v>3014.80528352501</v>
          </cell>
        </row>
        <row r="43">
          <cell r="A43" t="str">
            <v>SB037</v>
          </cell>
          <cell r="B43" t="str">
            <v>10T Flake ice control panel (PART WINDING)</v>
          </cell>
        </row>
        <row r="43">
          <cell r="D43" t="str">
            <v>8-10T</v>
          </cell>
        </row>
        <row r="43">
          <cell r="I43">
            <v>3630.18989890963</v>
          </cell>
        </row>
        <row r="44">
          <cell r="A44" t="str">
            <v>SB038</v>
          </cell>
          <cell r="B44" t="str">
            <v>PLC CONTROL</v>
          </cell>
        </row>
        <row r="44">
          <cell r="I44">
            <v>839.659535311709</v>
          </cell>
        </row>
        <row r="45">
          <cell r="A45" t="str">
            <v>FLA028</v>
          </cell>
          <cell r="B45" t="str">
            <v>PLC CONTROL BOARD 3PH</v>
          </cell>
        </row>
        <row r="45">
          <cell r="I45">
            <v>365.769496204279</v>
          </cell>
        </row>
        <row r="46">
          <cell r="A46" t="str">
            <v>FLA029</v>
          </cell>
          <cell r="B46" t="str">
            <v>PLC CONTROL BOARD 1PH</v>
          </cell>
        </row>
        <row r="46">
          <cell r="I46">
            <v>345.065562456867</v>
          </cell>
        </row>
        <row r="47">
          <cell r="A47" t="str">
            <v>FLA033</v>
          </cell>
          <cell r="B47" t="str">
            <v>ICE SHOVEL SMALL (66CM*20CM)</v>
          </cell>
        </row>
        <row r="47">
          <cell r="D47" t="str">
            <v>0.3-0.5</v>
          </cell>
        </row>
        <row r="47">
          <cell r="I47">
            <v>86.5128660159716</v>
          </cell>
        </row>
        <row r="48">
          <cell r="A48" t="str">
            <v>FLA034</v>
          </cell>
          <cell r="B48" t="str">
            <v>ICE SHOVEL MEDIUM (96CM*26CM)</v>
          </cell>
        </row>
        <row r="48">
          <cell r="D48" t="str">
            <v>1~3</v>
          </cell>
        </row>
        <row r="48">
          <cell r="I48">
            <v>115.350488021295</v>
          </cell>
        </row>
        <row r="49">
          <cell r="A49" t="str">
            <v>FLA034.1</v>
          </cell>
          <cell r="B49" t="str">
            <v>ICE SHOVEL MEDIUM (112CM*35CM)</v>
          </cell>
        </row>
        <row r="49">
          <cell r="D49" t="str">
            <v>4~10</v>
          </cell>
        </row>
        <row r="49">
          <cell r="I49">
            <v>145.341614906832</v>
          </cell>
        </row>
        <row r="50">
          <cell r="A50" t="str">
            <v>FLA035</v>
          </cell>
          <cell r="B50" t="str">
            <v>Water pump motor 2WATTS</v>
          </cell>
        </row>
        <row r="50">
          <cell r="I50">
            <v>104.037267080745</v>
          </cell>
        </row>
        <row r="51">
          <cell r="A51" t="str">
            <v>FLA036</v>
          </cell>
          <cell r="B51" t="str">
            <v>Water pump motor 6WATTS</v>
          </cell>
        </row>
        <row r="51">
          <cell r="I51">
            <v>163.04347826087</v>
          </cell>
        </row>
        <row r="52">
          <cell r="A52" t="str">
            <v>FLA037</v>
          </cell>
          <cell r="B52" t="str">
            <v>Water pump motor 9WATTS</v>
          </cell>
        </row>
        <row r="52">
          <cell r="D52" t="str">
            <v>0.5T-1T</v>
          </cell>
          <cell r="E52" t="str">
            <v>9W</v>
          </cell>
        </row>
        <row r="52">
          <cell r="I52">
            <v>209.627329192547</v>
          </cell>
        </row>
        <row r="53">
          <cell r="A53" t="str">
            <v>FLA038</v>
          </cell>
          <cell r="B53" t="str">
            <v>Water pump motor 14WATTS</v>
          </cell>
        </row>
        <row r="53">
          <cell r="D53" t="str">
            <v>0.5T-1.5T</v>
          </cell>
          <cell r="E53" t="str">
            <v>14W</v>
          </cell>
        </row>
        <row r="53">
          <cell r="I53">
            <v>285.714285714286</v>
          </cell>
        </row>
        <row r="54">
          <cell r="A54" t="str">
            <v>FLA038.1</v>
          </cell>
          <cell r="B54" t="str">
            <v>0.12kw water pump short shaft (1T-3T)</v>
          </cell>
        </row>
        <row r="54">
          <cell r="D54" t="str">
            <v>2T-3T</v>
          </cell>
        </row>
        <row r="54">
          <cell r="I54">
            <v>854.037267080745</v>
          </cell>
        </row>
        <row r="55">
          <cell r="A55" t="str">
            <v>FLA038.2</v>
          </cell>
          <cell r="B55" t="str">
            <v>0.12kw water pump long shaft (4T-6T)</v>
          </cell>
        </row>
        <row r="55">
          <cell r="D55" t="str">
            <v>4T-6T</v>
          </cell>
        </row>
        <row r="55">
          <cell r="I55">
            <v>948.930296756384</v>
          </cell>
        </row>
        <row r="56">
          <cell r="A56" t="str">
            <v>FLA039</v>
          </cell>
          <cell r="B56" t="str">
            <v>DOB-20</v>
          </cell>
        </row>
        <row r="56">
          <cell r="D56" t="str">
            <v>0.5T-3T (140mm)</v>
          </cell>
          <cell r="E56" t="str">
            <v>20W</v>
          </cell>
        </row>
        <row r="56">
          <cell r="I56">
            <v>265.269151138716</v>
          </cell>
        </row>
        <row r="57">
          <cell r="A57" t="str">
            <v>FLA040</v>
          </cell>
          <cell r="B57" t="str">
            <v>TC-8180</v>
          </cell>
        </row>
        <row r="57">
          <cell r="D57" t="str">
            <v>4T (180mm)</v>
          </cell>
          <cell r="E57" t="str">
            <v>90W</v>
          </cell>
        </row>
        <row r="57">
          <cell r="I57">
            <v>433.488612836439</v>
          </cell>
        </row>
        <row r="58">
          <cell r="A58" t="str">
            <v>FLA041</v>
          </cell>
          <cell r="B58" t="str">
            <v>TC-4180</v>
          </cell>
        </row>
        <row r="58">
          <cell r="D58" t="str">
            <v>5T-8T (180mm)</v>
          </cell>
          <cell r="E58" t="str">
            <v>180W</v>
          </cell>
        </row>
        <row r="58">
          <cell r="I58">
            <v>672.87784679089</v>
          </cell>
        </row>
        <row r="59">
          <cell r="A59" t="str">
            <v>FLA042</v>
          </cell>
          <cell r="B59" t="str">
            <v>TC-2180</v>
          </cell>
        </row>
        <row r="59">
          <cell r="D59" t="str">
            <v>10T-12T (195mm)</v>
          </cell>
          <cell r="E59" t="str">
            <v>370W</v>
          </cell>
        </row>
        <row r="59">
          <cell r="I59">
            <v>879.91718426501</v>
          </cell>
        </row>
        <row r="60">
          <cell r="A60" t="str">
            <v>FLA043</v>
          </cell>
          <cell r="B60" t="str">
            <v>IWAKI PUMP (ES-B11VC-230N1)</v>
          </cell>
        </row>
        <row r="60">
          <cell r="D60" t="str">
            <v>0.5-40T</v>
          </cell>
        </row>
        <row r="60">
          <cell r="I60">
            <v>1500</v>
          </cell>
        </row>
        <row r="61">
          <cell r="A61" t="str">
            <v>FLA043.1</v>
          </cell>
          <cell r="B61" t="str">
            <v>IWAKI FOOT VALVE</v>
          </cell>
        </row>
        <row r="61">
          <cell r="I61">
            <v>254.545454545455</v>
          </cell>
        </row>
        <row r="62">
          <cell r="A62" t="str">
            <v>FLA043.2</v>
          </cell>
          <cell r="B62" t="str">
            <v>IWAKI HOSE (PER METER)</v>
          </cell>
        </row>
        <row r="62">
          <cell r="I62">
            <v>13.6</v>
          </cell>
        </row>
        <row r="63">
          <cell r="A63" t="str">
            <v>FLA043.3</v>
          </cell>
          <cell r="B63" t="str">
            <v>SALT WATER PUMP YG01TPH12XX</v>
          </cell>
        </row>
        <row r="63">
          <cell r="I63">
            <v>417.558327678898</v>
          </cell>
        </row>
        <row r="64">
          <cell r="A64" t="str">
            <v>FLA044</v>
          </cell>
          <cell r="B64" t="str">
            <v>SALT WATER PUMP FS101TPH 120X</v>
          </cell>
        </row>
        <row r="64">
          <cell r="I64">
            <v>521.947909598622</v>
          </cell>
        </row>
        <row r="65">
          <cell r="A65" t="str">
            <v>FLA045</v>
          </cell>
          <cell r="B65" t="str">
            <v>FLOAT VALVE (SMALL)</v>
          </cell>
        </row>
        <row r="65">
          <cell r="I65">
            <v>31.055900621118</v>
          </cell>
        </row>
        <row r="66">
          <cell r="A66" t="str">
            <v>FLA046</v>
          </cell>
          <cell r="B66" t="str">
            <v>FLOAT VALVE (BIG)</v>
          </cell>
        </row>
        <row r="66">
          <cell r="I66">
            <v>77.639751552795</v>
          </cell>
        </row>
        <row r="67">
          <cell r="A67" t="str">
            <v>FLA047</v>
          </cell>
          <cell r="B67" t="str">
            <v>MF-5KP2</v>
          </cell>
        </row>
        <row r="67">
          <cell r="D67" t="str">
            <v>Versatile</v>
          </cell>
        </row>
        <row r="67">
          <cell r="I67">
            <v>161.749482401656</v>
          </cell>
        </row>
        <row r="68">
          <cell r="A68" t="str">
            <v>FLA047.1</v>
          </cell>
          <cell r="B68" t="str">
            <v>WEIG INFRARED SWITCH </v>
          </cell>
        </row>
        <row r="68">
          <cell r="I68">
            <v>107.832988267771</v>
          </cell>
        </row>
        <row r="69">
          <cell r="A69" t="str">
            <v>FLA048</v>
          </cell>
          <cell r="B69" t="str">
            <v>RF-0H21DS</v>
          </cell>
        </row>
        <row r="69">
          <cell r="D69" t="str">
            <v>Versatile</v>
          </cell>
        </row>
        <row r="69">
          <cell r="I69">
            <v>26.6390614216701</v>
          </cell>
        </row>
        <row r="70">
          <cell r="A70" t="str">
            <v>FLA049</v>
          </cell>
          <cell r="B70" t="str">
            <v>6GU600RC c/w 6IK250GU-S3FT motor</v>
          </cell>
        </row>
        <row r="70">
          <cell r="D70" t="str">
            <v>300kgs</v>
          </cell>
        </row>
        <row r="70">
          <cell r="I70">
            <v>1168.24704530851</v>
          </cell>
        </row>
        <row r="71">
          <cell r="A71" t="str">
            <v>FLA053.1</v>
          </cell>
          <cell r="B71" t="str">
            <v>TKVWEQ60-800</v>
          </cell>
        </row>
        <row r="71">
          <cell r="D71" t="str">
            <v>0.5T</v>
          </cell>
          <cell r="E71" t="str">
            <v>0.25KW</v>
          </cell>
        </row>
        <row r="71">
          <cell r="I71">
            <v>1725.32781228433</v>
          </cell>
        </row>
        <row r="72">
          <cell r="A72" t="str">
            <v>FLA054</v>
          </cell>
          <cell r="B72" t="str">
            <v>TKVWEQ70*40-600-800</v>
          </cell>
        </row>
        <row r="72">
          <cell r="D72" t="str">
            <v>1T-1.5T</v>
          </cell>
          <cell r="E72" t="str">
            <v>0.25KW(11MM)</v>
          </cell>
        </row>
        <row r="72">
          <cell r="I72">
            <v>1914.51893101069</v>
          </cell>
        </row>
        <row r="73">
          <cell r="A73" t="str">
            <v>FLA055</v>
          </cell>
          <cell r="B73" t="str">
            <v>TKVWEQ80*50-800</v>
          </cell>
        </row>
        <row r="73">
          <cell r="D73" t="str">
            <v>2T-3T </v>
          </cell>
          <cell r="E73" t="str">
            <v>0.37KW</v>
          </cell>
        </row>
        <row r="73">
          <cell r="I73">
            <v>2929.48763713381</v>
          </cell>
        </row>
        <row r="74">
          <cell r="A74" t="str">
            <v>FLA056</v>
          </cell>
          <cell r="B74" t="str">
            <v>TKVWEQ100*60-800</v>
          </cell>
        </row>
        <row r="74">
          <cell r="D74" t="str">
            <v>4T-6T</v>
          </cell>
          <cell r="E74" t="str">
            <v>0.55KW</v>
          </cell>
        </row>
        <row r="74">
          <cell r="I74">
            <v>4745.24642440684</v>
          </cell>
        </row>
        <row r="75">
          <cell r="A75" t="str">
            <v>FLA057</v>
          </cell>
          <cell r="B75" t="str">
            <v>TKVWEQ100*60-600</v>
          </cell>
        </row>
        <row r="75">
          <cell r="D75" t="str">
            <v>4T-6T</v>
          </cell>
          <cell r="E75" t="str">
            <v>0.55KW</v>
          </cell>
        </row>
        <row r="75">
          <cell r="I75">
            <v>4745.24642440684</v>
          </cell>
        </row>
        <row r="76">
          <cell r="A76" t="str">
            <v>FLA057.1</v>
          </cell>
          <cell r="B76" t="str">
            <v>TKVWEQM120*70-800R</v>
          </cell>
        </row>
        <row r="76">
          <cell r="D76" t="str">
            <v>8-10ton</v>
          </cell>
        </row>
        <row r="76">
          <cell r="I76">
            <v>7734.22812403322</v>
          </cell>
        </row>
        <row r="77">
          <cell r="A77" t="str">
            <v>FLA057.2</v>
          </cell>
          <cell r="B77" t="str">
            <v>TKVWEQM135*80-800R</v>
          </cell>
        </row>
        <row r="77">
          <cell r="I77">
            <v>10113.9906237358</v>
          </cell>
        </row>
        <row r="78">
          <cell r="A78" t="str">
            <v>FLA058.2</v>
          </cell>
          <cell r="B78" t="str">
            <v>0.25KW (SMALL FLANGE 3PH)</v>
          </cell>
        </row>
        <row r="78">
          <cell r="D78" t="str">
            <v>0.5T</v>
          </cell>
        </row>
        <row r="78">
          <cell r="I78">
            <v>600</v>
          </cell>
        </row>
        <row r="79">
          <cell r="A79" t="str">
            <v>FLA059</v>
          </cell>
          <cell r="B79" t="str">
            <v>0.25KW (63) </v>
          </cell>
        </row>
        <row r="79">
          <cell r="D79" t="str">
            <v>0.5T-1.5T</v>
          </cell>
          <cell r="E79" t="str">
            <v>0.25KW (63) 11mm*23mm</v>
          </cell>
        </row>
        <row r="79">
          <cell r="I79">
            <v>450</v>
          </cell>
        </row>
        <row r="80">
          <cell r="A80" t="str">
            <v>FLA060</v>
          </cell>
          <cell r="B80" t="str">
            <v>0.25KW (71)</v>
          </cell>
        </row>
        <row r="80">
          <cell r="D80" t="str">
            <v>0.5-1T</v>
          </cell>
          <cell r="E80" t="str">
            <v>0.25KW (71) 14mm*30mm</v>
          </cell>
        </row>
        <row r="80">
          <cell r="I80">
            <v>516.666666666667</v>
          </cell>
        </row>
        <row r="81">
          <cell r="A81" t="str">
            <v>FLA060.1</v>
          </cell>
          <cell r="B81" t="str">
            <v>0.25KW (71)</v>
          </cell>
        </row>
        <row r="81">
          <cell r="D81" t="str">
            <v>0.5T-2T</v>
          </cell>
          <cell r="E81" t="str">
            <v>0.25KW (71) 11mm*30mm</v>
          </cell>
        </row>
        <row r="81">
          <cell r="I81">
            <v>666.666666666667</v>
          </cell>
        </row>
        <row r="82">
          <cell r="A82" t="str">
            <v>FLA061</v>
          </cell>
          <cell r="B82" t="str">
            <v>0.37KW (71)</v>
          </cell>
        </row>
        <row r="82">
          <cell r="D82" t="str">
            <v>0.5T-3T</v>
          </cell>
          <cell r="E82" t="str">
            <v>0.37KW (71) 14mm*30mm</v>
          </cell>
        </row>
        <row r="82">
          <cell r="I82">
            <v>566.666666666667</v>
          </cell>
        </row>
        <row r="83">
          <cell r="A83" t="str">
            <v>FLA062</v>
          </cell>
          <cell r="B83" t="str">
            <v>0.55KW (71)</v>
          </cell>
        </row>
        <row r="83">
          <cell r="D83" t="str">
            <v>4T-6T</v>
          </cell>
          <cell r="E83" t="str">
            <v>0.55KW (71) 14mm*30mm</v>
          </cell>
        </row>
        <row r="83">
          <cell r="I83">
            <v>633.333333333333</v>
          </cell>
        </row>
        <row r="84">
          <cell r="A84" t="str">
            <v>FLA063</v>
          </cell>
          <cell r="B84" t="str">
            <v>0.75KW (80)</v>
          </cell>
        </row>
        <row r="84">
          <cell r="D84" t="str">
            <v>8T-20T</v>
          </cell>
          <cell r="E84" t="str">
            <v>0.75KW</v>
          </cell>
        </row>
        <row r="84">
          <cell r="I84">
            <v>713.333333333333</v>
          </cell>
        </row>
        <row r="85">
          <cell r="A85" t="str">
            <v>FLA063.1</v>
          </cell>
          <cell r="B85" t="str">
            <v>0.3TON ICE SCRAPER</v>
          </cell>
        </row>
        <row r="85">
          <cell r="D85" t="str">
            <v>60*220</v>
          </cell>
        </row>
        <row r="85">
          <cell r="I85">
            <v>730.727073438071</v>
          </cell>
        </row>
        <row r="86">
          <cell r="A86" t="str">
            <v>FLA064</v>
          </cell>
          <cell r="B86" t="str">
            <v>0.5TON ICE SCRAPER</v>
          </cell>
        </row>
        <row r="86">
          <cell r="D86" t="str">
            <v>60*220 (60*270)</v>
          </cell>
        </row>
        <row r="86">
          <cell r="I86">
            <v>1169.16331750091</v>
          </cell>
        </row>
        <row r="87">
          <cell r="A87" t="str">
            <v>FLA065</v>
          </cell>
          <cell r="B87" t="str">
            <v>1TON ICE SCRAPER</v>
          </cell>
        </row>
        <row r="87">
          <cell r="D87" t="str">
            <v>70*320</v>
          </cell>
        </row>
        <row r="87">
          <cell r="I87">
            <v>1385.45853123858</v>
          </cell>
        </row>
        <row r="88">
          <cell r="A88" t="str">
            <v>FLA066</v>
          </cell>
          <cell r="B88" t="str">
            <v>1.5TON ICE SCRAPER</v>
          </cell>
        </row>
        <row r="88">
          <cell r="D88" t="str">
            <v> 70*420</v>
          </cell>
        </row>
        <row r="88">
          <cell r="I88">
            <v>1718.67007672634</v>
          </cell>
        </row>
        <row r="89">
          <cell r="A89" t="str">
            <v>FLA067</v>
          </cell>
          <cell r="B89" t="str">
            <v>2TON ICE SCRAPER</v>
          </cell>
        </row>
        <row r="89">
          <cell r="D89" t="str">
            <v>70*520 </v>
          </cell>
        </row>
        <row r="89">
          <cell r="I89">
            <v>1826.81768359518</v>
          </cell>
        </row>
        <row r="90">
          <cell r="A90" t="str">
            <v>FLA068</v>
          </cell>
          <cell r="B90" t="str">
            <v>2TON big ICE SCRAPER</v>
          </cell>
        </row>
        <row r="90">
          <cell r="D90" t="str">
            <v>70*470</v>
          </cell>
        </row>
        <row r="90">
          <cell r="I90">
            <v>1987.57763975155</v>
          </cell>
        </row>
        <row r="91">
          <cell r="A91" t="str">
            <v>FLA069</v>
          </cell>
          <cell r="B91" t="str">
            <v>3TON ICE SCRAPER</v>
          </cell>
        </row>
        <row r="91">
          <cell r="D91" t="str">
            <v>80*635</v>
          </cell>
        </row>
        <row r="91">
          <cell r="I91">
            <v>2192.18122031421</v>
          </cell>
        </row>
        <row r="92">
          <cell r="A92" t="str">
            <v>FLA070</v>
          </cell>
          <cell r="B92" t="str">
            <v>4TON ICE SCRAPER</v>
          </cell>
        </row>
        <row r="92">
          <cell r="D92" t="str">
            <v>80mm*635mm</v>
          </cell>
        </row>
        <row r="92">
          <cell r="I92">
            <v>2630.61746437706</v>
          </cell>
        </row>
        <row r="93">
          <cell r="A93" t="str">
            <v>FLA071</v>
          </cell>
          <cell r="B93" t="str">
            <v>5TON ICE SCRAPER</v>
          </cell>
        </row>
        <row r="93">
          <cell r="D93" t="str">
            <v>80*740</v>
          </cell>
        </row>
        <row r="93">
          <cell r="I93">
            <v>2776.76287906467</v>
          </cell>
        </row>
        <row r="94">
          <cell r="A94" t="str">
            <v>FLA072</v>
          </cell>
          <cell r="B94" t="str">
            <v>6TON ICE SCRAPER</v>
          </cell>
        </row>
        <row r="94">
          <cell r="D94" t="str">
            <v>80*790</v>
          </cell>
        </row>
        <row r="94">
          <cell r="I94">
            <v>3361.34453781513</v>
          </cell>
        </row>
        <row r="95">
          <cell r="A95" t="str">
            <v>FLA073</v>
          </cell>
          <cell r="B95" t="str">
            <v>8TON ICE SCRAPER</v>
          </cell>
        </row>
        <row r="95">
          <cell r="D95" t="str">
            <v>80*880</v>
          </cell>
        </row>
        <row r="95">
          <cell r="I95">
            <v>3653.63536719035</v>
          </cell>
        </row>
        <row r="96">
          <cell r="A96" t="str">
            <v>FLA074</v>
          </cell>
          <cell r="B96" t="str">
            <v>10TON ICE SCRAPER</v>
          </cell>
        </row>
        <row r="96">
          <cell r="D96" t="str">
            <v>95*1020</v>
          </cell>
        </row>
        <row r="96">
          <cell r="I96">
            <v>5115.0895140665</v>
          </cell>
        </row>
        <row r="97">
          <cell r="A97" t="str">
            <v>FLA075</v>
          </cell>
          <cell r="B97" t="str">
            <v>BEARING SET 25X38 (0.3-0.5TON)</v>
          </cell>
        </row>
        <row r="97">
          <cell r="D97" t="str">
            <v>0.3T-0.5T</v>
          </cell>
          <cell r="E97" t="str">
            <v>5204*12mm</v>
          </cell>
        </row>
        <row r="97">
          <cell r="I97">
            <v>584.581658750457</v>
          </cell>
        </row>
        <row r="98">
          <cell r="A98" t="str">
            <v>FLA076</v>
          </cell>
          <cell r="B98" t="str">
            <v>BEARING SET 30X48 (1-6TON) old model</v>
          </cell>
        </row>
        <row r="98">
          <cell r="D98" t="str">
            <v>1T-6T</v>
          </cell>
          <cell r="E98" t="str">
            <v>5204RZ*12mm</v>
          </cell>
        </row>
        <row r="98">
          <cell r="I98">
            <v>730.727073438071</v>
          </cell>
        </row>
        <row r="99">
          <cell r="A99" t="str">
            <v>FLA077</v>
          </cell>
          <cell r="B99" t="str">
            <v>BEARING SET 30X50 (1-10TON) new model</v>
          </cell>
        </row>
        <row r="99">
          <cell r="D99" t="str">
            <v>8T-15T </v>
          </cell>
          <cell r="E99" t="str">
            <v>5204RZ*16mm</v>
          </cell>
        </row>
        <row r="99">
          <cell r="I99">
            <v>730.727073438071</v>
          </cell>
        </row>
        <row r="100">
          <cell r="A100" t="str">
            <v>FLA078</v>
          </cell>
          <cell r="B100" t="str">
            <v>0.3TON FLAKE ICE SHAFT</v>
          </cell>
        </row>
        <row r="100">
          <cell r="I100">
            <v>0</v>
          </cell>
        </row>
        <row r="101">
          <cell r="A101" t="str">
            <v>FLA079</v>
          </cell>
          <cell r="B101" t="str">
            <v>0.5TON FLAKE ICE SHAFT</v>
          </cell>
        </row>
        <row r="101">
          <cell r="I101">
            <v>818.414322250639</v>
          </cell>
        </row>
        <row r="102">
          <cell r="A102" t="str">
            <v>FLA080</v>
          </cell>
          <cell r="B102" t="str">
            <v>1TON FLAKE ICE SHAFT</v>
          </cell>
        </row>
        <row r="102">
          <cell r="I102">
            <v>1198.39240043844</v>
          </cell>
        </row>
        <row r="103">
          <cell r="A103" t="str">
            <v>FLA081</v>
          </cell>
          <cell r="B103" t="str">
            <v>1.5TON FLAKE ICE SHAFT</v>
          </cell>
        </row>
        <row r="103">
          <cell r="I103">
            <v>1388.38143953233</v>
          </cell>
        </row>
        <row r="104">
          <cell r="A104" t="str">
            <v>FLA082</v>
          </cell>
          <cell r="B104" t="str">
            <v>2TON FLAKE ICE SHAFT</v>
          </cell>
        </row>
        <row r="104">
          <cell r="I104">
            <v>2162.95213737669</v>
          </cell>
        </row>
        <row r="105">
          <cell r="A105" t="str">
            <v>FLA083</v>
          </cell>
          <cell r="B105" t="str">
            <v>3TON FLAKE ICE SHAFT</v>
          </cell>
        </row>
        <row r="105">
          <cell r="I105">
            <v>2279.86846912678</v>
          </cell>
        </row>
        <row r="106">
          <cell r="A106" t="str">
            <v>FLA084</v>
          </cell>
          <cell r="B106" t="str">
            <v>4TON FLAKE ICE SHAFT</v>
          </cell>
        </row>
        <row r="107">
          <cell r="A107" t="str">
            <v>FLA085</v>
          </cell>
          <cell r="B107" t="str">
            <v>5TON FLAKE ICE SHAFT</v>
          </cell>
        </row>
        <row r="108">
          <cell r="A108" t="str">
            <v>FLA086</v>
          </cell>
          <cell r="B108" t="str">
            <v>6TON FLAKE ICE SHAFT</v>
          </cell>
        </row>
        <row r="109">
          <cell r="A109" t="str">
            <v>FLA087</v>
          </cell>
          <cell r="B109" t="str">
            <v>EXTERNAL UPPER BEARING SET (0.3-1.5TON)</v>
          </cell>
        </row>
        <row r="110">
          <cell r="A110" t="str">
            <v>FLA088</v>
          </cell>
          <cell r="B110" t="str">
            <v>EXTERNAL BOTTOM BEARING SET (0.3-1.5TON)</v>
          </cell>
        </row>
        <row r="111">
          <cell r="A111" t="str">
            <v>FLA089</v>
          </cell>
          <cell r="B111" t="str">
            <v>EXTERNAL UPPER BEARING SET (2-6TON)</v>
          </cell>
        </row>
        <row r="112">
          <cell r="A112" t="str">
            <v>FLA090</v>
          </cell>
          <cell r="B112" t="str">
            <v>EXTERNAL BOTTOM BEARING SET (2-6TON)</v>
          </cell>
        </row>
      </sheetData>
      <sheetData sheetId="12">
        <row r="8">
          <cell r="A8" t="str">
            <v>ITEM CODE</v>
          </cell>
        </row>
        <row r="8">
          <cell r="E8" t="str">
            <v>Accessories</v>
          </cell>
          <cell r="F8" t="str">
            <v>HP</v>
          </cell>
          <cell r="G8" t="str">
            <v>BTU AT 0C to -25C</v>
          </cell>
        </row>
        <row r="8">
          <cell r="N8" t="str">
            <v>Germany Bitzer (RM) </v>
          </cell>
        </row>
        <row r="8">
          <cell r="R8" t="str">
            <v>CU QC MODEL</v>
          </cell>
        </row>
        <row r="8">
          <cell r="U8" t="str">
            <v>Cond QC (RM)</v>
          </cell>
        </row>
        <row r="8">
          <cell r="W8" t="str">
            <v>HTC MODEL</v>
          </cell>
        </row>
        <row r="8">
          <cell r="Z8" t="str">
            <v>HTC cond (RM)</v>
          </cell>
        </row>
        <row r="9">
          <cell r="B9" t="str">
            <v>2HES-1(Y)</v>
          </cell>
          <cell r="C9" t="str">
            <v>2HC-1.2</v>
          </cell>
        </row>
        <row r="9">
          <cell r="E9" t="str">
            <v>CH</v>
          </cell>
          <cell r="F9" t="str">
            <v>1.5 LT</v>
          </cell>
          <cell r="G9" t="str">
            <v>4900btu</v>
          </cell>
        </row>
        <row r="9">
          <cell r="R9" t="str">
            <v>CU - 22  QC</v>
          </cell>
        </row>
        <row r="10">
          <cell r="B10" t="str">
            <v>2HES-2(Y)</v>
          </cell>
          <cell r="C10" t="str">
            <v>2HC-2.2</v>
          </cell>
        </row>
        <row r="10">
          <cell r="E10" t="str">
            <v>CH</v>
          </cell>
          <cell r="F10" t="str">
            <v>2 MT</v>
          </cell>
          <cell r="G10" t="str">
            <v>14100btu</v>
          </cell>
        </row>
        <row r="10">
          <cell r="R10" t="str">
            <v>CU - 32  QC</v>
          </cell>
        </row>
        <row r="10">
          <cell r="W10" t="str">
            <v>HTC-3</v>
          </cell>
        </row>
        <row r="11">
          <cell r="B11" t="str">
            <v>2GES-2(Y)</v>
          </cell>
          <cell r="C11" t="str">
            <v>2GC-2.2</v>
          </cell>
        </row>
        <row r="11">
          <cell r="E11" t="str">
            <v>CH</v>
          </cell>
          <cell r="F11" t="str">
            <v>2 LT</v>
          </cell>
          <cell r="G11" t="str">
            <v>5870btu</v>
          </cell>
        </row>
        <row r="11">
          <cell r="R11" t="str">
            <v>CU - 32  QC</v>
          </cell>
        </row>
        <row r="11">
          <cell r="U11">
            <v>8585.54629184595</v>
          </cell>
        </row>
        <row r="11">
          <cell r="W11" t="str">
            <v>HTC-3</v>
          </cell>
        </row>
        <row r="11">
          <cell r="Z11">
            <v>9729.40098312731</v>
          </cell>
        </row>
        <row r="12">
          <cell r="B12" t="str">
            <v>2FES-2(Y)</v>
          </cell>
          <cell r="C12" t="str">
            <v>2FC-2.2</v>
          </cell>
        </row>
        <row r="12">
          <cell r="E12" t="str">
            <v>CH</v>
          </cell>
          <cell r="F12" t="str">
            <v>2 LT</v>
          </cell>
          <cell r="G12" t="str">
            <v>7030btu</v>
          </cell>
        </row>
        <row r="12">
          <cell r="N12">
            <v>4964.93506493506</v>
          </cell>
        </row>
        <row r="12">
          <cell r="R12" t="str">
            <v>CU - 36  QC</v>
          </cell>
        </row>
        <row r="12">
          <cell r="U12">
            <v>8954.28655378992</v>
          </cell>
        </row>
        <row r="12">
          <cell r="W12" t="str">
            <v>HTC-3</v>
          </cell>
        </row>
        <row r="12">
          <cell r="Z12">
            <v>9940.82955455588</v>
          </cell>
        </row>
        <row r="13">
          <cell r="B13" t="str">
            <v>2FES-3(Y)</v>
          </cell>
          <cell r="C13" t="str">
            <v>2FC-3.2</v>
          </cell>
        </row>
        <row r="13">
          <cell r="E13" t="str">
            <v>CH</v>
          </cell>
          <cell r="F13" t="str">
            <v>3 MT</v>
          </cell>
          <cell r="G13" t="str">
            <v>20100btu</v>
          </cell>
        </row>
        <row r="13">
          <cell r="N13">
            <v>5174.02597402597</v>
          </cell>
        </row>
        <row r="13">
          <cell r="R13" t="str">
            <v>CU - 40  QC</v>
          </cell>
        </row>
        <row r="13">
          <cell r="U13">
            <v>9310.02163225818</v>
          </cell>
        </row>
        <row r="13">
          <cell r="W13" t="str">
            <v>HTC-3</v>
          </cell>
        </row>
        <row r="13">
          <cell r="Z13">
            <v>10170.8295545559</v>
          </cell>
        </row>
        <row r="14">
          <cell r="B14" t="str">
            <v>2EES-2(Y)</v>
          </cell>
          <cell r="C14" t="str">
            <v>2EC-2.2</v>
          </cell>
        </row>
        <row r="14">
          <cell r="E14" t="str">
            <v>CH</v>
          </cell>
          <cell r="F14" t="str">
            <v>2 LT</v>
          </cell>
          <cell r="G14" t="str">
            <v>8157btu</v>
          </cell>
        </row>
        <row r="14">
          <cell r="N14">
            <v>6922.07792207792</v>
          </cell>
        </row>
        <row r="14">
          <cell r="R14" t="str">
            <v>CU - 40  QC</v>
          </cell>
        </row>
        <row r="14">
          <cell r="U14">
            <v>11232.8787751153</v>
          </cell>
        </row>
        <row r="14">
          <cell r="W14" t="str">
            <v>HTC-3</v>
          </cell>
        </row>
        <row r="14">
          <cell r="Z14">
            <v>12093.686697413</v>
          </cell>
        </row>
        <row r="15">
          <cell r="B15" t="str">
            <v>2EES-3(Y)</v>
          </cell>
          <cell r="C15" t="str">
            <v>2EC-3.2</v>
          </cell>
        </row>
        <row r="15">
          <cell r="E15" t="str">
            <v>CH</v>
          </cell>
          <cell r="F15" t="str">
            <v>3 MT</v>
          </cell>
          <cell r="G15" t="str">
            <v>23891btu</v>
          </cell>
        </row>
        <row r="15">
          <cell r="N15">
            <v>7459.74025974026</v>
          </cell>
        </row>
        <row r="15">
          <cell r="R15" t="str">
            <v>CU - 50  QC</v>
          </cell>
        </row>
        <row r="15">
          <cell r="U15">
            <v>12086.6995595842</v>
          </cell>
        </row>
        <row r="15">
          <cell r="W15" t="str">
            <v>HTC-3</v>
          </cell>
        </row>
        <row r="15">
          <cell r="Z15">
            <v>12685.1152688416</v>
          </cell>
        </row>
        <row r="16">
          <cell r="A16" t="str">
            <v>BIT001</v>
          </cell>
          <cell r="B16" t="str">
            <v>2DES-2(Y)</v>
          </cell>
          <cell r="C16" t="str">
            <v>2DC-2.2</v>
          </cell>
        </row>
        <row r="16">
          <cell r="E16" t="str">
            <v>CH</v>
          </cell>
          <cell r="F16" t="str">
            <v>2 LT</v>
          </cell>
          <cell r="G16" t="str">
            <v>9078btu</v>
          </cell>
        </row>
        <row r="16">
          <cell r="N16">
            <v>7198.7012987013</v>
          </cell>
        </row>
        <row r="16">
          <cell r="R16" t="str">
            <v>CU - 40  QC</v>
          </cell>
        </row>
        <row r="16">
          <cell r="U16">
            <v>11537.164489401</v>
          </cell>
        </row>
        <row r="16">
          <cell r="W16" t="str">
            <v>HTC-4</v>
          </cell>
        </row>
        <row r="16">
          <cell r="Z16">
            <v>12508.8863424884</v>
          </cell>
        </row>
        <row r="17">
          <cell r="A17" t="str">
            <v>BIT002</v>
          </cell>
          <cell r="B17" t="str">
            <v>2DES-3(Y)</v>
          </cell>
          <cell r="C17" t="str">
            <v>2DC-3.2</v>
          </cell>
        </row>
        <row r="17">
          <cell r="E17" t="str">
            <v>CH</v>
          </cell>
          <cell r="F17" t="str">
            <v>3 MT</v>
          </cell>
          <cell r="G17" t="str">
            <v>28600btu</v>
          </cell>
        </row>
        <row r="17">
          <cell r="N17">
            <v>7496.1038961039</v>
          </cell>
        </row>
        <row r="17">
          <cell r="R17" t="str">
            <v>CU - 50  QC</v>
          </cell>
        </row>
        <row r="17">
          <cell r="U17">
            <v>12126.6995595842</v>
          </cell>
        </row>
        <row r="17">
          <cell r="W17" t="str">
            <v>HTC-4</v>
          </cell>
        </row>
        <row r="17">
          <cell r="Z17">
            <v>12836.0291996313</v>
          </cell>
        </row>
        <row r="18">
          <cell r="A18" t="str">
            <v>BIT003</v>
          </cell>
          <cell r="B18" t="str">
            <v>2CES-3(Y)</v>
          </cell>
          <cell r="C18" t="str">
            <v>2CC-3.2</v>
          </cell>
        </row>
        <row r="18">
          <cell r="E18" t="str">
            <v>CH</v>
          </cell>
          <cell r="F18" t="str">
            <v>3 LT</v>
          </cell>
          <cell r="G18" t="str">
            <v>11399btu</v>
          </cell>
        </row>
        <row r="18">
          <cell r="N18">
            <v>7497.4025974026</v>
          </cell>
        </row>
        <row r="18">
          <cell r="R18" t="str">
            <v>CU - 50  QC</v>
          </cell>
        </row>
        <row r="18">
          <cell r="U18">
            <v>12128.1281310127</v>
          </cell>
        </row>
        <row r="18">
          <cell r="W18" t="str">
            <v>HTC-4</v>
          </cell>
        </row>
        <row r="18">
          <cell r="Z18">
            <v>12837.4577710599</v>
          </cell>
        </row>
        <row r="19">
          <cell r="A19" t="str">
            <v>BIT004</v>
          </cell>
          <cell r="B19" t="str">
            <v>2CES-4(Y)</v>
          </cell>
          <cell r="C19" t="str">
            <v>2CC-4.2</v>
          </cell>
        </row>
        <row r="19">
          <cell r="E19" t="str">
            <v>CH</v>
          </cell>
          <cell r="F19" t="str">
            <v>4 MT</v>
          </cell>
          <cell r="G19" t="str">
            <v>35119btu</v>
          </cell>
        </row>
        <row r="19">
          <cell r="N19">
            <v>7771.42857142857</v>
          </cell>
        </row>
        <row r="19">
          <cell r="R19" t="str">
            <v>CU - 64 QC</v>
          </cell>
        </row>
        <row r="19">
          <cell r="U19">
            <v>13040.6755349586</v>
          </cell>
        </row>
        <row r="19">
          <cell r="W19" t="str">
            <v>HTC-5</v>
          </cell>
        </row>
        <row r="19">
          <cell r="Z19">
            <v>13249.8002732782</v>
          </cell>
        </row>
        <row r="20">
          <cell r="A20" t="str">
            <v>BIT005</v>
          </cell>
          <cell r="B20" t="str">
            <v>4FES-3(Y)</v>
          </cell>
          <cell r="C20" t="str">
            <v>4FC-3.2</v>
          </cell>
        </row>
        <row r="20">
          <cell r="E20" t="str">
            <v>CH</v>
          </cell>
          <cell r="F20" t="str">
            <v>3 LT</v>
          </cell>
          <cell r="G20" t="str">
            <v>12867btu</v>
          </cell>
        </row>
        <row r="20">
          <cell r="N20">
            <v>8016.88311688312</v>
          </cell>
        </row>
        <row r="20">
          <cell r="R20" t="str">
            <v>CU - 50  QC</v>
          </cell>
        </row>
        <row r="20">
          <cell r="U20">
            <v>12699.5567024413</v>
          </cell>
        </row>
        <row r="20">
          <cell r="W20" t="str">
            <v>HTC-5</v>
          </cell>
        </row>
        <row r="20">
          <cell r="Z20">
            <v>13519.8002732782</v>
          </cell>
        </row>
        <row r="21">
          <cell r="A21" t="str">
            <v>BIT006</v>
          </cell>
          <cell r="B21" t="str">
            <v>4FES-5(Y)</v>
          </cell>
          <cell r="C21" t="str">
            <v>4FC-5.2</v>
          </cell>
        </row>
        <row r="21">
          <cell r="E21" t="str">
            <v>CH</v>
          </cell>
          <cell r="F21" t="str">
            <v>5 MT</v>
          </cell>
          <cell r="G21" t="str">
            <v>40682btu</v>
          </cell>
        </row>
        <row r="21">
          <cell r="N21">
            <v>8931.16883116883</v>
          </cell>
        </row>
        <row r="21">
          <cell r="R21" t="str">
            <v>CU - 72 QC</v>
          </cell>
        </row>
        <row r="21">
          <cell r="U21">
            <v>14684.3646549451</v>
          </cell>
        </row>
        <row r="21">
          <cell r="W21" t="str">
            <v>HTC-8</v>
          </cell>
        </row>
        <row r="21">
          <cell r="Z21">
            <v>15347.5804438725</v>
          </cell>
        </row>
        <row r="22">
          <cell r="A22" t="str">
            <v>BIT007</v>
          </cell>
          <cell r="B22" t="str">
            <v>4EES-4(Y)</v>
          </cell>
          <cell r="C22" t="str">
            <v>4EC-4.2</v>
          </cell>
        </row>
        <row r="22">
          <cell r="E22" t="str">
            <v>CH</v>
          </cell>
          <cell r="F22" t="str">
            <v>4 LT</v>
          </cell>
          <cell r="G22" t="str">
            <v>16006btu</v>
          </cell>
        </row>
        <row r="22">
          <cell r="N22">
            <v>8287.01298701299</v>
          </cell>
        </row>
        <row r="22">
          <cell r="R22" t="str">
            <v>CU - 64 QC</v>
          </cell>
        </row>
        <row r="22">
          <cell r="U22">
            <v>13833.8233949628</v>
          </cell>
        </row>
        <row r="22">
          <cell r="W22" t="str">
            <v>HTC-5</v>
          </cell>
        </row>
        <row r="22">
          <cell r="Z22">
            <v>14042.9481332824</v>
          </cell>
        </row>
        <row r="23">
          <cell r="A23" t="str">
            <v>BIT008</v>
          </cell>
          <cell r="B23" t="str">
            <v>4EES-6(Y)</v>
          </cell>
          <cell r="C23" t="str">
            <v>4EC-6.2</v>
          </cell>
        </row>
        <row r="23">
          <cell r="E23" t="str">
            <v>CH</v>
          </cell>
          <cell r="F23" t="str">
            <v>6 MT</v>
          </cell>
          <cell r="G23" t="str">
            <v>52000btu</v>
          </cell>
        </row>
        <row r="23">
          <cell r="N23">
            <v>9496.1038961039</v>
          </cell>
        </row>
        <row r="23">
          <cell r="R23" t="str">
            <v>CU - 90 QC</v>
          </cell>
        </row>
        <row r="23">
          <cell r="U23">
            <v>15617.4631892776</v>
          </cell>
        </row>
        <row r="23">
          <cell r="W23" t="str">
            <v>HTC-8</v>
          </cell>
        </row>
        <row r="23">
          <cell r="Z23">
            <v>15969.0090153011</v>
          </cell>
        </row>
        <row r="24">
          <cell r="A24" t="str">
            <v>BIT009</v>
          </cell>
          <cell r="B24" t="str">
            <v>4DES-5(Y)</v>
          </cell>
          <cell r="C24" t="str">
            <v>4DC-5.2</v>
          </cell>
        </row>
        <row r="24">
          <cell r="E24" t="str">
            <v>CH</v>
          </cell>
          <cell r="F24" t="str">
            <v>5 LT</v>
          </cell>
          <cell r="G24" t="str">
            <v>19010btu</v>
          </cell>
        </row>
        <row r="24">
          <cell r="N24">
            <v>10398.7012987013</v>
          </cell>
        </row>
        <row r="24">
          <cell r="R24" t="str">
            <v>CU - 72 QC</v>
          </cell>
        </row>
        <row r="24">
          <cell r="U24">
            <v>16507.6599945711</v>
          </cell>
        </row>
        <row r="24">
          <cell r="W24" t="str">
            <v>HTC-8</v>
          </cell>
        </row>
        <row r="24">
          <cell r="Z24">
            <v>17170.8757834986</v>
          </cell>
        </row>
        <row r="25">
          <cell r="A25" t="str">
            <v>BIT010</v>
          </cell>
          <cell r="B25" t="str">
            <v>4DES-7(Y)</v>
          </cell>
          <cell r="C25" t="str">
            <v>4DC-7.2</v>
          </cell>
        </row>
        <row r="25">
          <cell r="E25" t="str">
            <v>CH</v>
          </cell>
          <cell r="F25" t="str">
            <v>7 MT</v>
          </cell>
          <cell r="G25" t="str">
            <v>60853btu</v>
          </cell>
        </row>
        <row r="25">
          <cell r="N25">
            <v>10923.3766233766</v>
          </cell>
        </row>
        <row r="25">
          <cell r="R25" t="str">
            <v>CU - 100 QC</v>
          </cell>
        </row>
        <row r="25">
          <cell r="U25">
            <v>17654.902273358</v>
          </cell>
        </row>
        <row r="25">
          <cell r="W25" t="str">
            <v>HTC-10</v>
          </cell>
        </row>
        <row r="25">
          <cell r="Z25">
            <v>18080.7604330105</v>
          </cell>
        </row>
        <row r="26">
          <cell r="A26" t="str">
            <v>BIT011</v>
          </cell>
          <cell r="B26" t="str">
            <v>4CES-6(Y)</v>
          </cell>
          <cell r="C26" t="str">
            <v>4CC-6.2</v>
          </cell>
        </row>
        <row r="26">
          <cell r="E26" t="str">
            <v>CH</v>
          </cell>
          <cell r="F26" t="str">
            <v>6 LT</v>
          </cell>
          <cell r="G26" t="str">
            <v>21024btu</v>
          </cell>
        </row>
        <row r="26">
          <cell r="N26">
            <v>11415.5844155844</v>
          </cell>
        </row>
        <row r="26">
          <cell r="R26" t="str">
            <v>CU - 90 QC</v>
          </cell>
        </row>
        <row r="26">
          <cell r="U26">
            <v>17937.9013860465</v>
          </cell>
        </row>
        <row r="26">
          <cell r="W26" t="str">
            <v>HTC-8</v>
          </cell>
        </row>
        <row r="26">
          <cell r="Z26">
            <v>18289.44721207</v>
          </cell>
        </row>
        <row r="27">
          <cell r="A27" t="str">
            <v>BIT012</v>
          </cell>
          <cell r="B27" t="str">
            <v>4CES-9(Y)</v>
          </cell>
          <cell r="C27" t="str">
            <v>4CC-9.2</v>
          </cell>
        </row>
        <row r="27">
          <cell r="E27" t="str">
            <v>CH</v>
          </cell>
          <cell r="F27" t="str">
            <v>9 MT</v>
          </cell>
          <cell r="G27" t="str">
            <v>69000btu</v>
          </cell>
        </row>
        <row r="27">
          <cell r="N27">
            <v>11859.7402597403</v>
          </cell>
        </row>
        <row r="27">
          <cell r="R27" t="str">
            <v>CU - 125 QC</v>
          </cell>
        </row>
        <row r="27">
          <cell r="U27">
            <v>19427.5806627273</v>
          </cell>
        </row>
        <row r="27">
          <cell r="W27" t="str">
            <v>HTC-12</v>
          </cell>
        </row>
        <row r="27">
          <cell r="Z27">
            <v>19360.5528099155</v>
          </cell>
        </row>
        <row r="28">
          <cell r="A28" t="str">
            <v>BIT012.1</v>
          </cell>
          <cell r="B28" t="str">
            <v>4VES-7(Y)</v>
          </cell>
          <cell r="C28" t="str">
            <v>4VCS-6.2</v>
          </cell>
        </row>
        <row r="28">
          <cell r="E28" t="str">
            <v>CH</v>
          </cell>
          <cell r="F28" t="str">
            <v>6 LT</v>
          </cell>
          <cell r="G28" t="str">
            <v>24983btu</v>
          </cell>
        </row>
        <row r="28">
          <cell r="N28">
            <v>13585.7142857143</v>
          </cell>
        </row>
        <row r="28">
          <cell r="R28" t="str">
            <v>CU - 100 QC</v>
          </cell>
        </row>
        <row r="28">
          <cell r="U28">
            <v>21234.5885881455</v>
          </cell>
        </row>
        <row r="28">
          <cell r="W28" t="str">
            <v>HTC-10</v>
          </cell>
        </row>
        <row r="28">
          <cell r="Z28">
            <v>21660.4467477981</v>
          </cell>
        </row>
        <row r="29">
          <cell r="A29" t="str">
            <v>BIT013</v>
          </cell>
          <cell r="B29" t="str">
            <v>4VES-10(Y)</v>
          </cell>
          <cell r="C29" t="str">
            <v>4VCS-10.2</v>
          </cell>
        </row>
        <row r="29">
          <cell r="E29" t="str">
            <v>CH</v>
          </cell>
          <cell r="F29" t="str">
            <v>10 MT</v>
          </cell>
          <cell r="G29" t="str">
            <v>79864btu</v>
          </cell>
        </row>
        <row r="29">
          <cell r="N29">
            <v>13332.4675324675</v>
          </cell>
        </row>
        <row r="29">
          <cell r="R29" t="str">
            <v>CU - 144 QC</v>
          </cell>
        </row>
        <row r="29">
          <cell r="U29">
            <v>22341.7969852789</v>
          </cell>
        </row>
        <row r="29">
          <cell r="W29" t="str">
            <v>HTC-12</v>
          </cell>
        </row>
        <row r="29">
          <cell r="Z29">
            <v>21631.6676961317</v>
          </cell>
        </row>
        <row r="30">
          <cell r="A30" t="str">
            <v>BIT014</v>
          </cell>
          <cell r="B30" t="str">
            <v>4TES-9(Y)</v>
          </cell>
          <cell r="C30" t="str">
            <v>4TCS-8.2</v>
          </cell>
        </row>
        <row r="30">
          <cell r="E30" t="str">
            <v>CH</v>
          </cell>
          <cell r="F30" t="str">
            <v>8 LT</v>
          </cell>
          <cell r="G30" t="str">
            <v>30887btu</v>
          </cell>
        </row>
        <row r="30">
          <cell r="N30">
            <v>13155.8441558442</v>
          </cell>
        </row>
        <row r="30">
          <cell r="R30" t="str">
            <v>CU - 125 QC</v>
          </cell>
        </row>
        <row r="30">
          <cell r="U30">
            <v>21504.4098346578</v>
          </cell>
        </row>
        <row r="30">
          <cell r="W30" t="str">
            <v>HTC-12</v>
          </cell>
        </row>
        <row r="30">
          <cell r="Z30">
            <v>21437.381981846</v>
          </cell>
        </row>
        <row r="31">
          <cell r="A31" t="str">
            <v>BIT015</v>
          </cell>
          <cell r="B31" t="str">
            <v>4TES-12(Y)</v>
          </cell>
          <cell r="C31" t="str">
            <v>4TCS-12.2</v>
          </cell>
        </row>
        <row r="31">
          <cell r="E31" t="str">
            <v>CH</v>
          </cell>
          <cell r="F31" t="str">
            <v>12 MT </v>
          </cell>
          <cell r="G31" t="str">
            <v>96246btu</v>
          </cell>
        </row>
        <row r="31">
          <cell r="N31">
            <v>14779.2207792208</v>
          </cell>
        </row>
        <row r="31">
          <cell r="R31" t="str">
            <v>CU - 160 QC</v>
          </cell>
        </row>
        <row r="31">
          <cell r="U31">
            <v>24568.5240848796</v>
          </cell>
        </row>
        <row r="31">
          <cell r="W31" t="str">
            <v>HTC-15</v>
          </cell>
        </row>
        <row r="31">
          <cell r="Z31">
            <v>23666.7519907191</v>
          </cell>
        </row>
        <row r="32">
          <cell r="A32" t="str">
            <v>BIT016</v>
          </cell>
          <cell r="B32" t="str">
            <v>4PES-12(Y)</v>
          </cell>
          <cell r="C32" t="str">
            <v>4PCS-10.2</v>
          </cell>
        </row>
        <row r="32">
          <cell r="E32" t="str">
            <v>CH</v>
          </cell>
          <cell r="F32" t="str">
            <v>10 LT</v>
          </cell>
          <cell r="G32" t="str">
            <v>35870btu</v>
          </cell>
        </row>
        <row r="32">
          <cell r="N32">
            <v>14262.3376623377</v>
          </cell>
        </row>
        <row r="32">
          <cell r="R32" t="str">
            <v>CU - 144 QC</v>
          </cell>
        </row>
        <row r="32">
          <cell r="U32">
            <v>23507.5112709932</v>
          </cell>
        </row>
        <row r="32">
          <cell r="W32" t="str">
            <v>HTC-15</v>
          </cell>
        </row>
        <row r="32">
          <cell r="Z32">
            <v>23241.0377050048</v>
          </cell>
        </row>
        <row r="33">
          <cell r="A33" t="str">
            <v>BIT017</v>
          </cell>
          <cell r="B33" t="str">
            <v>4PES-15(Y)</v>
          </cell>
          <cell r="C33" t="str">
            <v>4PCS-15.2</v>
          </cell>
        </row>
        <row r="33">
          <cell r="E33" t="str">
            <v>CH</v>
          </cell>
          <cell r="F33" t="str">
            <v>15 MT</v>
          </cell>
          <cell r="G33" t="str">
            <v>115359btu</v>
          </cell>
        </row>
        <row r="33">
          <cell r="N33">
            <v>14311.6883116883</v>
          </cell>
        </row>
        <row r="33">
          <cell r="R33" t="str">
            <v>CU - 200 QC</v>
          </cell>
        </row>
        <row r="33">
          <cell r="U33">
            <v>25704.1166668327</v>
          </cell>
        </row>
        <row r="33">
          <cell r="W33" t="str">
            <v>HTC-20</v>
          </cell>
        </row>
        <row r="33">
          <cell r="Z33">
            <v>24146.9301285066</v>
          </cell>
        </row>
        <row r="34">
          <cell r="A34" t="str">
            <v>BIT018</v>
          </cell>
          <cell r="B34" t="str">
            <v>4NES-14(Y)</v>
          </cell>
          <cell r="C34" t="str">
            <v>4NCS-12.2</v>
          </cell>
        </row>
        <row r="34">
          <cell r="E34" t="str">
            <v>CH</v>
          </cell>
          <cell r="F34" t="str">
            <v>12 LT</v>
          </cell>
          <cell r="G34" t="str">
            <v>41911btu</v>
          </cell>
        </row>
        <row r="34">
          <cell r="N34">
            <v>15519.4805194805</v>
          </cell>
        </row>
        <row r="34">
          <cell r="R34" t="str">
            <v>CU - 160 QC</v>
          </cell>
        </row>
        <row r="34">
          <cell r="U34">
            <v>25679.5482118637</v>
          </cell>
        </row>
        <row r="34">
          <cell r="W34" t="str">
            <v>HTC-20</v>
          </cell>
        </row>
        <row r="34">
          <cell r="Z34">
            <v>25475.501557078</v>
          </cell>
        </row>
        <row r="35">
          <cell r="A35" t="str">
            <v>BIT019</v>
          </cell>
          <cell r="B35" t="str">
            <v>4NES-20(Y)</v>
          </cell>
          <cell r="C35" t="str">
            <v>4NCS-20.2</v>
          </cell>
        </row>
        <row r="35">
          <cell r="E35" t="str">
            <v>CH</v>
          </cell>
          <cell r="F35" t="str">
            <v>20 MT</v>
          </cell>
          <cell r="G35" t="str">
            <v>133960btu</v>
          </cell>
        </row>
        <row r="35">
          <cell r="N35">
            <v>17688.3116883117</v>
          </cell>
        </row>
        <row r="35">
          <cell r="R35" t="str">
            <v>CU - 250 QC</v>
          </cell>
        </row>
        <row r="35">
          <cell r="U35">
            <v>32540.1185079309</v>
          </cell>
        </row>
        <row r="35">
          <cell r="W35" t="str">
            <v>HTC-25</v>
          </cell>
        </row>
        <row r="35">
          <cell r="Z35">
            <v>28923.3276440346</v>
          </cell>
        </row>
        <row r="36">
          <cell r="A36" t="str">
            <v>BIT020</v>
          </cell>
          <cell r="B36" t="str">
            <v>4HE-18(Y)</v>
          </cell>
          <cell r="C36" t="str">
            <v>4H-15.2</v>
          </cell>
        </row>
        <row r="36">
          <cell r="E36" t="str">
            <v>OPSS/CH</v>
          </cell>
          <cell r="F36" t="str">
            <v>15 LT</v>
          </cell>
          <cell r="G36" t="str">
            <v>53925btu</v>
          </cell>
        </row>
        <row r="36">
          <cell r="N36">
            <v>21059.7402597403</v>
          </cell>
        </row>
        <row r="36">
          <cell r="R36" t="str">
            <v>CU - 200 QC</v>
          </cell>
        </row>
        <row r="36">
          <cell r="U36">
            <v>33412.6880954041</v>
          </cell>
        </row>
        <row r="36">
          <cell r="W36" t="str">
            <v>HTC-20</v>
          </cell>
        </row>
        <row r="36">
          <cell r="Z36">
            <v>31855.501557078</v>
          </cell>
        </row>
        <row r="37">
          <cell r="A37" t="str">
            <v>BIT021</v>
          </cell>
          <cell r="B37" t="str">
            <v>4HE-25(Y)</v>
          </cell>
          <cell r="C37" t="str">
            <v>4H-25.2</v>
          </cell>
        </row>
        <row r="37">
          <cell r="E37" t="str">
            <v>OPSS/CH</v>
          </cell>
          <cell r="F37" t="str">
            <v>25 MT</v>
          </cell>
          <cell r="G37" t="str">
            <v>174404btu</v>
          </cell>
        </row>
        <row r="37">
          <cell r="N37">
            <v>24766.2337662338</v>
          </cell>
        </row>
        <row r="37">
          <cell r="R37" t="str">
            <v>CU - 300 QC</v>
          </cell>
        </row>
        <row r="37">
          <cell r="U37">
            <v>42253.7537319465</v>
          </cell>
        </row>
        <row r="37">
          <cell r="W37" t="str">
            <v>HTC-30</v>
          </cell>
        </row>
        <row r="37">
          <cell r="Z37">
            <v>38396.9568073593</v>
          </cell>
        </row>
        <row r="38">
          <cell r="A38" t="str">
            <v>BIT022</v>
          </cell>
          <cell r="B38" t="str">
            <v>4GE-23(Y)</v>
          </cell>
          <cell r="C38" t="str">
            <v>4G-20.2</v>
          </cell>
        </row>
        <row r="38">
          <cell r="E38" t="str">
            <v>OPSS/CH</v>
          </cell>
          <cell r="F38" t="str">
            <v>20 LT</v>
          </cell>
          <cell r="G38" t="str">
            <v>62628btu</v>
          </cell>
        </row>
        <row r="38">
          <cell r="N38">
            <v>24480.5194805195</v>
          </cell>
        </row>
        <row r="38">
          <cell r="R38" t="str">
            <v>CU - 250 QC</v>
          </cell>
        </row>
        <row r="38">
          <cell r="U38">
            <v>40812.1505106523</v>
          </cell>
        </row>
        <row r="38">
          <cell r="W38" t="str">
            <v>HTC-25</v>
          </cell>
        </row>
        <row r="38">
          <cell r="Z38">
            <v>37195.3596467559</v>
          </cell>
        </row>
        <row r="39">
          <cell r="A39" t="str">
            <v>BIT023</v>
          </cell>
          <cell r="B39" t="str">
            <v>4GE-30(Y)</v>
          </cell>
          <cell r="C39" t="str">
            <v>4G-30.2</v>
          </cell>
        </row>
        <row r="39">
          <cell r="E39" t="str">
            <v>OPSS/CH</v>
          </cell>
          <cell r="F39" t="str">
            <v>30 MT</v>
          </cell>
          <cell r="G39" t="str">
            <v>200001btu</v>
          </cell>
        </row>
        <row r="39">
          <cell r="N39">
            <v>27420.7792207792</v>
          </cell>
        </row>
        <row r="39">
          <cell r="R39" t="str">
            <v>CU - 350 QC</v>
          </cell>
        </row>
        <row r="39">
          <cell r="U39">
            <v>47542.0920127024</v>
          </cell>
        </row>
        <row r="39">
          <cell r="W39" t="str">
            <v>HTC-35</v>
          </cell>
        </row>
        <row r="39">
          <cell r="Z39">
            <v>42683.4025150677</v>
          </cell>
        </row>
        <row r="40">
          <cell r="A40" t="str">
            <v>BIT023.1</v>
          </cell>
          <cell r="B40" t="str">
            <v>4FE-28(Y)</v>
          </cell>
          <cell r="C40" t="str">
            <v>6J-22.2</v>
          </cell>
        </row>
        <row r="40">
          <cell r="E40" t="str">
            <v>OPSS/CH</v>
          </cell>
          <cell r="F40" t="str">
            <v>22 LT</v>
          </cell>
          <cell r="G40" t="str">
            <v>69795btu</v>
          </cell>
        </row>
        <row r="40">
          <cell r="N40">
            <v>25358.4415584416</v>
          </cell>
        </row>
        <row r="40">
          <cell r="R40" t="str">
            <v>CU - 300 QC</v>
          </cell>
        </row>
        <row r="40">
          <cell r="U40">
            <v>43802.8018618594</v>
          </cell>
        </row>
        <row r="40">
          <cell r="W40" t="str">
            <v>HTC-30</v>
          </cell>
        </row>
        <row r="40">
          <cell r="Z40">
            <v>39946.0049372723</v>
          </cell>
        </row>
        <row r="41">
          <cell r="A41" t="str">
            <v>BIT023.2</v>
          </cell>
          <cell r="B41" t="str">
            <v>4FE-35(Y)</v>
          </cell>
          <cell r="C41" t="str">
            <v>6J-33.2</v>
          </cell>
        </row>
        <row r="41">
          <cell r="E41" t="str">
            <v>OPSS/CH</v>
          </cell>
          <cell r="F41" t="str">
            <v>33 MT</v>
          </cell>
          <cell r="G41" t="str">
            <v>226281btu</v>
          </cell>
        </row>
        <row r="41">
          <cell r="N41">
            <v>25841.5584415584</v>
          </cell>
        </row>
        <row r="41">
          <cell r="R41" t="str">
            <v>CU - 400 QC</v>
          </cell>
        </row>
        <row r="41">
          <cell r="U41">
            <v>47214.5124944774</v>
          </cell>
        </row>
        <row r="41">
          <cell r="W41" t="str">
            <v>HTC-40</v>
          </cell>
        </row>
        <row r="41">
          <cell r="Z41">
            <v>41313.3247585646</v>
          </cell>
        </row>
        <row r="42">
          <cell r="A42" t="str">
            <v>BIT024</v>
          </cell>
          <cell r="B42" t="str">
            <v>6HE-28(Y)</v>
          </cell>
          <cell r="C42" t="str">
            <v>6H-25.2</v>
          </cell>
        </row>
        <row r="42">
          <cell r="E42" t="str">
            <v>OPSS/CH</v>
          </cell>
          <cell r="F42" t="str">
            <v>25 LT</v>
          </cell>
          <cell r="G42" t="str">
            <v>80888btu</v>
          </cell>
        </row>
        <row r="42">
          <cell r="N42">
            <v>27611.6883116883</v>
          </cell>
        </row>
        <row r="42">
          <cell r="R42" t="str">
            <v>CU - 300 QC</v>
          </cell>
        </row>
        <row r="42">
          <cell r="U42">
            <v>46281.3732904308</v>
          </cell>
        </row>
        <row r="42">
          <cell r="W42" t="str">
            <v>HTC-30</v>
          </cell>
        </row>
        <row r="42">
          <cell r="Z42">
            <v>42424.5763658437</v>
          </cell>
        </row>
        <row r="43">
          <cell r="A43" t="str">
            <v>BIT025</v>
          </cell>
          <cell r="B43" t="str">
            <v>6HE-35(Y)</v>
          </cell>
          <cell r="C43" t="str">
            <v>6H-35.2</v>
          </cell>
        </row>
        <row r="43">
          <cell r="E43" t="str">
            <v>OPSS/CH</v>
          </cell>
          <cell r="F43" t="str">
            <v>35 MT</v>
          </cell>
          <cell r="G43" t="str">
            <v>262118btu</v>
          </cell>
        </row>
        <row r="43">
          <cell r="N43">
            <v>36031.1688311688</v>
          </cell>
        </row>
        <row r="43">
          <cell r="R43" t="str">
            <v>CU - 400 QC</v>
          </cell>
        </row>
        <row r="43">
          <cell r="U43">
            <v>58992.9823073095</v>
          </cell>
        </row>
        <row r="43">
          <cell r="W43" t="str">
            <v>HTC-40</v>
          </cell>
        </row>
        <row r="43">
          <cell r="Z43">
            <v>53091.7945713968</v>
          </cell>
        </row>
        <row r="44">
          <cell r="A44" t="str">
            <v>BIT026</v>
          </cell>
          <cell r="B44" t="str">
            <v>6GE-34(Y)</v>
          </cell>
          <cell r="C44" t="str">
            <v>6G-30.2</v>
          </cell>
        </row>
        <row r="44">
          <cell r="E44" t="str">
            <v>OPSS/CH</v>
          </cell>
          <cell r="F44" t="str">
            <v>30 LT</v>
          </cell>
          <cell r="G44" t="str">
            <v>93857btu</v>
          </cell>
        </row>
        <row r="44">
          <cell r="N44">
            <v>30949.3506493507</v>
          </cell>
        </row>
        <row r="44">
          <cell r="R44" t="str">
            <v>CU - 350 QC</v>
          </cell>
        </row>
        <row r="44">
          <cell r="U44">
            <v>51993.4189683917</v>
          </cell>
        </row>
        <row r="44">
          <cell r="W44" t="str">
            <v>HTC-35</v>
          </cell>
        </row>
        <row r="44">
          <cell r="Z44">
            <v>47134.729470757</v>
          </cell>
        </row>
        <row r="45">
          <cell r="A45" t="str">
            <v>BIT027</v>
          </cell>
          <cell r="B45" t="str">
            <v>6GE-40(Y)</v>
          </cell>
          <cell r="C45" t="str">
            <v>6G-40.2</v>
          </cell>
        </row>
        <row r="45">
          <cell r="E45" t="str">
            <v>OPSS/CH</v>
          </cell>
          <cell r="F45" t="str">
            <v>40 MT</v>
          </cell>
          <cell r="G45" t="str">
            <v>300344btu</v>
          </cell>
        </row>
        <row r="45">
          <cell r="N45">
            <v>36054.5454545455</v>
          </cell>
        </row>
        <row r="45">
          <cell r="R45" t="str">
            <v>CU - 500 QC</v>
          </cell>
        </row>
        <row r="45">
          <cell r="U45">
            <v>62586.1579869535</v>
          </cell>
        </row>
        <row r="45">
          <cell r="W45" t="str">
            <v>HTC-50</v>
          </cell>
        </row>
        <row r="45">
          <cell r="Z45">
            <v>55299.4961732108</v>
          </cell>
        </row>
        <row r="46">
          <cell r="A46" t="str">
            <v>BIT028</v>
          </cell>
          <cell r="B46" t="str">
            <v>6FE-44(Y)</v>
          </cell>
          <cell r="C46" t="str">
            <v>6F-40.2</v>
          </cell>
        </row>
        <row r="46">
          <cell r="E46" t="str">
            <v>OPSS/CH</v>
          </cell>
          <cell r="F46" t="str">
            <v>40 LT</v>
          </cell>
          <cell r="G46" t="str">
            <v>113482btu</v>
          </cell>
        </row>
        <row r="46">
          <cell r="N46">
            <v>40793.5064935065</v>
          </cell>
        </row>
        <row r="46">
          <cell r="R46" t="str">
            <v>CU - 400 QC</v>
          </cell>
        </row>
        <row r="46">
          <cell r="U46">
            <v>64720.519756506</v>
          </cell>
        </row>
        <row r="46">
          <cell r="W46" t="str">
            <v>HTC-40</v>
          </cell>
        </row>
        <row r="46">
          <cell r="Z46">
            <v>58819.3320205932</v>
          </cell>
        </row>
        <row r="47">
          <cell r="A47" t="str">
            <v>BIT029</v>
          </cell>
          <cell r="B47" t="str">
            <v>6FE-50(Y)</v>
          </cell>
          <cell r="C47" t="str">
            <v>6F-50.2</v>
          </cell>
        </row>
        <row r="47">
          <cell r="E47" t="str">
            <v>OPSS/CH</v>
          </cell>
          <cell r="F47" t="str">
            <v>50 MT</v>
          </cell>
          <cell r="G47" t="str">
            <v>355293btu</v>
          </cell>
        </row>
        <row r="47">
          <cell r="N47">
            <v>38885.7142857143</v>
          </cell>
        </row>
        <row r="47">
          <cell r="R47" t="str">
            <v>CU - 500 QC</v>
          </cell>
        </row>
        <row r="47">
          <cell r="U47">
            <v>65700.4437012392</v>
          </cell>
        </row>
        <row r="47">
          <cell r="W47" t="str">
            <v>HTC-55</v>
          </cell>
        </row>
        <row r="47">
          <cell r="Z47">
            <v>59760.2104589251</v>
          </cell>
        </row>
        <row r="48">
          <cell r="A48" t="str">
            <v>BIT029.1</v>
          </cell>
          <cell r="B48" t="str">
            <v>S4G-12.2Y</v>
          </cell>
        </row>
        <row r="48">
          <cell r="E48" t="str">
            <v>OPSS/CH</v>
          </cell>
        </row>
        <row r="48">
          <cell r="N48">
            <v>33211.6883116883</v>
          </cell>
        </row>
        <row r="48">
          <cell r="R48" t="str">
            <v>CU - 160 QC</v>
          </cell>
        </row>
        <row r="48">
          <cell r="U48">
            <v>46227.2945002994</v>
          </cell>
        </row>
        <row r="49">
          <cell r="A49" t="str">
            <v>BIT029.2</v>
          </cell>
          <cell r="B49" t="str">
            <v>S6J-16.2Y</v>
          </cell>
        </row>
        <row r="49">
          <cell r="E49" t="str">
            <v>OPSS/CH</v>
          </cell>
        </row>
        <row r="49">
          <cell r="N49">
            <v>38201.2987012987</v>
          </cell>
        </row>
        <row r="49">
          <cell r="R49" t="str">
            <v>CU - 200 QC</v>
          </cell>
        </row>
        <row r="49">
          <cell r="U49">
            <v>53069.0058124112</v>
          </cell>
        </row>
        <row r="50">
          <cell r="A50" t="str">
            <v>BIT029.3</v>
          </cell>
          <cell r="B50" t="str">
            <v>S6H-20.2Y</v>
          </cell>
        </row>
        <row r="50">
          <cell r="E50" t="str">
            <v>OPSS/CH</v>
          </cell>
        </row>
        <row r="50">
          <cell r="N50">
            <v>39090.9090909091</v>
          </cell>
        </row>
        <row r="50">
          <cell r="R50" t="str">
            <v>CU - 250 QC</v>
          </cell>
        </row>
        <row r="50">
          <cell r="U50">
            <v>57781.1986405653</v>
          </cell>
        </row>
        <row r="51">
          <cell r="A51" t="str">
            <v>BIT029.4</v>
          </cell>
          <cell r="B51" t="str">
            <v>S6G-25.2Y</v>
          </cell>
          <cell r="C51" t="str">
            <v>S6H-20.2</v>
          </cell>
        </row>
        <row r="51">
          <cell r="E51" t="str">
            <v>OPSS/CH</v>
          </cell>
          <cell r="F51" t="str">
            <v>20 LT</v>
          </cell>
        </row>
        <row r="51">
          <cell r="N51">
            <v>43392.2077922078</v>
          </cell>
        </row>
        <row r="51">
          <cell r="R51" t="str">
            <v>CU - 300 QC</v>
          </cell>
        </row>
        <row r="51">
          <cell r="U51">
            <v>64668.3841828463</v>
          </cell>
        </row>
        <row r="52">
          <cell r="A52" t="str">
            <v>BIT030</v>
          </cell>
          <cell r="B52" t="str">
            <v>S6F-30.2Y GERMANY</v>
          </cell>
          <cell r="C52" t="str">
            <v>S6F-30.2 GERMANY</v>
          </cell>
        </row>
        <row r="52">
          <cell r="E52" t="str">
            <v>OPSS/CH</v>
          </cell>
          <cell r="F52" t="str">
            <v>30 LT</v>
          </cell>
          <cell r="G52" t="str">
            <v>113482btu</v>
          </cell>
        </row>
        <row r="52">
          <cell r="N52">
            <v>44638.961038961</v>
          </cell>
        </row>
        <row r="52">
          <cell r="R52" t="str">
            <v>CU - 350 QC</v>
          </cell>
        </row>
        <row r="52">
          <cell r="U52">
            <v>67510.5314765464</v>
          </cell>
        </row>
        <row r="52">
          <cell r="W52" t="str">
            <v>HTC-35</v>
          </cell>
        </row>
        <row r="52">
          <cell r="Z52">
            <v>62651.8419789117</v>
          </cell>
        </row>
      </sheetData>
      <sheetData sheetId="13">
        <row r="8">
          <cell r="A8" t="str">
            <v>ITEM CODE</v>
          </cell>
          <cell r="B8" t="str">
            <v>MODEL</v>
          </cell>
          <cell r="C8" t="str">
            <v>DESCRIPTION</v>
          </cell>
          <cell r="D8" t="str">
            <v>Power(HP)</v>
          </cell>
          <cell r="E8" t="str">
            <v>L*W*T (mm)</v>
          </cell>
          <cell r="F8" t="str">
            <v>Water flow rate M3/H</v>
          </cell>
          <cell r="G8" t="str">
            <v>CONNECTION</v>
          </cell>
          <cell r="H8" t="str">
            <v>Power of pump(kw)</v>
          </cell>
        </row>
        <row r="8">
          <cell r="N8" t="str">
            <v>RM</v>
          </cell>
        </row>
        <row r="8">
          <cell r="T8" t="str">
            <v>Water chiller with heat plate only(RM)</v>
          </cell>
        </row>
        <row r="9">
          <cell r="A9" t="str">
            <v>HEAT001</v>
          </cell>
          <cell r="B9" t="str">
            <v>EATB15-12</v>
          </cell>
        </row>
        <row r="9">
          <cell r="D9">
            <v>0.3</v>
          </cell>
          <cell r="E9" t="str">
            <v>220*76*35</v>
          </cell>
          <cell r="F9" t="str">
            <v>sub cooler</v>
          </cell>
          <cell r="G9" t="str">
            <v>1/2",1/2" </v>
          </cell>
          <cell r="H9" t="str">
            <v>ZFI23-36</v>
          </cell>
        </row>
        <row r="9">
          <cell r="N9" t="str">
            <v>~</v>
          </cell>
        </row>
        <row r="10">
          <cell r="A10" t="str">
            <v>HEAT002</v>
          </cell>
          <cell r="B10" t="str">
            <v>EATB15-16</v>
          </cell>
        </row>
        <row r="10">
          <cell r="D10">
            <v>0.4</v>
          </cell>
          <cell r="E10" t="str">
            <v>220*76*44</v>
          </cell>
          <cell r="F10" t="str">
            <v>sub cooler</v>
          </cell>
          <cell r="G10" t="str">
            <v>5/8,5/8</v>
          </cell>
          <cell r="H10" t="str">
            <v>ZFI23-39 </v>
          </cell>
        </row>
        <row r="10">
          <cell r="N10">
            <v>370.0775</v>
          </cell>
        </row>
        <row r="11">
          <cell r="A11" t="str">
            <v>HEAT003</v>
          </cell>
          <cell r="B11" t="str">
            <v>EATB15-20</v>
          </cell>
        </row>
        <row r="11">
          <cell r="D11">
            <v>0.5</v>
          </cell>
          <cell r="E11" t="str">
            <v>220*76*51</v>
          </cell>
          <cell r="F11" t="str">
            <v>sub cooler</v>
          </cell>
          <cell r="G11" t="str">
            <v>5/8,3/4</v>
          </cell>
          <cell r="H11" t="str">
            <v>ZFI50-68</v>
          </cell>
        </row>
        <row r="11">
          <cell r="N11">
            <v>406.0675</v>
          </cell>
        </row>
        <row r="12">
          <cell r="A12" t="str">
            <v>HEAT004</v>
          </cell>
          <cell r="B12" t="str">
            <v>EATB25-12</v>
          </cell>
        </row>
        <row r="12">
          <cell r="D12">
            <v>0.75</v>
          </cell>
          <cell r="E12" t="str">
            <v>297*124*41</v>
          </cell>
          <cell r="F12" t="str">
            <v>sub cooler</v>
          </cell>
          <cell r="G12" t="str">
            <v>5/8,7/8 </v>
          </cell>
          <cell r="H12" t="str">
            <v>Bitzer 2 stage no6,zfi81</v>
          </cell>
        </row>
        <row r="12">
          <cell r="N12">
            <v>676.14</v>
          </cell>
        </row>
        <row r="13">
          <cell r="A13" t="str">
            <v>HEAT004.01</v>
          </cell>
          <cell r="B13" t="str">
            <v>EATB25-D-44</v>
          </cell>
        </row>
        <row r="13">
          <cell r="E13" t="str">
            <v>297*124*116</v>
          </cell>
          <cell r="F13" t="str">
            <v>sub cooler</v>
          </cell>
          <cell r="G13" t="str">
            <v>3/4,7/8</v>
          </cell>
          <cell r="H13" t="str">
            <v>zfi96-140 scx0445 5/8,7/8</v>
          </cell>
        </row>
        <row r="13">
          <cell r="N13">
            <v>1515.5625</v>
          </cell>
        </row>
        <row r="14">
          <cell r="A14" t="str">
            <v>HEAT004.02</v>
          </cell>
          <cell r="B14" t="str">
            <v>EATB52-D-16</v>
          </cell>
        </row>
        <row r="14">
          <cell r="E14" t="str">
            <v>527*112*50</v>
          </cell>
          <cell r="F14" t="str">
            <v>sub cooler</v>
          </cell>
          <cell r="G14" t="str">
            <v>30-40HP (3/4",1 1/8")</v>
          </cell>
          <cell r="H14" t="str">
            <v>scx4734 / scx0445 </v>
          </cell>
        </row>
        <row r="14">
          <cell r="N14">
            <v>1063.6225</v>
          </cell>
        </row>
        <row r="15">
          <cell r="A15" t="str">
            <v>HEAT004.03</v>
          </cell>
          <cell r="B15" t="str">
            <v>EATB52-D-30</v>
          </cell>
        </row>
        <row r="15">
          <cell r="E15" t="str">
            <v>527*112*83</v>
          </cell>
          <cell r="F15" t="str">
            <v>sub cooler</v>
          </cell>
          <cell r="G15" t="str">
            <v>50-60HP (7/8",1 1/8")</v>
          </cell>
          <cell r="H15" t="str">
            <v>scx0645 / scx0545</v>
          </cell>
        </row>
        <row r="15">
          <cell r="N15">
            <v>1575.89</v>
          </cell>
        </row>
        <row r="16">
          <cell r="A16" t="str">
            <v>HEAT004.04</v>
          </cell>
          <cell r="B16" t="str">
            <v>EATB52-D-40</v>
          </cell>
        </row>
        <row r="16">
          <cell r="D16">
            <v>10</v>
          </cell>
          <cell r="E16" t="str">
            <v>527*112*106</v>
          </cell>
          <cell r="F16" t="str">
            <v>sub cooler</v>
          </cell>
          <cell r="G16" t="str">
            <v>70-80HP (7/8",1 1/8")</v>
          </cell>
          <cell r="H16" t="str">
            <v>scx0857</v>
          </cell>
        </row>
        <row r="16">
          <cell r="N16">
            <v>1941.5425</v>
          </cell>
        </row>
        <row r="18">
          <cell r="A18" t="str">
            <v>HEAT004.05</v>
          </cell>
          <cell r="B18" t="str">
            <v>PLATE HEAT BX4THX14 (ZFI23-ZFI36)</v>
          </cell>
        </row>
        <row r="18">
          <cell r="E18" t="str">
            <v>197*75*21</v>
          </cell>
          <cell r="F18" t="str">
            <v>sub cooler</v>
          </cell>
          <cell r="G18" t="str">
            <v>3/8*1/2</v>
          </cell>
          <cell r="H18" t="str">
            <v>ZFI23-39</v>
          </cell>
        </row>
        <row r="18">
          <cell r="N18">
            <v>389.600023220713</v>
          </cell>
        </row>
        <row r="19">
          <cell r="A19" t="str">
            <v>HEAT004.07</v>
          </cell>
          <cell r="B19" t="str">
            <v>PLATE HEAT BX4THX20 (ZFI39-ZFI50)</v>
          </cell>
        </row>
        <row r="19">
          <cell r="E19" t="str">
            <v>197*75*28</v>
          </cell>
          <cell r="F19" t="str">
            <v>sub cooler </v>
          </cell>
          <cell r="G19" t="str">
            <v>3/8*3/4</v>
          </cell>
          <cell r="H19" t="str">
            <v>ZFI36-39</v>
          </cell>
        </row>
        <row r="19">
          <cell r="N19">
            <v>569.41541855335</v>
          </cell>
        </row>
        <row r="20">
          <cell r="A20" t="str">
            <v>HEAT004.08</v>
          </cell>
          <cell r="B20" t="str">
            <v>PLATE HEAT BX4THX24 (ZFI59-ZFI68)</v>
          </cell>
        </row>
        <row r="20">
          <cell r="E20" t="str">
            <v>197*75*32</v>
          </cell>
          <cell r="F20" t="str">
            <v>sub cooler </v>
          </cell>
          <cell r="G20" t="str">
            <v>3/8*3/4</v>
          </cell>
          <cell r="H20" t="str">
            <v>ZFI50-68</v>
          </cell>
        </row>
        <row r="20">
          <cell r="N20">
            <v>749.230813885986</v>
          </cell>
        </row>
        <row r="21">
          <cell r="A21" t="str">
            <v>HEAT004.09</v>
          </cell>
          <cell r="B21" t="str">
            <v>PLATE HEAT BX4THX30 (ZFI81)</v>
          </cell>
        </row>
        <row r="21">
          <cell r="E21" t="str">
            <v>197*75*38</v>
          </cell>
          <cell r="F21" t="str">
            <v>sub cooler </v>
          </cell>
          <cell r="G21" t="str">
            <v>3/8*3/4</v>
          </cell>
          <cell r="H21" t="str">
            <v>ZFI81</v>
          </cell>
        </row>
        <row r="21">
          <cell r="N21">
            <v>944.030825496342</v>
          </cell>
        </row>
        <row r="22">
          <cell r="A22" t="str">
            <v>HEAT004.10</v>
          </cell>
          <cell r="B22" t="str">
            <v>PLATE HEAT BX10THX40 (ZFI96-ZFI140)</v>
          </cell>
        </row>
        <row r="22">
          <cell r="E22" t="str">
            <v>287*117*103</v>
          </cell>
          <cell r="F22" t="str">
            <v>sub cooler </v>
          </cell>
          <cell r="G22" t="str">
            <v>3/4*3/4</v>
          </cell>
          <cell r="H22" t="str">
            <v>ZFI96-ZFI140</v>
          </cell>
        </row>
        <row r="22">
          <cell r="N22">
            <v>1798.15395332637</v>
          </cell>
        </row>
        <row r="23">
          <cell r="A23" t="str">
            <v>HEAT005</v>
          </cell>
          <cell r="B23" t="str">
            <v>EATB25-24</v>
          </cell>
        </row>
        <row r="23">
          <cell r="D23">
            <v>2</v>
          </cell>
          <cell r="E23" t="str">
            <v>297*124*62</v>
          </cell>
          <cell r="F23">
            <v>0.86</v>
          </cell>
          <cell r="G23" t="str">
            <v>Freon 5/8,7/8  water 1"</v>
          </cell>
          <cell r="H23">
            <v>0.37</v>
          </cell>
        </row>
        <row r="23">
          <cell r="N23">
            <v>620.234222222222</v>
          </cell>
        </row>
        <row r="24">
          <cell r="A24" t="str">
            <v>HEAT006</v>
          </cell>
          <cell r="B24" t="str">
            <v>EATB25-32</v>
          </cell>
        </row>
        <row r="24">
          <cell r="D24">
            <v>3</v>
          </cell>
          <cell r="E24" t="str">
            <v>297*124*81</v>
          </cell>
          <cell r="F24">
            <v>1.28</v>
          </cell>
          <cell r="G24" t="str">
            <v>Freon 5/8,7/8  water 1"</v>
          </cell>
          <cell r="H24">
            <v>0.37</v>
          </cell>
        </row>
        <row r="24">
          <cell r="N24">
            <v>747.071111111111</v>
          </cell>
        </row>
        <row r="24">
          <cell r="T24">
            <v>12652.5259797279</v>
          </cell>
        </row>
        <row r="25">
          <cell r="A25" t="str">
            <v>HEAT007</v>
          </cell>
          <cell r="B25" t="str">
            <v>EATB25-42</v>
          </cell>
        </row>
        <row r="25">
          <cell r="D25">
            <v>4</v>
          </cell>
          <cell r="E25" t="str">
            <v>297*124*104</v>
          </cell>
          <cell r="F25">
            <v>1.71</v>
          </cell>
          <cell r="G25" t="str">
            <v>Freon 5/8,7/8  water 1"</v>
          </cell>
          <cell r="H25">
            <v>0.37</v>
          </cell>
        </row>
        <row r="25">
          <cell r="N25">
            <v>910.252</v>
          </cell>
        </row>
        <row r="26">
          <cell r="A26" t="str">
            <v>HEAT008</v>
          </cell>
          <cell r="B26" t="str">
            <v>EATB25-48</v>
          </cell>
        </row>
        <row r="26">
          <cell r="D26">
            <v>5</v>
          </cell>
          <cell r="E26" t="str">
            <v>297*124*119</v>
          </cell>
          <cell r="F26">
            <v>2.14</v>
          </cell>
          <cell r="G26" t="str">
            <v>Freon 7/8,1 1/8  water 1 1/4"</v>
          </cell>
          <cell r="H26">
            <v>0.37</v>
          </cell>
        </row>
        <row r="26">
          <cell r="N26">
            <v>970.274666666667</v>
          </cell>
        </row>
        <row r="27">
          <cell r="A27" t="str">
            <v>HEAT009</v>
          </cell>
          <cell r="B27" t="str">
            <v>EATB61-26</v>
          </cell>
        </row>
        <row r="27">
          <cell r="D27">
            <v>6</v>
          </cell>
          <cell r="E27" t="str">
            <v>539*125*68</v>
          </cell>
          <cell r="F27">
            <v>2.58</v>
          </cell>
          <cell r="G27" t="str">
            <v>Freon 7/8,1 1/8  water 1 1/4"</v>
          </cell>
          <cell r="H27">
            <v>0.75</v>
          </cell>
        </row>
        <row r="27">
          <cell r="N27">
            <v>1122.534</v>
          </cell>
        </row>
        <row r="27">
          <cell r="T27">
            <v>8810.25863039095</v>
          </cell>
        </row>
        <row r="28">
          <cell r="A28" t="str">
            <v>HEAT010</v>
          </cell>
          <cell r="B28" t="str">
            <v>EATB61-30</v>
          </cell>
        </row>
        <row r="28">
          <cell r="D28">
            <v>7</v>
          </cell>
          <cell r="E28" t="str">
            <v>539*125*77</v>
          </cell>
          <cell r="F28">
            <v>3</v>
          </cell>
          <cell r="G28" t="str">
            <v>Freon 7/8,1 1/8  water 1 1/4"</v>
          </cell>
          <cell r="H28">
            <v>0.75</v>
          </cell>
        </row>
        <row r="28">
          <cell r="N28">
            <v>1234.044</v>
          </cell>
        </row>
        <row r="29">
          <cell r="A29" t="str">
            <v>HEAT010.1</v>
          </cell>
          <cell r="B29" t="str">
            <v>EATB61-32</v>
          </cell>
        </row>
        <row r="29">
          <cell r="D29">
            <v>8</v>
          </cell>
          <cell r="E29" t="str">
            <v>539*125*82</v>
          </cell>
          <cell r="F29">
            <v>3.43</v>
          </cell>
          <cell r="G29" t="str">
            <v>Freon 7/8,1 1/8  water 1 1/4"</v>
          </cell>
          <cell r="H29">
            <v>0.75</v>
          </cell>
        </row>
        <row r="29">
          <cell r="N29">
            <v>1289.66133333333</v>
          </cell>
        </row>
        <row r="30">
          <cell r="A30" t="str">
            <v>HEAT011</v>
          </cell>
          <cell r="B30" t="str">
            <v>EATB61-40</v>
          </cell>
        </row>
        <row r="30">
          <cell r="D30">
            <v>10</v>
          </cell>
          <cell r="E30" t="str">
            <v>539*125*100</v>
          </cell>
          <cell r="F30">
            <v>4.28</v>
          </cell>
          <cell r="G30" t="str">
            <v>Freon 7/8,1 1/8  water 1 1/4"</v>
          </cell>
          <cell r="H30">
            <v>0.75</v>
          </cell>
        </row>
        <row r="30">
          <cell r="N30">
            <v>1512.49777777778</v>
          </cell>
        </row>
        <row r="30">
          <cell r="T30">
            <v>0</v>
          </cell>
        </row>
        <row r="31">
          <cell r="A31" t="str">
            <v>HEAT012</v>
          </cell>
          <cell r="B31" t="str">
            <v>EATB61-50</v>
          </cell>
        </row>
        <row r="31">
          <cell r="D31">
            <v>12</v>
          </cell>
          <cell r="E31" t="str">
            <v>539*125*124</v>
          </cell>
          <cell r="F31">
            <v>5.14</v>
          </cell>
          <cell r="G31" t="str">
            <v>Freon 7/8,1 1/8  water 1 1/4"</v>
          </cell>
          <cell r="H31">
            <v>0.75</v>
          </cell>
        </row>
        <row r="31">
          <cell r="N31">
            <v>1791.04333333333</v>
          </cell>
        </row>
        <row r="31">
          <cell r="T31">
            <v>6166.07854637086</v>
          </cell>
        </row>
        <row r="32">
          <cell r="A32" t="str">
            <v>HEAT013</v>
          </cell>
          <cell r="B32" t="str">
            <v>EATB85-44</v>
          </cell>
        </row>
        <row r="32">
          <cell r="D32">
            <v>15</v>
          </cell>
          <cell r="E32" t="str">
            <v>564*188*110</v>
          </cell>
          <cell r="F32">
            <v>6.42</v>
          </cell>
          <cell r="G32" t="str">
            <v>Freon 7/8,1 3/8  water 2"</v>
          </cell>
          <cell r="H32">
            <v>1.5</v>
          </cell>
        </row>
        <row r="32">
          <cell r="N32">
            <v>2491.30777777778</v>
          </cell>
        </row>
        <row r="33">
          <cell r="A33" t="str">
            <v>HEAT014</v>
          </cell>
          <cell r="B33" t="str">
            <v>EATB85-58</v>
          </cell>
        </row>
        <row r="33">
          <cell r="D33">
            <v>20</v>
          </cell>
          <cell r="E33" t="str">
            <v>564*188*142</v>
          </cell>
          <cell r="F33">
            <v>8.56</v>
          </cell>
          <cell r="G33" t="str">
            <v>Freon 7/8,1 3/8  water 2"</v>
          </cell>
          <cell r="H33">
            <v>1.5</v>
          </cell>
        </row>
        <row r="33">
          <cell r="N33">
            <v>3123.47311111111</v>
          </cell>
        </row>
        <row r="34">
          <cell r="A34" t="str">
            <v>HEAT015</v>
          </cell>
          <cell r="B34" t="str">
            <v>EATB85-70</v>
          </cell>
        </row>
        <row r="34">
          <cell r="D34">
            <v>25</v>
          </cell>
          <cell r="E34" t="str">
            <v>564*188*170</v>
          </cell>
          <cell r="F34">
            <v>10.7</v>
          </cell>
          <cell r="G34" t="str">
            <v>Freon 7/8,1 3/8  water 2"</v>
          </cell>
          <cell r="H34">
            <v>2.2</v>
          </cell>
        </row>
        <row r="34">
          <cell r="N34">
            <v>3665.60444444444</v>
          </cell>
        </row>
        <row r="35">
          <cell r="A35" t="str">
            <v>HEAT016</v>
          </cell>
          <cell r="B35" t="str">
            <v>EATB120-64</v>
          </cell>
        </row>
        <row r="35">
          <cell r="D35">
            <v>30</v>
          </cell>
          <cell r="E35" t="str">
            <v>564*247*164</v>
          </cell>
          <cell r="F35">
            <v>12.86</v>
          </cell>
          <cell r="G35" t="str">
            <v>Freon 7/8,1 3/8  water 2"</v>
          </cell>
          <cell r="H35">
            <v>2.2</v>
          </cell>
        </row>
        <row r="35">
          <cell r="N35">
            <v>4664.78911111112</v>
          </cell>
        </row>
        <row r="36">
          <cell r="A36" t="str">
            <v>HEAT017</v>
          </cell>
          <cell r="B36" t="str">
            <v>EATB120-76</v>
          </cell>
        </row>
        <row r="36">
          <cell r="D36">
            <v>35</v>
          </cell>
          <cell r="E36" t="str">
            <v>564*247*194</v>
          </cell>
          <cell r="F36">
            <v>15</v>
          </cell>
          <cell r="G36" t="str">
            <v>Freon 7/8,1 3/8  water 2"</v>
          </cell>
          <cell r="H36">
            <v>4</v>
          </cell>
        </row>
        <row r="36">
          <cell r="N36">
            <v>5375.97511111111</v>
          </cell>
        </row>
        <row r="37">
          <cell r="A37" t="str">
            <v>HEAT018</v>
          </cell>
          <cell r="B37" t="str">
            <v>EATB120-86</v>
          </cell>
        </row>
        <row r="37">
          <cell r="D37">
            <v>40</v>
          </cell>
          <cell r="E37" t="str">
            <v>564*247*218</v>
          </cell>
          <cell r="F37">
            <v>17.13</v>
          </cell>
          <cell r="G37" t="str">
            <v>Freon 7/8,1 3/8  water 2"</v>
          </cell>
          <cell r="H37">
            <v>4</v>
          </cell>
        </row>
        <row r="37">
          <cell r="N37">
            <v>5966.93222222222</v>
          </cell>
        </row>
        <row r="38">
          <cell r="A38" t="str">
            <v>HEAT019</v>
          </cell>
          <cell r="B38" t="str">
            <v>EATB120-108</v>
          </cell>
        </row>
        <row r="38">
          <cell r="D38">
            <v>50</v>
          </cell>
          <cell r="E38" t="str">
            <v>564*247*272</v>
          </cell>
          <cell r="F38">
            <v>21.14</v>
          </cell>
          <cell r="G38" t="str">
            <v>Freon 7/8,1 3/8  water 2"</v>
          </cell>
          <cell r="H38">
            <v>4</v>
          </cell>
        </row>
        <row r="38">
          <cell r="N38">
            <v>7268.89177777778</v>
          </cell>
        </row>
        <row r="39">
          <cell r="A39" t="str">
            <v>HEAT020</v>
          </cell>
          <cell r="B39" t="str">
            <v>EATB61-24+24-2M</v>
          </cell>
        </row>
        <row r="39">
          <cell r="D39" t="str">
            <v>5+5HP</v>
          </cell>
          <cell r="E39" t="str">
            <v>539*125*121</v>
          </cell>
          <cell r="F39">
            <v>4.28</v>
          </cell>
          <cell r="G39" t="str">
            <v>Freon 7/8,1 1/8  water 1 1/4"</v>
          </cell>
          <cell r="H39">
            <v>0.75</v>
          </cell>
        </row>
        <row r="39">
          <cell r="N39">
            <v>1810.592</v>
          </cell>
        </row>
        <row r="40">
          <cell r="A40" t="str">
            <v>HEAT021</v>
          </cell>
          <cell r="B40" t="str">
            <v>EATB85-24+24-2M</v>
          </cell>
        </row>
        <row r="40">
          <cell r="D40" t="str">
            <v>7.5+7.5HP</v>
          </cell>
          <cell r="E40" t="str">
            <v>564*188*121</v>
          </cell>
          <cell r="F40">
            <v>6.42</v>
          </cell>
          <cell r="G40" t="str">
            <v>Freon 7/8,1 3/8  water 2"</v>
          </cell>
          <cell r="H40">
            <v>1.5</v>
          </cell>
        </row>
        <row r="40">
          <cell r="N40">
            <v>2747.276</v>
          </cell>
        </row>
        <row r="41">
          <cell r="A41" t="str">
            <v>HEAT022</v>
          </cell>
          <cell r="B41" t="str">
            <v>EATB85-30+30-2M</v>
          </cell>
        </row>
        <row r="41">
          <cell r="D41" t="str">
            <v>10+10HP</v>
          </cell>
          <cell r="E41" t="str">
            <v>564*188*171</v>
          </cell>
          <cell r="F41">
            <v>8.56</v>
          </cell>
          <cell r="G41" t="str">
            <v>Freon 7/8,1 3/8  water 2"</v>
          </cell>
          <cell r="H41">
            <v>1.5</v>
          </cell>
        </row>
        <row r="41">
          <cell r="N41">
            <v>3298.40155555556</v>
          </cell>
        </row>
        <row r="42">
          <cell r="A42" t="str">
            <v>HEAT023</v>
          </cell>
          <cell r="B42" t="str">
            <v>EATB85-38+38-2M</v>
          </cell>
        </row>
        <row r="42">
          <cell r="D42" t="str">
            <v>12.5+12.5HP</v>
          </cell>
          <cell r="E42" t="str">
            <v>564*188*187</v>
          </cell>
          <cell r="F42">
            <v>10.7</v>
          </cell>
          <cell r="G42" t="str">
            <v>Freon 7/8,1 3/8  water 2"</v>
          </cell>
          <cell r="H42">
            <v>2.2</v>
          </cell>
        </row>
        <row r="42">
          <cell r="N42">
            <v>4012.06555555556</v>
          </cell>
        </row>
        <row r="43">
          <cell r="A43" t="str">
            <v>HEAT024</v>
          </cell>
          <cell r="B43" t="str">
            <v>EATB85-46+46-2M</v>
          </cell>
        </row>
        <row r="43">
          <cell r="D43" t="str">
            <v>15+15HP</v>
          </cell>
          <cell r="E43" t="str">
            <v>564*188*225</v>
          </cell>
          <cell r="F43">
            <v>12.86</v>
          </cell>
          <cell r="G43" t="str">
            <v>Freon 7/8,1 3/8  water 2"</v>
          </cell>
          <cell r="H43">
            <v>2.2</v>
          </cell>
        </row>
        <row r="43">
          <cell r="N43">
            <v>4734.72377777778</v>
          </cell>
        </row>
        <row r="44">
          <cell r="A44" t="str">
            <v>HEAT025</v>
          </cell>
          <cell r="B44" t="str">
            <v>EATB25-48-2</v>
          </cell>
        </row>
        <row r="44">
          <cell r="D44">
            <v>5</v>
          </cell>
          <cell r="E44" t="str">
            <v>297*124*119</v>
          </cell>
          <cell r="F44">
            <v>2.14</v>
          </cell>
          <cell r="G44" t="str">
            <v>Freon 7/8,1 1/8  water 1 1/4"</v>
          </cell>
          <cell r="H44">
            <v>0.37</v>
          </cell>
        </row>
        <row r="44">
          <cell r="N44">
            <v>917.777777777778</v>
          </cell>
        </row>
        <row r="45">
          <cell r="A45" t="str">
            <v>HEAT026</v>
          </cell>
          <cell r="B45" t="str">
            <v>EATB61-26-2</v>
          </cell>
        </row>
        <row r="45">
          <cell r="D45">
            <v>6</v>
          </cell>
          <cell r="E45" t="str">
            <v>539*125*68</v>
          </cell>
          <cell r="F45">
            <v>2.58</v>
          </cell>
          <cell r="G45" t="str">
            <v>Freon 7/8,1 1/8  water 1 1/4"</v>
          </cell>
          <cell r="H45">
            <v>0.75</v>
          </cell>
        </row>
        <row r="45">
          <cell r="N45">
            <v>1022.95511111111</v>
          </cell>
        </row>
        <row r="46">
          <cell r="A46" t="str">
            <v>HEAT027</v>
          </cell>
          <cell r="B46" t="str">
            <v>EATB61-40-2</v>
          </cell>
        </row>
        <row r="46">
          <cell r="D46">
            <v>10</v>
          </cell>
          <cell r="E46" t="str">
            <v>539*125*100</v>
          </cell>
          <cell r="F46">
            <v>4.28</v>
          </cell>
          <cell r="G46" t="str">
            <v>Freon 7/8,1 1/8  water 1 1/4"</v>
          </cell>
          <cell r="H46">
            <v>0.75</v>
          </cell>
        </row>
        <row r="46">
          <cell r="N46">
            <v>1512.49777777778</v>
          </cell>
        </row>
        <row r="47">
          <cell r="A47" t="str">
            <v>HEAT028</v>
          </cell>
          <cell r="B47" t="str">
            <v>EATB61-50-2</v>
          </cell>
        </row>
        <row r="47">
          <cell r="D47">
            <v>12</v>
          </cell>
          <cell r="E47" t="str">
            <v>539*125*124</v>
          </cell>
          <cell r="F47">
            <v>5.14</v>
          </cell>
          <cell r="G47" t="str">
            <v>Freon 7/8,1 1/8  water 1 1/4"</v>
          </cell>
          <cell r="H47">
            <v>0.75</v>
          </cell>
        </row>
        <row r="47">
          <cell r="N47">
            <v>1791.04333333333</v>
          </cell>
        </row>
        <row r="48">
          <cell r="A48" t="str">
            <v>HEAT029</v>
          </cell>
          <cell r="B48" t="str">
            <v>EATB85-44-2</v>
          </cell>
        </row>
        <row r="48">
          <cell r="D48">
            <v>15</v>
          </cell>
          <cell r="E48" t="str">
            <v>564*188*110</v>
          </cell>
          <cell r="F48">
            <v>6.42</v>
          </cell>
          <cell r="G48" t="str">
            <v>Freon 7/8,1 3/8  water 2"</v>
          </cell>
          <cell r="H48">
            <v>1.5</v>
          </cell>
        </row>
        <row r="48">
          <cell r="N48">
            <v>2498.74177777778</v>
          </cell>
        </row>
        <row r="49">
          <cell r="A49" t="str">
            <v>HEAT030</v>
          </cell>
          <cell r="B49" t="str">
            <v>EATB85-58-2</v>
          </cell>
        </row>
        <row r="49">
          <cell r="D49">
            <v>20</v>
          </cell>
          <cell r="E49" t="str">
            <v>564*188*142</v>
          </cell>
          <cell r="F49">
            <v>8.56</v>
          </cell>
          <cell r="G49" t="str">
            <v>Freon 7/8,1 3/8  water 2"</v>
          </cell>
          <cell r="H49">
            <v>1.5</v>
          </cell>
        </row>
        <row r="49">
          <cell r="N49">
            <v>3161.928</v>
          </cell>
        </row>
        <row r="50">
          <cell r="A50" t="str">
            <v>HEAT031</v>
          </cell>
          <cell r="B50" t="str">
            <v>EATB120-64-2</v>
          </cell>
        </row>
        <row r="50">
          <cell r="D50">
            <v>30</v>
          </cell>
          <cell r="E50" t="str">
            <v>564*247*164</v>
          </cell>
          <cell r="F50">
            <v>12.86</v>
          </cell>
          <cell r="G50" t="str">
            <v>Freon 7/8,1 3/8  water 2"</v>
          </cell>
          <cell r="H50">
            <v>2.2</v>
          </cell>
        </row>
        <row r="50">
          <cell r="N50">
            <v>4664.78911111111</v>
          </cell>
        </row>
        <row r="51">
          <cell r="A51" t="str">
            <v>HEAT031.1</v>
          </cell>
          <cell r="B51" t="str">
            <v>CB10+10 (2*10HP C.BARREL)</v>
          </cell>
        </row>
        <row r="51">
          <cell r="D51" t="str">
            <v>10+10HP</v>
          </cell>
        </row>
        <row r="51">
          <cell r="N51">
            <v>6225.29644268775</v>
          </cell>
        </row>
        <row r="52">
          <cell r="A52" t="str">
            <v>HEAT031.2</v>
          </cell>
          <cell r="B52" t="str">
            <v>CB12+12 (2*12HP C.BARREL)</v>
          </cell>
        </row>
        <row r="52">
          <cell r="D52" t="str">
            <v>12+12HP</v>
          </cell>
        </row>
        <row r="52">
          <cell r="N52">
            <v>6888.76341050254</v>
          </cell>
        </row>
        <row r="53">
          <cell r="A53" t="str">
            <v>HEAT031.3</v>
          </cell>
          <cell r="B53" t="str">
            <v>CB15+15 (2*15HP C.BARREL)</v>
          </cell>
        </row>
        <row r="53">
          <cell r="D53" t="str">
            <v>15+15HP</v>
          </cell>
        </row>
        <row r="53">
          <cell r="N53">
            <v>8738.00112930548</v>
          </cell>
        </row>
        <row r="54">
          <cell r="A54" t="str">
            <v>HEAT031.4</v>
          </cell>
          <cell r="B54" t="str">
            <v>CB20+20 (2*20HP C.BARREL)</v>
          </cell>
        </row>
        <row r="54">
          <cell r="D54" t="str">
            <v>20+20HP</v>
          </cell>
        </row>
        <row r="54">
          <cell r="N54">
            <v>10375.4940711462</v>
          </cell>
        </row>
        <row r="55">
          <cell r="A55" t="str">
            <v>HEAT031.5</v>
          </cell>
          <cell r="B55" t="str">
            <v>CB25+25 (2*25HP C.BARREL)</v>
          </cell>
        </row>
        <row r="55">
          <cell r="D55" t="str">
            <v>25+25HP</v>
          </cell>
        </row>
        <row r="55">
          <cell r="N55">
            <v>13114.0598531903</v>
          </cell>
        </row>
        <row r="57">
          <cell r="A57" t="str">
            <v>HEAT032</v>
          </cell>
          <cell r="B57" t="str">
            <v>CB5 (5hp chiller barrel)</v>
          </cell>
        </row>
        <row r="57">
          <cell r="D57">
            <v>5</v>
          </cell>
          <cell r="E57" t="str">
            <v>906*180</v>
          </cell>
          <cell r="F57" t="str">
            <v>18KW</v>
          </cell>
        </row>
        <row r="57">
          <cell r="N57">
            <v>2212.73291925466</v>
          </cell>
        </row>
        <row r="57">
          <cell r="T57" t="e">
            <v>#REF!</v>
          </cell>
        </row>
        <row r="58">
          <cell r="A58" t="str">
            <v>HEAT032.1</v>
          </cell>
          <cell r="B58" t="str">
            <v>CB6 (6hp chiller barrel</v>
          </cell>
        </row>
        <row r="58">
          <cell r="D58">
            <v>6</v>
          </cell>
          <cell r="E58" t="str">
            <v>986*180</v>
          </cell>
        </row>
        <row r="58">
          <cell r="N58">
            <v>2406.83229813665</v>
          </cell>
        </row>
        <row r="59">
          <cell r="A59" t="str">
            <v>HEAT033</v>
          </cell>
          <cell r="B59" t="str">
            <v>CB8 (8hp chiller barrel)</v>
          </cell>
        </row>
        <row r="59">
          <cell r="D59">
            <v>8</v>
          </cell>
          <cell r="E59" t="str">
            <v>1086*219</v>
          </cell>
          <cell r="F59" t="str">
            <v>28KW</v>
          </cell>
        </row>
        <row r="59">
          <cell r="N59">
            <v>3137.93995859213</v>
          </cell>
        </row>
        <row r="60">
          <cell r="A60" t="str">
            <v>HEAT034</v>
          </cell>
          <cell r="B60" t="str">
            <v>CB10 (10hp chiller barrel)</v>
          </cell>
        </row>
        <row r="60">
          <cell r="D60">
            <v>10</v>
          </cell>
          <cell r="E60" t="str">
            <v>1206*219</v>
          </cell>
          <cell r="F60" t="str">
            <v>35KW</v>
          </cell>
        </row>
        <row r="60">
          <cell r="N60">
            <v>3623.1884057971</v>
          </cell>
        </row>
        <row r="61">
          <cell r="A61" t="str">
            <v>HEAT035</v>
          </cell>
          <cell r="B61" t="str">
            <v>CB12 (12hp chiller barrel)</v>
          </cell>
        </row>
        <row r="61">
          <cell r="D61">
            <v>12</v>
          </cell>
          <cell r="E61" t="str">
            <v>1406*219</v>
          </cell>
        </row>
        <row r="61">
          <cell r="N61">
            <v>4076.08695652174</v>
          </cell>
        </row>
        <row r="62">
          <cell r="A62" t="str">
            <v>HEAT036</v>
          </cell>
          <cell r="B62" t="str">
            <v>CB15 (15hp chiller barrel)</v>
          </cell>
        </row>
        <row r="62">
          <cell r="D62">
            <v>15</v>
          </cell>
          <cell r="E62" t="str">
            <v>1406*219</v>
          </cell>
          <cell r="F62" t="str">
            <v>47KW</v>
          </cell>
        </row>
        <row r="62">
          <cell r="N62">
            <v>4270.18633540373</v>
          </cell>
        </row>
        <row r="63">
          <cell r="A63" t="str">
            <v>HEAT037</v>
          </cell>
          <cell r="B63" t="str">
            <v>CB20 (20hp chiller barrel)</v>
          </cell>
        </row>
        <row r="63">
          <cell r="D63">
            <v>20</v>
          </cell>
          <cell r="E63" t="str">
            <v>1606*219</v>
          </cell>
          <cell r="F63" t="str">
            <v>56KW</v>
          </cell>
        </row>
        <row r="63">
          <cell r="N63">
            <v>5072.46376811594</v>
          </cell>
        </row>
        <row r="63">
          <cell r="T63">
            <v>17297.0420926042</v>
          </cell>
        </row>
        <row r="64">
          <cell r="A64" t="str">
            <v>HEAT038</v>
          </cell>
          <cell r="B64" t="str">
            <v>CB25 (25hp chiller barrel)</v>
          </cell>
        </row>
        <row r="64">
          <cell r="D64">
            <v>25</v>
          </cell>
          <cell r="E64" t="str">
            <v>1706*219</v>
          </cell>
          <cell r="F64" t="str">
            <v>65KW</v>
          </cell>
        </row>
        <row r="64">
          <cell r="N64">
            <v>5654.7619047619</v>
          </cell>
        </row>
        <row r="65">
          <cell r="A65" t="str">
            <v>HEAT039</v>
          </cell>
          <cell r="B65" t="str">
            <v>CB30 (30hp chiller barrel)</v>
          </cell>
        </row>
        <row r="65">
          <cell r="D65">
            <v>30</v>
          </cell>
          <cell r="E65" t="str">
            <v>1716*273</v>
          </cell>
          <cell r="F65" t="str">
            <v>80KW</v>
          </cell>
        </row>
        <row r="65">
          <cell r="N65">
            <v>7388.71635610766</v>
          </cell>
        </row>
        <row r="66">
          <cell r="A66" t="str">
            <v>HEAT040</v>
          </cell>
          <cell r="B66" t="str">
            <v>CB35 (35hp chiller barrel)</v>
          </cell>
        </row>
        <row r="66">
          <cell r="D66">
            <v>35</v>
          </cell>
          <cell r="E66" t="str">
            <v>1916*273</v>
          </cell>
          <cell r="F66" t="str">
            <v>95KW</v>
          </cell>
        </row>
        <row r="66">
          <cell r="N66">
            <v>8281.5734989648</v>
          </cell>
        </row>
        <row r="67">
          <cell r="A67" t="str">
            <v>HEAT041</v>
          </cell>
          <cell r="B67" t="str">
            <v>CB40 (40hp chiller barrel)</v>
          </cell>
        </row>
        <row r="67">
          <cell r="D67">
            <v>40</v>
          </cell>
          <cell r="E67" t="str">
            <v>1916*273</v>
          </cell>
          <cell r="F67" t="str">
            <v>120KW</v>
          </cell>
        </row>
        <row r="67">
          <cell r="N67">
            <v>10119.0476190476</v>
          </cell>
        </row>
        <row r="68">
          <cell r="A68" t="str">
            <v>HEAT042</v>
          </cell>
          <cell r="B68" t="str">
            <v>CB50</v>
          </cell>
        </row>
        <row r="68">
          <cell r="D68">
            <v>50</v>
          </cell>
        </row>
        <row r="68">
          <cell r="F68" t="str">
            <v>135KW</v>
          </cell>
        </row>
        <row r="68">
          <cell r="N68">
            <v>10998.9648033126</v>
          </cell>
        </row>
        <row r="69">
          <cell r="A69" t="str">
            <v>HEAT043</v>
          </cell>
          <cell r="B69" t="str">
            <v>CB60</v>
          </cell>
        </row>
        <row r="69">
          <cell r="D69">
            <v>60</v>
          </cell>
        </row>
        <row r="69">
          <cell r="F69" t="str">
            <v>155KW</v>
          </cell>
        </row>
        <row r="69">
          <cell r="N69" t="str">
            <v>~</v>
          </cell>
        </row>
        <row r="70">
          <cell r="A70" t="str">
            <v>HEAT043.1</v>
          </cell>
          <cell r="B70" t="str">
            <v>CB70</v>
          </cell>
        </row>
        <row r="70">
          <cell r="D70">
            <v>70</v>
          </cell>
        </row>
        <row r="70">
          <cell r="N70" t="str">
            <v>~</v>
          </cell>
        </row>
        <row r="71">
          <cell r="A71" t="str">
            <v>HEAT043.2</v>
          </cell>
          <cell r="B71" t="str">
            <v>CB80</v>
          </cell>
        </row>
        <row r="71">
          <cell r="D71">
            <v>80</v>
          </cell>
        </row>
        <row r="71">
          <cell r="N71" t="str">
            <v>~</v>
          </cell>
        </row>
        <row r="72">
          <cell r="A72" t="str">
            <v>HEAT043.3</v>
          </cell>
          <cell r="B72" t="str">
            <v>CB90</v>
          </cell>
        </row>
        <row r="72">
          <cell r="D72">
            <v>90</v>
          </cell>
        </row>
        <row r="72">
          <cell r="N72" t="str">
            <v>~</v>
          </cell>
        </row>
        <row r="73">
          <cell r="A73" t="str">
            <v>HEAT043.4</v>
          </cell>
          <cell r="B73" t="str">
            <v>CB100</v>
          </cell>
        </row>
        <row r="73">
          <cell r="D73">
            <v>100</v>
          </cell>
        </row>
        <row r="73">
          <cell r="N73" t="str">
            <v>~</v>
          </cell>
        </row>
        <row r="74">
          <cell r="A74" t="str">
            <v>HEAT043.5</v>
          </cell>
          <cell r="B74" t="str">
            <v>CB110</v>
          </cell>
        </row>
        <row r="74">
          <cell r="D74">
            <v>110</v>
          </cell>
        </row>
        <row r="74">
          <cell r="N74" t="str">
            <v>~</v>
          </cell>
        </row>
        <row r="75">
          <cell r="A75" t="str">
            <v>HEAT043.6</v>
          </cell>
          <cell r="B75" t="str">
            <v>CB120</v>
          </cell>
        </row>
        <row r="75">
          <cell r="D75">
            <v>120</v>
          </cell>
        </row>
        <row r="75">
          <cell r="N75" t="str">
            <v>~</v>
          </cell>
        </row>
        <row r="76">
          <cell r="A76" t="str">
            <v>HEAT044</v>
          </cell>
          <cell r="B76" t="str">
            <v>T1HP titanium barrel 16c</v>
          </cell>
        </row>
        <row r="76">
          <cell r="D76" t="str">
            <v>1hp</v>
          </cell>
          <cell r="E76" t="str">
            <v>330*220*280(W) </v>
          </cell>
          <cell r="F76" t="str">
            <v>0.064 * 3ft</v>
          </cell>
          <cell r="G76" t="str">
            <v> 1 1/4" water inlet</v>
          </cell>
        </row>
        <row r="76">
          <cell r="N76">
            <v>362.31884057971</v>
          </cell>
        </row>
        <row r="76">
          <cell r="T76">
            <v>2287.69825955301</v>
          </cell>
        </row>
        <row r="77">
          <cell r="A77" t="str">
            <v>HEAT045</v>
          </cell>
          <cell r="B77" t="str">
            <v>T1.5HP titanium barrel 16c</v>
          </cell>
        </row>
        <row r="77">
          <cell r="D77" t="str">
            <v>1.5hp</v>
          </cell>
          <cell r="E77" t="str">
            <v>330*220*280(W) </v>
          </cell>
          <cell r="F77" t="str">
            <v>0.064 * 2.5ft</v>
          </cell>
          <cell r="G77" t="str">
            <v> 1 1/4" water inlet</v>
          </cell>
        </row>
        <row r="77">
          <cell r="N77">
            <v>459.368530020704</v>
          </cell>
        </row>
        <row r="77">
          <cell r="T77">
            <v>2592.06596141637</v>
          </cell>
        </row>
        <row r="78">
          <cell r="A78" t="str">
            <v>HEAT046</v>
          </cell>
          <cell r="B78" t="str">
            <v>T2HP titanium barrel 16c</v>
          </cell>
        </row>
        <row r="78">
          <cell r="D78" t="str">
            <v>2hp</v>
          </cell>
          <cell r="E78" t="str">
            <v>330*220*280(W) </v>
          </cell>
          <cell r="F78" t="str">
            <v>0.075 * 1.5ft</v>
          </cell>
          <cell r="G78" t="str">
            <v> 1 1/4" water inlet</v>
          </cell>
        </row>
        <row r="78">
          <cell r="N78">
            <v>517.5983436853</v>
          </cell>
        </row>
        <row r="78">
          <cell r="T78">
            <v>3133.91106148538</v>
          </cell>
        </row>
        <row r="79">
          <cell r="A79" t="str">
            <v>HEAT047</v>
          </cell>
          <cell r="B79" t="str">
            <v>T3HP titanium barrel 16c</v>
          </cell>
        </row>
        <row r="79">
          <cell r="D79" t="str">
            <v>3hp</v>
          </cell>
          <cell r="E79" t="str">
            <v>430*220*280(W) </v>
          </cell>
          <cell r="F79" t="str">
            <v>0.09 * 1.5ft</v>
          </cell>
          <cell r="G79" t="str">
            <v> 1 1/2" water inlet</v>
          </cell>
        </row>
        <row r="79">
          <cell r="N79">
            <v>632.763975155279</v>
          </cell>
        </row>
        <row r="79">
          <cell r="T79">
            <v>4288.83669207286</v>
          </cell>
        </row>
        <row r="80">
          <cell r="A80" t="str">
            <v>HEAT048</v>
          </cell>
          <cell r="B80" t="str">
            <v>T4HP titanium barrel 16c </v>
          </cell>
        </row>
        <row r="80">
          <cell r="D80">
            <v>4</v>
          </cell>
          <cell r="E80" t="str">
            <v>490*230*290(W) </v>
          </cell>
          <cell r="F80" t="str">
            <v>0.075 * 12" *2</v>
          </cell>
          <cell r="G80" t="str">
            <v> 1 1/2" water inlet</v>
          </cell>
        </row>
        <row r="80">
          <cell r="N80">
            <v>753.105590062112</v>
          </cell>
        </row>
        <row r="81">
          <cell r="A81" t="str">
            <v>HEAT049</v>
          </cell>
          <cell r="B81" t="str">
            <v>T5HP titanium barrel 16c</v>
          </cell>
        </row>
        <row r="81">
          <cell r="D81">
            <v>5</v>
          </cell>
          <cell r="E81" t="str">
            <v>560*230*290(W) </v>
          </cell>
          <cell r="F81" t="str">
            <v>0.09*15"*2</v>
          </cell>
          <cell r="G81" t="str">
            <v> 1 1/2" water inlet</v>
          </cell>
        </row>
        <row r="81">
          <cell r="N81">
            <v>791.925465838509</v>
          </cell>
        </row>
        <row r="82">
          <cell r="A82" t="str">
            <v>HEAT053</v>
          </cell>
          <cell r="B82" t="str">
            <v>T1hp-RC Titanium coil</v>
          </cell>
        </row>
        <row r="82">
          <cell r="D82">
            <v>1</v>
          </cell>
          <cell r="E82" t="str">
            <v>200*430H*150mmd</v>
          </cell>
          <cell r="F82" t="str">
            <v>1/2" * 1/2"</v>
          </cell>
          <cell r="G82" t="str">
            <v>0.064 * 3ft</v>
          </cell>
        </row>
        <row r="82">
          <cell r="N82">
            <v>181.159420289855</v>
          </cell>
        </row>
        <row r="83">
          <cell r="A83" t="str">
            <v>HEAT054</v>
          </cell>
          <cell r="B83" t="str">
            <v>T1.5hp-RC Titanium coil</v>
          </cell>
        </row>
        <row r="83">
          <cell r="D83">
            <v>1.5</v>
          </cell>
          <cell r="E83" t="str">
            <v>280*480H*150mmd</v>
          </cell>
          <cell r="F83" t="str">
            <v>1/2" * 1/2"</v>
          </cell>
          <cell r="G83" t="str">
            <v>0.064 * 2.5ft</v>
          </cell>
        </row>
        <row r="83">
          <cell r="N83">
            <v>251.035196687371</v>
          </cell>
        </row>
        <row r="84">
          <cell r="A84" t="str">
            <v>HEAT055</v>
          </cell>
          <cell r="B84" t="str">
            <v>T2hp-RC Titanium coil</v>
          </cell>
        </row>
        <row r="84">
          <cell r="D84">
            <v>2</v>
          </cell>
          <cell r="E84" t="str">
            <v>400*500H*150mmd</v>
          </cell>
          <cell r="F84" t="str">
            <v>1/2" * 1/2"</v>
          </cell>
          <cell r="G84" t="str">
            <v>0.075 * 1.5ft</v>
          </cell>
        </row>
        <row r="84">
          <cell r="N84">
            <v>320.910973084886</v>
          </cell>
        </row>
        <row r="85">
          <cell r="A85" t="str">
            <v>HEAT056</v>
          </cell>
          <cell r="B85" t="str">
            <v>T3hp-RC Titanium coil</v>
          </cell>
        </row>
        <row r="85">
          <cell r="D85">
            <v>3</v>
          </cell>
          <cell r="E85" t="str">
            <v>340*520H*150mmd</v>
          </cell>
          <cell r="F85" t="str">
            <v>1/2" * 3/4"</v>
          </cell>
          <cell r="G85" t="str">
            <v>0.09 * 1.5ft</v>
          </cell>
        </row>
        <row r="85">
          <cell r="N85">
            <v>446.428571428571</v>
          </cell>
        </row>
        <row r="86">
          <cell r="A86" t="str">
            <v>HEAT057</v>
          </cell>
          <cell r="B86" t="str">
            <v>T4hp-RC Titanium coil</v>
          </cell>
        </row>
        <row r="86">
          <cell r="D86">
            <v>4</v>
          </cell>
          <cell r="E86" t="str">
            <v>390*520H*150mmd</v>
          </cell>
          <cell r="F86" t="str">
            <v>1/2" * 3/4"</v>
          </cell>
          <cell r="G86" t="str">
            <v>0.075 * 12" *2</v>
          </cell>
        </row>
        <row r="86">
          <cell r="N86">
            <v>511.128364389234</v>
          </cell>
        </row>
        <row r="87">
          <cell r="A87" t="str">
            <v>HEAT058</v>
          </cell>
          <cell r="B87" t="str">
            <v>T5hp-RC Titanium coil</v>
          </cell>
        </row>
        <row r="87">
          <cell r="D87">
            <v>5</v>
          </cell>
          <cell r="E87" t="str">
            <v>450*520H*150mmd</v>
          </cell>
          <cell r="F87" t="str">
            <v>1/2" * 3/4"</v>
          </cell>
          <cell r="G87" t="str">
            <v>0.09*15"*2</v>
          </cell>
        </row>
        <row r="87">
          <cell r="N87">
            <v>575.828157349896</v>
          </cell>
        </row>
        <row r="88">
          <cell r="A88" t="str">
            <v>HEAT059</v>
          </cell>
          <cell r="B88" t="str">
            <v>TS1hp Titanium barrel 2c</v>
          </cell>
        </row>
        <row r="88">
          <cell r="D88">
            <v>1</v>
          </cell>
          <cell r="E88" t="str">
            <v>405h*215d</v>
          </cell>
        </row>
        <row r="88">
          <cell r="G88" t="str">
            <v>0.055 * 800mm</v>
          </cell>
        </row>
        <row r="88">
          <cell r="N88">
            <v>439.958592132505</v>
          </cell>
        </row>
        <row r="88">
          <cell r="T88">
            <v>2365.33801110581</v>
          </cell>
        </row>
        <row r="89">
          <cell r="A89" t="str">
            <v>HEAT060</v>
          </cell>
          <cell r="B89" t="str">
            <v>TS1.5hp Titanium barrel 2c</v>
          </cell>
        </row>
        <row r="89">
          <cell r="D89">
            <v>1.5</v>
          </cell>
          <cell r="E89" t="str">
            <v>455h*215d</v>
          </cell>
        </row>
        <row r="89">
          <cell r="G89" t="str">
            <v>0.064 * 800mm</v>
          </cell>
        </row>
        <row r="89">
          <cell r="N89">
            <v>672.87784679089</v>
          </cell>
        </row>
        <row r="89">
          <cell r="T89">
            <v>2805.57527818655</v>
          </cell>
        </row>
        <row r="90">
          <cell r="A90" t="str">
            <v>HEAT061</v>
          </cell>
          <cell r="B90" t="str">
            <v>TS2hp Titanium barrel 2c</v>
          </cell>
        </row>
        <row r="90">
          <cell r="D90">
            <v>2</v>
          </cell>
          <cell r="E90" t="str">
            <v>475h*215d</v>
          </cell>
        </row>
        <row r="90">
          <cell r="G90" t="str">
            <v>0.070 * 650mm</v>
          </cell>
        </row>
        <row r="90">
          <cell r="N90">
            <v>848.861283643892</v>
          </cell>
        </row>
        <row r="90">
          <cell r="T90">
            <v>4355.79511167258</v>
          </cell>
        </row>
        <row r="91">
          <cell r="A91" t="str">
            <v>HEAT062</v>
          </cell>
          <cell r="B91" t="str">
            <v>TS3hp Titanium barrel 2c</v>
          </cell>
        </row>
        <row r="91">
          <cell r="D91">
            <v>3</v>
          </cell>
          <cell r="E91" t="str">
            <v>575h*215d</v>
          </cell>
        </row>
        <row r="91">
          <cell r="G91" t="str">
            <v>0.08 *600mm</v>
          </cell>
        </row>
        <row r="91">
          <cell r="N91">
            <v>1138.71635610766</v>
          </cell>
        </row>
        <row r="91">
          <cell r="T91">
            <v>4794.78907302524</v>
          </cell>
        </row>
        <row r="92">
          <cell r="A92" t="str">
            <v>HEAT063</v>
          </cell>
          <cell r="B92" t="str">
            <v>TS4hp Titanium barrel 2c</v>
          </cell>
        </row>
        <row r="92">
          <cell r="D92">
            <v>4</v>
          </cell>
          <cell r="E92" t="str">
            <v>675h*215d</v>
          </cell>
        </row>
        <row r="92">
          <cell r="G92" t="str">
            <v>0.075 * 200mm</v>
          </cell>
        </row>
        <row r="92">
          <cell r="N92">
            <v>1617.49482401656</v>
          </cell>
        </row>
        <row r="93">
          <cell r="A93" t="str">
            <v>HEAT064</v>
          </cell>
          <cell r="B93" t="str">
            <v>TS5hp Titanium barrel 2c</v>
          </cell>
        </row>
        <row r="93">
          <cell r="D93">
            <v>5</v>
          </cell>
          <cell r="E93" t="str">
            <v>675h*265d</v>
          </cell>
        </row>
        <row r="93">
          <cell r="G93" t="str">
            <v>0.09*250mm</v>
          </cell>
        </row>
        <row r="93">
          <cell r="N93">
            <v>1928.05383022774</v>
          </cell>
        </row>
        <row r="94">
          <cell r="A94" t="str">
            <v>HEAT065</v>
          </cell>
          <cell r="B94" t="str">
            <v>T5hp-2c Titanium barrel</v>
          </cell>
        </row>
        <row r="94">
          <cell r="D94">
            <v>5</v>
          </cell>
          <cell r="E94" t="str">
            <v>660*250*402</v>
          </cell>
          <cell r="F94" t="str">
            <v>18KW</v>
          </cell>
        </row>
        <row r="94">
          <cell r="N94">
            <v>1940.99378881988</v>
          </cell>
        </row>
        <row r="95">
          <cell r="A95" t="str">
            <v>HEAT067</v>
          </cell>
          <cell r="B95" t="str">
            <v>T8hp-2C Titanium barrel</v>
          </cell>
        </row>
        <row r="95">
          <cell r="D95">
            <v>8</v>
          </cell>
          <cell r="E95" t="str">
            <v>880*250*402</v>
          </cell>
          <cell r="F95" t="str">
            <v>28KW</v>
          </cell>
        </row>
        <row r="95">
          <cell r="N95">
            <v>3091.35610766046</v>
          </cell>
        </row>
        <row r="96">
          <cell r="A96" t="str">
            <v>HEAT068</v>
          </cell>
          <cell r="B96" t="str">
            <v>T10hp-2cC Titanium barrel</v>
          </cell>
        </row>
        <row r="96">
          <cell r="D96">
            <v>10</v>
          </cell>
          <cell r="E96" t="str">
            <v>1020*250*402</v>
          </cell>
          <cell r="F96" t="str">
            <v>35KW</v>
          </cell>
        </row>
        <row r="96">
          <cell r="N96">
            <v>3493.78881987578</v>
          </cell>
        </row>
        <row r="97">
          <cell r="A97" t="str">
            <v>HEAT069</v>
          </cell>
          <cell r="B97" t="str">
            <v>T12hp-2cC Titanium barrel</v>
          </cell>
        </row>
        <row r="97">
          <cell r="D97">
            <v>12</v>
          </cell>
          <cell r="E97" t="str">
            <v>1200*250*402</v>
          </cell>
          <cell r="F97" t="str">
            <v>36KW</v>
          </cell>
        </row>
        <row r="97">
          <cell r="N97">
            <v>3623.1884057971</v>
          </cell>
        </row>
        <row r="98">
          <cell r="A98" t="str">
            <v>HEAT070</v>
          </cell>
          <cell r="B98" t="str">
            <v>T15hp-2cC Titanium barrel</v>
          </cell>
        </row>
        <row r="98">
          <cell r="D98">
            <v>15</v>
          </cell>
          <cell r="E98" t="str">
            <v>1500*250*402</v>
          </cell>
          <cell r="F98" t="str">
            <v>47KW</v>
          </cell>
        </row>
        <row r="98">
          <cell r="N98" t="str">
            <v>~</v>
          </cell>
        </row>
        <row r="99">
          <cell r="A99" t="str">
            <v>HEAT071</v>
          </cell>
          <cell r="B99" t="str">
            <v>T20hp-2cC Titanium barrel</v>
          </cell>
        </row>
        <row r="99">
          <cell r="D99">
            <v>20</v>
          </cell>
          <cell r="E99" t="str">
            <v>1150*355*513</v>
          </cell>
          <cell r="F99" t="str">
            <v>56KW</v>
          </cell>
        </row>
        <row r="99">
          <cell r="N99" t="str">
            <v>~</v>
          </cell>
        </row>
        <row r="100">
          <cell r="A100" t="str">
            <v>HEAT082</v>
          </cell>
          <cell r="B100" t="str">
            <v>T5SSCB Titanium barrel (5HP) +2C</v>
          </cell>
        </row>
        <row r="100">
          <cell r="D100">
            <v>5</v>
          </cell>
        </row>
        <row r="100">
          <cell r="N100">
            <v>1785.71428571429</v>
          </cell>
        </row>
        <row r="101">
          <cell r="A101" t="str">
            <v>HEAT083</v>
          </cell>
          <cell r="B101" t="str">
            <v>T6SSCB Titanium barrel</v>
          </cell>
        </row>
        <row r="101">
          <cell r="D101">
            <v>6</v>
          </cell>
        </row>
        <row r="101">
          <cell r="N101">
            <v>2018.63354037267</v>
          </cell>
        </row>
        <row r="102">
          <cell r="A102" t="str">
            <v>HEAT084</v>
          </cell>
          <cell r="B102" t="str">
            <v>T8SSCB Titanium barrel</v>
          </cell>
        </row>
        <row r="102">
          <cell r="D102">
            <v>8</v>
          </cell>
        </row>
        <row r="102">
          <cell r="N102">
            <v>2484.47204968944</v>
          </cell>
        </row>
        <row r="103">
          <cell r="A103" t="str">
            <v>HEAT085</v>
          </cell>
          <cell r="B103" t="str">
            <v>T10SSCB Titanium barrel</v>
          </cell>
        </row>
        <row r="103">
          <cell r="D103">
            <v>10</v>
          </cell>
          <cell r="E103">
            <v>2</v>
          </cell>
        </row>
        <row r="103">
          <cell r="N103">
            <v>3623.1884057971</v>
          </cell>
        </row>
        <row r="104">
          <cell r="A104" t="str">
            <v>HEAT086</v>
          </cell>
          <cell r="B104" t="str">
            <v>T12SSCB Titanium barrel</v>
          </cell>
        </row>
        <row r="104">
          <cell r="D104">
            <v>12</v>
          </cell>
          <cell r="E104">
            <v>2</v>
          </cell>
        </row>
        <row r="104">
          <cell r="N104">
            <v>4140.7867494824</v>
          </cell>
        </row>
        <row r="105">
          <cell r="A105" t="str">
            <v>HEAT087</v>
          </cell>
          <cell r="B105" t="str">
            <v>T15SSCB Titanium barrel</v>
          </cell>
        </row>
        <row r="105">
          <cell r="D105">
            <v>15</v>
          </cell>
          <cell r="E105">
            <v>2</v>
          </cell>
        </row>
        <row r="105">
          <cell r="N105">
            <v>4891.30434782609</v>
          </cell>
        </row>
        <row r="106">
          <cell r="A106" t="str">
            <v>HEAT088</v>
          </cell>
          <cell r="B106" t="str">
            <v>T20SSCB Titanium barrel</v>
          </cell>
        </row>
        <row r="106">
          <cell r="D106">
            <v>20</v>
          </cell>
          <cell r="E106">
            <v>2</v>
          </cell>
        </row>
        <row r="106">
          <cell r="N106">
            <v>6702.89855072464</v>
          </cell>
        </row>
        <row r="107">
          <cell r="A107" t="str">
            <v>HEAT089</v>
          </cell>
          <cell r="B107" t="str">
            <v>T25SSCB Titanium barrel 2in1</v>
          </cell>
        </row>
        <row r="107">
          <cell r="D107">
            <v>25</v>
          </cell>
          <cell r="E107">
            <v>2</v>
          </cell>
        </row>
        <row r="107">
          <cell r="N107">
            <v>7543.99585921325</v>
          </cell>
        </row>
        <row r="108">
          <cell r="A108" t="str">
            <v>HEAT090</v>
          </cell>
          <cell r="B108" t="str">
            <v>T30SSCB 2in1 Titanium barrel</v>
          </cell>
        </row>
        <row r="108">
          <cell r="D108">
            <v>30</v>
          </cell>
        </row>
        <row r="108">
          <cell r="N108">
            <v>8734.47204968944</v>
          </cell>
        </row>
        <row r="109">
          <cell r="A109" t="str">
            <v>HEAT091</v>
          </cell>
          <cell r="B109" t="str">
            <v>T40SSCB 2in1 Titanium barrel cw flange</v>
          </cell>
        </row>
        <row r="109">
          <cell r="D109">
            <v>40</v>
          </cell>
        </row>
        <row r="109">
          <cell r="N109">
            <v>12681.1594202899</v>
          </cell>
        </row>
        <row r="110">
          <cell r="A110" t="str">
            <v>HEAT092</v>
          </cell>
          <cell r="B110" t="str">
            <v>T50SSCB Titanium barrel</v>
          </cell>
        </row>
        <row r="110">
          <cell r="D110">
            <v>50</v>
          </cell>
        </row>
        <row r="110">
          <cell r="N110" t="str">
            <v>~</v>
          </cell>
        </row>
        <row r="111">
          <cell r="A111" t="str">
            <v>HEAT093</v>
          </cell>
          <cell r="B111" t="str">
            <v>TIT-1hp</v>
          </cell>
        </row>
        <row r="111">
          <cell r="D111" t="str">
            <v>1hp</v>
          </cell>
        </row>
        <row r="111">
          <cell r="N111">
            <v>543.478260869565</v>
          </cell>
        </row>
        <row r="112">
          <cell r="A112" t="str">
            <v>HEAT094</v>
          </cell>
          <cell r="B112" t="str">
            <v>TIT-1.5hp</v>
          </cell>
        </row>
        <row r="112">
          <cell r="D112" t="str">
            <v>1.5hp</v>
          </cell>
        </row>
        <row r="112">
          <cell r="N112">
            <v>685.817805383023</v>
          </cell>
        </row>
        <row r="113">
          <cell r="A113" t="str">
            <v>HEAT095</v>
          </cell>
          <cell r="B113" t="str">
            <v>TIT-2hp</v>
          </cell>
        </row>
        <row r="113">
          <cell r="D113" t="str">
            <v>2hp</v>
          </cell>
        </row>
        <row r="113">
          <cell r="N113">
            <v>793.219461697723</v>
          </cell>
        </row>
        <row r="114">
          <cell r="A114" t="str">
            <v>HEAT096</v>
          </cell>
          <cell r="B114" t="str">
            <v>TIT-3hp</v>
          </cell>
        </row>
        <row r="114">
          <cell r="D114" t="str">
            <v>3hp</v>
          </cell>
        </row>
        <row r="114">
          <cell r="N114">
            <v>925.207039337474</v>
          </cell>
        </row>
        <row r="115">
          <cell r="A115" t="str">
            <v>HEAT097</v>
          </cell>
          <cell r="B115" t="str">
            <v>TIT-4hp</v>
          </cell>
        </row>
        <row r="115">
          <cell r="D115" t="str">
            <v>4hp</v>
          </cell>
        </row>
        <row r="115">
          <cell r="N115">
            <v>1074.016563147</v>
          </cell>
        </row>
        <row r="116">
          <cell r="A116" t="str">
            <v>HEAT098</v>
          </cell>
          <cell r="B116" t="str">
            <v>TIT-5hp</v>
          </cell>
        </row>
        <row r="116">
          <cell r="D116" t="str">
            <v>5hp</v>
          </cell>
        </row>
        <row r="116">
          <cell r="N116">
            <v>1242.23602484472</v>
          </cell>
        </row>
        <row r="117">
          <cell r="A117" t="str">
            <v>HEAT099</v>
          </cell>
          <cell r="B117" t="str">
            <v>TIT-8hp</v>
          </cell>
        </row>
        <row r="117">
          <cell r="D117" t="str">
            <v>7hp</v>
          </cell>
        </row>
        <row r="117">
          <cell r="N117" t="str">
            <v>~</v>
          </cell>
        </row>
        <row r="118">
          <cell r="A118" t="str">
            <v>HEAT100</v>
          </cell>
          <cell r="B118" t="str">
            <v>TIT-10hp</v>
          </cell>
        </row>
        <row r="118">
          <cell r="D118" t="str">
            <v>10hp</v>
          </cell>
        </row>
        <row r="118">
          <cell r="N118" t="str">
            <v>~</v>
          </cell>
        </row>
        <row r="119">
          <cell r="A119" t="str">
            <v>HEAT101</v>
          </cell>
          <cell r="B119" t="str">
            <v>TIT-12hp</v>
          </cell>
        </row>
        <row r="119">
          <cell r="D119" t="str">
            <v>12hp</v>
          </cell>
        </row>
        <row r="119">
          <cell r="N119" t="str">
            <v>~</v>
          </cell>
        </row>
        <row r="120">
          <cell r="A120" t="str">
            <v>HEAT102</v>
          </cell>
          <cell r="B120" t="str">
            <v>TIT-15hp</v>
          </cell>
        </row>
        <row r="120">
          <cell r="D120" t="str">
            <v>15hp</v>
          </cell>
        </row>
        <row r="120">
          <cell r="N120" t="str">
            <v>~</v>
          </cell>
        </row>
        <row r="121">
          <cell r="A121" t="str">
            <v>HEAT102.01</v>
          </cell>
          <cell r="B121" t="str">
            <v>1hp Tube in tube water cooled condenser</v>
          </cell>
        </row>
        <row r="121">
          <cell r="D121">
            <v>1</v>
          </cell>
        </row>
        <row r="121">
          <cell r="N121">
            <v>192.546583850932</v>
          </cell>
        </row>
        <row r="122">
          <cell r="A122" t="str">
            <v>HEAT102.02</v>
          </cell>
          <cell r="B122" t="str">
            <v>1.5hp Tube in tube water cooled condenser</v>
          </cell>
        </row>
        <row r="122">
          <cell r="D122">
            <v>1.5</v>
          </cell>
        </row>
        <row r="122">
          <cell r="N122">
            <v>279.503105590062</v>
          </cell>
        </row>
        <row r="123">
          <cell r="A123" t="str">
            <v>HEAT102.03</v>
          </cell>
          <cell r="B123" t="str">
            <v>2hp Tube in tube water cooled condenser</v>
          </cell>
        </row>
        <row r="123">
          <cell r="D123">
            <v>2</v>
          </cell>
        </row>
        <row r="123">
          <cell r="N123">
            <v>419.254658385093</v>
          </cell>
        </row>
        <row r="124">
          <cell r="A124" t="str">
            <v>HEAT102.04</v>
          </cell>
          <cell r="B124" t="str">
            <v>2.5hp Tube in tube water cooled condenser</v>
          </cell>
        </row>
        <row r="124">
          <cell r="D124">
            <v>2.5</v>
          </cell>
        </row>
        <row r="124">
          <cell r="N124">
            <v>496.894409937888</v>
          </cell>
        </row>
        <row r="125">
          <cell r="A125" t="str">
            <v>HEAT102.05</v>
          </cell>
          <cell r="B125" t="str">
            <v>3hp Tube in tube water cooled condenser</v>
          </cell>
        </row>
        <row r="125">
          <cell r="D125">
            <v>3</v>
          </cell>
        </row>
        <row r="125">
          <cell r="N125">
            <v>527.950310559006</v>
          </cell>
        </row>
        <row r="126">
          <cell r="A126" t="str">
            <v>HEAT102.07</v>
          </cell>
          <cell r="B126" t="str">
            <v>5hp Tube in tube water cooled condenser</v>
          </cell>
        </row>
        <row r="126">
          <cell r="D126">
            <v>5</v>
          </cell>
        </row>
        <row r="126">
          <cell r="N126">
            <v>844.72049689441</v>
          </cell>
        </row>
      </sheetData>
      <sheetData sheetId="14">
        <row r="8">
          <cell r="L8" t="str">
            <v>(RM) </v>
          </cell>
        </row>
        <row r="8">
          <cell r="U8" t="str">
            <v> Cond QC (RM) </v>
          </cell>
          <cell r="V8" t="str">
            <v>HTC MODEL</v>
          </cell>
        </row>
        <row r="8">
          <cell r="Y8" t="str">
            <v>HTC cond (RM) </v>
          </cell>
        </row>
        <row r="9">
          <cell r="A9" t="str">
            <v>REF001</v>
          </cell>
          <cell r="B9" t="str">
            <v>SPC-19L（3匹）</v>
          </cell>
          <cell r="C9" t="str">
            <v>4FES3Y</v>
          </cell>
          <cell r="D9" t="str">
            <v>REFCOMP SEMI-HERMERTIC COMPRESSOR USE FOR R404A,R507,R22</v>
          </cell>
          <cell r="E9" t="str">
            <v>CH</v>
          </cell>
          <cell r="F9" t="str">
            <v>3 LT</v>
          </cell>
          <cell r="G9" t="str">
            <v>11399btu</v>
          </cell>
        </row>
        <row r="9">
          <cell r="L9">
            <v>4885.99976852745</v>
          </cell>
        </row>
        <row r="9">
          <cell r="R9" t="str">
            <v>CU - 50  QC</v>
          </cell>
        </row>
        <row r="9">
          <cell r="U9">
            <v>9000.02173205097</v>
          </cell>
          <cell r="V9" t="str">
            <v>HTC-4</v>
          </cell>
        </row>
        <row r="9">
          <cell r="Y9">
            <v>9763.91519056327</v>
          </cell>
        </row>
        <row r="10">
          <cell r="A10" t="str">
            <v>REF002</v>
          </cell>
          <cell r="B10" t="str">
            <v>SPC4-23L（4匹）</v>
          </cell>
          <cell r="C10" t="str">
            <v>4EES4Y</v>
          </cell>
        </row>
        <row r="10">
          <cell r="E10" t="str">
            <v>CH</v>
          </cell>
          <cell r="F10" t="str">
            <v>4 LT</v>
          </cell>
          <cell r="G10" t="str">
            <v>16006btu</v>
          </cell>
        </row>
        <row r="10">
          <cell r="L10">
            <v>5035.49245785271</v>
          </cell>
        </row>
        <row r="10">
          <cell r="R10" t="str">
            <v>CU - 72 QC</v>
          </cell>
        </row>
        <row r="10">
          <cell r="U10">
            <v>9972.03242016999</v>
          </cell>
          <cell r="V10" t="str">
            <v>HTC-8</v>
          </cell>
        </row>
        <row r="10">
          <cell r="Y10">
            <v>10686.2648082457</v>
          </cell>
        </row>
        <row r="11">
          <cell r="A11" t="str">
            <v>REF003</v>
          </cell>
          <cell r="B11" t="str">
            <v>SPC4-27L（5匹）</v>
          </cell>
          <cell r="C11" t="str">
            <v>4DES-5(Y)</v>
          </cell>
        </row>
        <row r="11">
          <cell r="E11" t="str">
            <v>CH</v>
          </cell>
          <cell r="F11" t="str">
            <v>5 LT</v>
          </cell>
          <cell r="G11" t="str">
            <v>21024btu</v>
          </cell>
        </row>
        <row r="11">
          <cell r="L11">
            <v>5341.22911924694</v>
          </cell>
        </row>
        <row r="11">
          <cell r="R11" t="str">
            <v>CU - 64 QC</v>
          </cell>
        </row>
        <row r="11">
          <cell r="U11">
            <v>10436.9731213087</v>
          </cell>
          <cell r="V11" t="str">
            <v>HTC-8</v>
          </cell>
        </row>
        <row r="11">
          <cell r="Y11">
            <v>11304.0960970576</v>
          </cell>
        </row>
        <row r="12">
          <cell r="A12" t="str">
            <v>REF004</v>
          </cell>
          <cell r="B12" t="str">
            <v>SPC4-33L（6匹）</v>
          </cell>
          <cell r="C12" t="str">
            <v>4CES-6(Y)</v>
          </cell>
        </row>
        <row r="12">
          <cell r="E12" t="str">
            <v>CH</v>
          </cell>
          <cell r="F12" t="str">
            <v>6 LT</v>
          </cell>
          <cell r="G12" t="str">
            <v>262118btu</v>
          </cell>
        </row>
        <row r="12">
          <cell r="L12">
            <v>5758.84418039428</v>
          </cell>
        </row>
        <row r="12">
          <cell r="R12" t="str">
            <v>CU - 90 QC</v>
          </cell>
        </row>
        <row r="12">
          <cell r="U12">
            <v>11375.2475810371</v>
          </cell>
          <cell r="V12" t="str">
            <v>HTC-8</v>
          </cell>
        </row>
        <row r="12">
          <cell r="Y12">
            <v>11753.8353936778</v>
          </cell>
        </row>
        <row r="13">
          <cell r="A13" t="str">
            <v>REF005</v>
          </cell>
          <cell r="B13" t="str">
            <v>SP4LF 060E</v>
          </cell>
          <cell r="C13" t="str">
            <v>4VES-7(Y)</v>
          </cell>
        </row>
        <row r="13">
          <cell r="E13" t="str">
            <v>CH</v>
          </cell>
          <cell r="F13" t="str">
            <v>6 LT</v>
          </cell>
          <cell r="G13" t="str">
            <v>29000btu</v>
          </cell>
        </row>
        <row r="13">
          <cell r="L13">
            <v>6974.4126384013</v>
          </cell>
        </row>
        <row r="13">
          <cell r="R13" t="str">
            <v>CU - 72 QC</v>
          </cell>
        </row>
        <row r="13">
          <cell r="U13">
            <v>12589.1595310336</v>
          </cell>
          <cell r="V13" t="str">
            <v>HTC-8</v>
          </cell>
        </row>
        <row r="13">
          <cell r="Y13">
            <v>13303.3919191093</v>
          </cell>
        </row>
        <row r="14">
          <cell r="A14" t="str">
            <v>REF006</v>
          </cell>
          <cell r="B14" t="str">
            <v>SP4LF 080E</v>
          </cell>
          <cell r="C14" t="str">
            <v>4TES-9(Y)</v>
          </cell>
        </row>
        <row r="14">
          <cell r="E14" t="str">
            <v>CH</v>
          </cell>
          <cell r="F14" t="str">
            <v>8 LT</v>
          </cell>
          <cell r="G14" t="str">
            <v>30887btu</v>
          </cell>
        </row>
        <row r="14">
          <cell r="L14">
            <v>7022.51552795031</v>
          </cell>
        </row>
        <row r="14">
          <cell r="R14" t="str">
            <v>CU - 100 QC</v>
          </cell>
        </row>
        <row r="14">
          <cell r="U14">
            <v>13254.9158661645</v>
          </cell>
          <cell r="V14" t="str">
            <v>HTC-10</v>
          </cell>
        </row>
        <row r="14">
          <cell r="Y14">
            <v>13713.5323457903</v>
          </cell>
        </row>
        <row r="15">
          <cell r="A15" t="str">
            <v>REF007</v>
          </cell>
          <cell r="B15" t="str">
            <v>SP4LF 100E</v>
          </cell>
          <cell r="C15" t="str">
            <v>4PES-10(Y)</v>
          </cell>
        </row>
        <row r="15">
          <cell r="E15" t="str">
            <v>CH</v>
          </cell>
          <cell r="F15" t="str">
            <v>10 LT</v>
          </cell>
          <cell r="G15" t="str">
            <v>35870btu</v>
          </cell>
        </row>
        <row r="15">
          <cell r="L15">
            <v>7460.50499594923</v>
          </cell>
        </row>
        <row r="15">
          <cell r="R15" t="str">
            <v>CU - 90 QC</v>
          </cell>
        </row>
        <row r="15">
          <cell r="U15">
            <v>13479.0574145972</v>
          </cell>
          <cell r="V15" t="str">
            <v>HTC-8</v>
          </cell>
        </row>
        <row r="15">
          <cell r="Y15">
            <v>13857.6452272378</v>
          </cell>
        </row>
        <row r="16">
          <cell r="A16" t="str">
            <v>REF008</v>
          </cell>
          <cell r="B16" t="str">
            <v>SP4LF 120E</v>
          </cell>
          <cell r="C16" t="str">
            <v>4NES-14(Y)</v>
          </cell>
        </row>
        <row r="16">
          <cell r="E16" t="str">
            <v>CH</v>
          </cell>
          <cell r="F16" t="str">
            <v>12 LT</v>
          </cell>
          <cell r="G16" t="str">
            <v>41911btu</v>
          </cell>
        </row>
        <row r="16">
          <cell r="L16">
            <v>7867.60734539563</v>
          </cell>
        </row>
        <row r="16">
          <cell r="R16" t="str">
            <v>CU - 144 QC</v>
          </cell>
        </row>
        <row r="16">
          <cell r="U16">
            <v>15688.1622510954</v>
          </cell>
          <cell r="V16" t="str">
            <v>HTC-10</v>
          </cell>
        </row>
        <row r="16">
          <cell r="Y16">
            <v>14654.4004568853</v>
          </cell>
        </row>
        <row r="17">
          <cell r="A17" t="str">
            <v>REF009</v>
          </cell>
          <cell r="B17" t="str">
            <v>SP4L 150E</v>
          </cell>
          <cell r="C17" t="str">
            <v>4JE15(Y)</v>
          </cell>
        </row>
        <row r="17">
          <cell r="E17" t="str">
            <v>OPSS/CH</v>
          </cell>
          <cell r="F17" t="str">
            <v>15 LT</v>
          </cell>
          <cell r="G17" t="str">
            <v>45000btu</v>
          </cell>
        </row>
        <row r="17">
          <cell r="L17">
            <v>9870.71293545774</v>
          </cell>
        </row>
        <row r="17">
          <cell r="R17" t="str">
            <v>CU - 100 QC</v>
          </cell>
        </row>
        <row r="17">
          <cell r="U17">
            <v>16962.5887373005</v>
          </cell>
          <cell r="V17" t="str">
            <v>HTC-8</v>
          </cell>
        </row>
        <row r="17">
          <cell r="Y17">
            <v>17062.8679020673</v>
          </cell>
        </row>
        <row r="18">
          <cell r="A18" t="str">
            <v>REF010</v>
          </cell>
          <cell r="B18" t="str">
            <v>SP4L 180E</v>
          </cell>
          <cell r="C18" t="str">
            <v>4HE-18(Y)</v>
          </cell>
        </row>
        <row r="18">
          <cell r="E18" t="str">
            <v>OPSS/CH</v>
          </cell>
          <cell r="F18" t="str">
            <v>18 LT</v>
          </cell>
          <cell r="G18" t="str">
            <v>53925btu</v>
          </cell>
        </row>
        <row r="18">
          <cell r="L18">
            <v>10488.961652714</v>
          </cell>
        </row>
        <row r="18">
          <cell r="R18" t="str">
            <v>CU - 144 QC</v>
          </cell>
        </row>
        <row r="18">
          <cell r="U18">
            <v>19120.7733220278</v>
          </cell>
          <cell r="V18" t="str">
            <v>HTC-12</v>
          </cell>
        </row>
        <row r="18">
          <cell r="Y18">
            <v>18356.0187029462</v>
          </cell>
        </row>
        <row r="19">
          <cell r="A19" t="str">
            <v>REF011</v>
          </cell>
          <cell r="B19" t="str">
            <v>SP4L 220E</v>
          </cell>
          <cell r="C19" t="str">
            <v>4GE-23(Y)</v>
          </cell>
        </row>
        <row r="19">
          <cell r="E19" t="str">
            <v>OPSS/CH</v>
          </cell>
          <cell r="F19" t="str">
            <v>22 LT</v>
          </cell>
          <cell r="G19" t="str">
            <v>62628btu</v>
          </cell>
        </row>
        <row r="19">
          <cell r="L19">
            <v>10793.2757223873</v>
          </cell>
        </row>
        <row r="19">
          <cell r="R19" t="str">
            <v>CU - 125 QC</v>
          </cell>
        </row>
        <row r="19">
          <cell r="U19">
            <v>18755.9253886993</v>
          </cell>
          <cell r="V19" t="str">
            <v>HTC-10</v>
          </cell>
        </row>
        <row r="19">
          <cell r="Y19">
            <v>18414.7343720812</v>
          </cell>
        </row>
        <row r="20">
          <cell r="A20" t="str">
            <v>REF012</v>
          </cell>
          <cell r="B20" t="str">
            <v>SP4L 250E</v>
          </cell>
          <cell r="C20" t="str">
            <v>4FE-25(Y)</v>
          </cell>
        </row>
        <row r="20">
          <cell r="E20" t="str">
            <v>OPSS/CH</v>
          </cell>
          <cell r="F20" t="str">
            <v>25 LT</v>
          </cell>
          <cell r="G20" t="str">
            <v>72000btu</v>
          </cell>
        </row>
        <row r="20">
          <cell r="L20">
            <v>12769.5449635431</v>
          </cell>
        </row>
        <row r="20">
          <cell r="R20" t="str">
            <v>CU - 160 QC</v>
          </cell>
        </row>
        <row r="20">
          <cell r="U20">
            <v>23456.1126469089</v>
          </cell>
          <cell r="V20" t="str">
            <v>HTC-15</v>
          </cell>
        </row>
        <row r="20">
          <cell r="Y20">
            <v>21443.6607395486</v>
          </cell>
        </row>
        <row r="21">
          <cell r="A21" t="str">
            <v>REF013</v>
          </cell>
          <cell r="B21" t="str">
            <v>SP6L 270E</v>
          </cell>
          <cell r="C21" t="str">
            <v>6HE-28(Y)</v>
          </cell>
        </row>
        <row r="21">
          <cell r="E21" t="str">
            <v>OPSS/CH</v>
          </cell>
          <cell r="F21" t="str">
            <v>28 LT</v>
          </cell>
          <cell r="G21" t="str">
            <v>80888btu</v>
          </cell>
        </row>
        <row r="21">
          <cell r="L21">
            <v>13442.9854172293</v>
          </cell>
        </row>
        <row r="21">
          <cell r="R21" t="str">
            <v>CU - 300 QC</v>
          </cell>
        </row>
        <row r="21">
          <cell r="U21">
            <v>31677.3479242262</v>
          </cell>
          <cell r="V21" t="str">
            <v>HTC-30</v>
          </cell>
        </row>
        <row r="21">
          <cell r="Y21">
            <v>27327.314617036</v>
          </cell>
        </row>
        <row r="22">
          <cell r="A22" t="str">
            <v>REF014</v>
          </cell>
          <cell r="B22" t="str">
            <v>SP6L 300E</v>
          </cell>
          <cell r="C22" t="str">
            <v>6GE-34(Y)</v>
          </cell>
        </row>
        <row r="22">
          <cell r="E22" t="str">
            <v>OPSS/CH</v>
          </cell>
          <cell r="F22" t="str">
            <v>30 LT</v>
          </cell>
          <cell r="G22" t="str">
            <v>93857btu</v>
          </cell>
        </row>
        <row r="22">
          <cell r="L22">
            <v>14741.2570888469</v>
          </cell>
        </row>
        <row r="22">
          <cell r="R22" t="str">
            <v>CU - 200 QC</v>
          </cell>
        </row>
        <row r="22">
          <cell r="U22">
            <v>26161.1280641519</v>
          </cell>
          <cell r="V22" t="str">
            <v>HTC-20</v>
          </cell>
        </row>
        <row r="22">
          <cell r="Y22">
            <v>24484.1579459546</v>
          </cell>
        </row>
        <row r="23">
          <cell r="A23" t="str">
            <v>REF015</v>
          </cell>
          <cell r="B23" t="str">
            <v>SP6L 400E</v>
          </cell>
          <cell r="C23" t="str">
            <v>6FE-44(Y)</v>
          </cell>
        </row>
        <row r="23">
          <cell r="E23" t="str">
            <v>OPSS/CH</v>
          </cell>
          <cell r="F23" t="str">
            <v>40 LT</v>
          </cell>
          <cell r="G23" t="str">
            <v>113482btu</v>
          </cell>
        </row>
        <row r="23">
          <cell r="L23">
            <v>17155.0094517958</v>
          </cell>
        </row>
        <row r="23">
          <cell r="R23" t="str">
            <v>CU - 160 QC</v>
          </cell>
        </row>
        <row r="23">
          <cell r="U23">
            <v>27303.3261188996</v>
          </cell>
          <cell r="V23" t="str">
            <v>HTC-15</v>
          </cell>
        </row>
        <row r="23">
          <cell r="Y23">
            <v>26332.1869405729</v>
          </cell>
        </row>
        <row r="24">
          <cell r="A24" t="str">
            <v>REF016</v>
          </cell>
          <cell r="B24" t="str">
            <v>SPC4-19H（5匹）</v>
          </cell>
          <cell r="C24" t="str">
            <v>4FES5Y</v>
          </cell>
        </row>
        <row r="24">
          <cell r="E24" t="str">
            <v>CH</v>
          </cell>
          <cell r="F24" t="str">
            <v>5 MT</v>
          </cell>
        </row>
        <row r="24">
          <cell r="L24">
            <v>5033.56351992593</v>
          </cell>
        </row>
        <row r="24">
          <cell r="R24" t="str">
            <v>CU - 250 QC</v>
          </cell>
        </row>
        <row r="24">
          <cell r="U24">
            <v>19792.2167380278</v>
          </cell>
          <cell r="V24" t="str">
            <v>HTC-25</v>
          </cell>
        </row>
        <row r="24">
          <cell r="Y24">
            <v>15897.2111922933</v>
          </cell>
        </row>
        <row r="25">
          <cell r="A25" t="str">
            <v>REF017</v>
          </cell>
          <cell r="B25" t="str">
            <v>SPC4-23H（6匹）</v>
          </cell>
          <cell r="C25" t="str">
            <v>4EES6Y</v>
          </cell>
        </row>
        <row r="25">
          <cell r="E25" t="str">
            <v>CH</v>
          </cell>
          <cell r="F25" t="str">
            <v>6 MT</v>
          </cell>
        </row>
        <row r="25">
          <cell r="L25">
            <v>5272.75182284634</v>
          </cell>
        </row>
        <row r="25">
          <cell r="R25" t="str">
            <v>CU - 200 QC</v>
          </cell>
        </row>
        <row r="25">
          <cell r="U25">
            <v>16995.6483122979</v>
          </cell>
          <cell r="V25" t="str">
            <v>HTC-20</v>
          </cell>
        </row>
        <row r="25">
          <cell r="Y25">
            <v>15318.6781941006</v>
          </cell>
        </row>
        <row r="26">
          <cell r="A26" t="str">
            <v>REF018</v>
          </cell>
          <cell r="B26" t="str">
            <v>SPC4-27H（8匹）</v>
          </cell>
          <cell r="C26" t="str">
            <v>4DES7Y</v>
          </cell>
        </row>
        <row r="26">
          <cell r="E26" t="str">
            <v>CH</v>
          </cell>
          <cell r="F26" t="str">
            <v>7 MT</v>
          </cell>
        </row>
        <row r="26">
          <cell r="L26">
            <v>5782.95590447899</v>
          </cell>
        </row>
        <row r="26">
          <cell r="R26" t="str">
            <v>CU - 300 QC</v>
          </cell>
        </row>
        <row r="26">
          <cell r="U26">
            <v>23428.0853720336</v>
          </cell>
          <cell r="V26" t="e">
            <v>#REF!</v>
          </cell>
        </row>
        <row r="26">
          <cell r="Y26" t="e">
            <v>#REF!</v>
          </cell>
        </row>
        <row r="27">
          <cell r="A27" t="str">
            <v>REF019</v>
          </cell>
          <cell r="B27" t="str">
            <v>SPC4-33H（9匹）</v>
          </cell>
          <cell r="C27" t="str">
            <v>4CES9Y</v>
          </cell>
        </row>
        <row r="27">
          <cell r="E27" t="str">
            <v>CH</v>
          </cell>
          <cell r="F27" t="str">
            <v>9 MT</v>
          </cell>
        </row>
        <row r="27">
          <cell r="L27">
            <v>5996.10354538791</v>
          </cell>
        </row>
        <row r="27">
          <cell r="R27" t="str">
            <v>CU - 250 QC</v>
          </cell>
        </row>
        <row r="27">
          <cell r="U27">
            <v>21537.3215962976</v>
          </cell>
          <cell r="V27" t="str">
            <v>HTC-25</v>
          </cell>
        </row>
        <row r="27">
          <cell r="Y27">
            <v>17642.3160505631</v>
          </cell>
        </row>
        <row r="28">
          <cell r="A28" t="str">
            <v>REF020</v>
          </cell>
          <cell r="B28" t="str">
            <v>SP4HF 1000</v>
          </cell>
          <cell r="C28" t="str">
            <v>4VES10Y</v>
          </cell>
        </row>
        <row r="28">
          <cell r="E28" t="str">
            <v>CH</v>
          </cell>
          <cell r="F28" t="str">
            <v>10 MT</v>
          </cell>
        </row>
        <row r="28">
          <cell r="L28">
            <v>6976.94436943019</v>
          </cell>
        </row>
        <row r="28">
          <cell r="R28" t="str">
            <v>CU - 350 QC</v>
          </cell>
        </row>
        <row r="28">
          <cell r="U28">
            <v>26455.8059791856</v>
          </cell>
          <cell r="V28" t="str">
            <v>HTC-35</v>
          </cell>
        </row>
        <row r="28">
          <cell r="Y28" t="str">
            <v>~</v>
          </cell>
        </row>
        <row r="29">
          <cell r="A29" t="str">
            <v>REF021</v>
          </cell>
          <cell r="B29" t="str">
            <v>SP4HF 1200</v>
          </cell>
          <cell r="C29" t="str">
            <v>4TES12Y</v>
          </cell>
        </row>
        <row r="29">
          <cell r="E29" t="str">
            <v>CH</v>
          </cell>
          <cell r="F29" t="str">
            <v>12 MT</v>
          </cell>
        </row>
        <row r="29">
          <cell r="L29">
            <v>7460.50499594923</v>
          </cell>
        </row>
        <row r="29">
          <cell r="R29" t="str">
            <v>CU - 300 QC</v>
          </cell>
        </row>
        <row r="29">
          <cell r="U29">
            <v>25234.6767013092</v>
          </cell>
          <cell r="V29" t="str">
            <v>HTC-30</v>
          </cell>
        </row>
        <row r="29">
          <cell r="Y29" t="str">
            <v>~</v>
          </cell>
        </row>
        <row r="30">
          <cell r="A30" t="str">
            <v>REF022</v>
          </cell>
          <cell r="B30" t="str">
            <v>SP4HF 1500</v>
          </cell>
          <cell r="C30" t="str">
            <v>4PES15Y</v>
          </cell>
        </row>
        <row r="30">
          <cell r="E30" t="str">
            <v>CH</v>
          </cell>
          <cell r="F30" t="str">
            <v>15 MT</v>
          </cell>
        </row>
        <row r="30">
          <cell r="L30">
            <v>7867.60734539563</v>
          </cell>
        </row>
        <row r="30">
          <cell r="R30" t="str">
            <v>CU - 350 QC</v>
          </cell>
        </row>
        <row r="30">
          <cell r="U30">
            <v>28019.1150813372</v>
          </cell>
          <cell r="V30" t="str">
            <v>HTC-35</v>
          </cell>
        </row>
        <row r="30">
          <cell r="Y30" t="str">
            <v>~</v>
          </cell>
        </row>
        <row r="31">
          <cell r="A31" t="str">
            <v>REF023</v>
          </cell>
          <cell r="B31" t="str">
            <v>SP4HF 2000</v>
          </cell>
          <cell r="C31" t="str">
            <v>4NES20Y</v>
          </cell>
        </row>
        <row r="31">
          <cell r="E31" t="str">
            <v>CH</v>
          </cell>
          <cell r="F31" t="str">
            <v>20 MT</v>
          </cell>
        </row>
        <row r="31">
          <cell r="L31">
            <v>8307.11585201188</v>
          </cell>
        </row>
        <row r="31">
          <cell r="R31" t="str">
            <v>CU - 350 QC</v>
          </cell>
        </row>
        <row r="31">
          <cell r="U31">
            <v>28492.4319346163</v>
          </cell>
          <cell r="V31" t="str">
            <v>HTC-35</v>
          </cell>
        </row>
        <row r="31">
          <cell r="Y31" t="str">
            <v>~</v>
          </cell>
        </row>
        <row r="32">
          <cell r="A32" t="str">
            <v>REF024</v>
          </cell>
          <cell r="B32" t="str">
            <v>SP4H 2200</v>
          </cell>
          <cell r="C32" t="str">
            <v>4JE22Y</v>
          </cell>
        </row>
        <row r="32">
          <cell r="E32" t="str">
            <v>OPSS/CH</v>
          </cell>
          <cell r="F32" t="str">
            <v>22 MT</v>
          </cell>
        </row>
        <row r="32">
          <cell r="L32">
            <v>11048.4742100999</v>
          </cell>
        </row>
        <row r="32">
          <cell r="R32" t="str">
            <v>CU - 500 QC</v>
          </cell>
        </row>
        <row r="32">
          <cell r="U32">
            <v>37772.9331799437</v>
          </cell>
          <cell r="V32" t="str">
            <v>HTC-40</v>
          </cell>
        </row>
        <row r="32">
          <cell r="Y32" t="str">
            <v>~</v>
          </cell>
        </row>
        <row r="33">
          <cell r="A33" t="str">
            <v>REF025</v>
          </cell>
          <cell r="B33" t="str">
            <v>SP4H 2500</v>
          </cell>
          <cell r="C33" t="str">
            <v>4HE25Y</v>
          </cell>
        </row>
        <row r="33">
          <cell r="E33" t="str">
            <v>OPSS/CH</v>
          </cell>
          <cell r="F33" t="str">
            <v>25 MT</v>
          </cell>
        </row>
        <row r="33">
          <cell r="L33">
            <v>11530.5157980016</v>
          </cell>
        </row>
        <row r="33">
          <cell r="R33" t="str">
            <v>CU - 400 QC</v>
          </cell>
        </row>
        <row r="33">
          <cell r="U33">
            <v>34976.752180279</v>
          </cell>
          <cell r="V33" t="str">
            <v>HTC-50</v>
          </cell>
        </row>
        <row r="33">
          <cell r="Y33">
            <v>29118.6008323549</v>
          </cell>
        </row>
        <row r="34">
          <cell r="A34" t="str">
            <v>REF026</v>
          </cell>
          <cell r="B34" t="str">
            <v>SP4H 3000</v>
          </cell>
          <cell r="C34" t="str">
            <v>4GE30Y</v>
          </cell>
        </row>
        <row r="34">
          <cell r="E34" t="str">
            <v>OPSS/CH</v>
          </cell>
          <cell r="F34" t="str">
            <v>30 MT</v>
          </cell>
        </row>
        <row r="34">
          <cell r="L34">
            <v>11862.6789089927</v>
          </cell>
        </row>
        <row r="34">
          <cell r="R34" t="str">
            <v>CU - 500 QC</v>
          </cell>
        </row>
        <row r="34">
          <cell r="U34">
            <v>39111.307471059</v>
          </cell>
          <cell r="V34" t="str">
            <v>HTC-50</v>
          </cell>
        </row>
        <row r="34">
          <cell r="Y34" t="str">
            <v>~</v>
          </cell>
        </row>
        <row r="35">
          <cell r="A35" t="str">
            <v>REF027</v>
          </cell>
          <cell r="B35" t="str">
            <v>SP4H 3500</v>
          </cell>
          <cell r="C35" t="str">
            <v>4FE35Y</v>
          </cell>
        </row>
        <row r="35">
          <cell r="E35" t="str">
            <v>OPSS/CH</v>
          </cell>
          <cell r="F35" t="str">
            <v>35 MT</v>
          </cell>
        </row>
        <row r="35">
          <cell r="L35">
            <v>14031.8660545504</v>
          </cell>
        </row>
        <row r="35">
          <cell r="R35" t="str">
            <v>CU - 350 QC</v>
          </cell>
        </row>
        <row r="35">
          <cell r="U35">
            <v>35142.7303447895</v>
          </cell>
          <cell r="V35" t="str">
            <v>HTC-35</v>
          </cell>
        </row>
        <row r="35">
          <cell r="Y35" t="str">
            <v>~</v>
          </cell>
        </row>
        <row r="36">
          <cell r="A36" t="str">
            <v>REF028</v>
          </cell>
          <cell r="B36" t="str">
            <v>SP6H 3700</v>
          </cell>
          <cell r="C36" t="str">
            <v>6HE35Y</v>
          </cell>
        </row>
        <row r="36">
          <cell r="E36" t="str">
            <v>OPSS/CH</v>
          </cell>
          <cell r="F36" t="str">
            <v>37 MT</v>
          </cell>
        </row>
        <row r="36">
          <cell r="L36">
            <v>14741.7634350527</v>
          </cell>
        </row>
        <row r="37">
          <cell r="B37" t="str">
            <v>SP6H 4000</v>
          </cell>
          <cell r="C37" t="str">
            <v>6GE40Y</v>
          </cell>
        </row>
        <row r="37">
          <cell r="E37" t="str">
            <v>OPSS/CH</v>
          </cell>
          <cell r="F37" t="str">
            <v>40 MT</v>
          </cell>
        </row>
        <row r="37">
          <cell r="L37">
            <v>15452.6735079665</v>
          </cell>
        </row>
        <row r="38">
          <cell r="B38" t="str">
            <v>SP6H 5000</v>
          </cell>
          <cell r="C38" t="str">
            <v>6FE50Y</v>
          </cell>
        </row>
        <row r="38">
          <cell r="E38" t="str">
            <v>OPSS/CH</v>
          </cell>
          <cell r="F38" t="str">
            <v>50 MT</v>
          </cell>
        </row>
        <row r="38">
          <cell r="L38">
            <v>16355.9951390764</v>
          </cell>
        </row>
        <row r="39">
          <cell r="B39" t="str">
            <v>SBC4-120E</v>
          </cell>
          <cell r="C39" t="str">
            <v>S4G-12.2Y</v>
          </cell>
        </row>
        <row r="39">
          <cell r="E39" t="str">
            <v>OPSS/CH</v>
          </cell>
        </row>
        <row r="39">
          <cell r="L39">
            <v>13813.1244936538</v>
          </cell>
        </row>
        <row r="40">
          <cell r="B40" t="str">
            <v>SBC4-140E</v>
          </cell>
          <cell r="C40" t="str">
            <v>S4F-14.2Y</v>
          </cell>
        </row>
        <row r="40">
          <cell r="E40" t="str">
            <v>OPSS/CH</v>
          </cell>
        </row>
        <row r="40">
          <cell r="L40">
            <v>16709.4247907102</v>
          </cell>
        </row>
        <row r="41">
          <cell r="B41" t="str">
            <v>SBC6-160E</v>
          </cell>
          <cell r="C41" t="str">
            <v>S6J-16.2Y</v>
          </cell>
        </row>
        <row r="41">
          <cell r="E41" t="str">
            <v>OPSS/CH</v>
          </cell>
        </row>
        <row r="41">
          <cell r="L41">
            <v>18105.9758496972</v>
          </cell>
        </row>
        <row r="42">
          <cell r="B42" t="str">
            <v>SBC6-200E</v>
          </cell>
          <cell r="C42" t="str">
            <v>S6H-20.2Y</v>
          </cell>
        </row>
        <row r="42">
          <cell r="E42" t="str">
            <v>OPSS/CH</v>
          </cell>
        </row>
        <row r="42">
          <cell r="L42">
            <v>18393.387600787</v>
          </cell>
        </row>
        <row r="43">
          <cell r="B43" t="str">
            <v>SBC6-250E</v>
          </cell>
          <cell r="C43" t="str">
            <v>S6G-25.2Y</v>
          </cell>
        </row>
        <row r="43">
          <cell r="E43" t="str">
            <v>OPSS/CH</v>
          </cell>
        </row>
        <row r="43">
          <cell r="L43">
            <v>20606.8438717642</v>
          </cell>
        </row>
        <row r="43">
          <cell r="R43" t="str">
            <v>CU - 300 QC</v>
          </cell>
        </row>
        <row r="43">
          <cell r="U43">
            <v>49372.7452104349</v>
          </cell>
        </row>
        <row r="44">
          <cell r="B44" t="str">
            <v>SBC6-300E</v>
          </cell>
          <cell r="C44" t="str">
            <v>S6F-30.2Y </v>
          </cell>
        </row>
        <row r="44">
          <cell r="E44" t="str">
            <v>OPSS/CH</v>
          </cell>
        </row>
        <row r="44">
          <cell r="L44">
            <v>24304.6178773967</v>
          </cell>
        </row>
        <row r="45">
          <cell r="B45" t="str">
            <v>SW3L 3000</v>
          </cell>
          <cell r="C45" t="str">
            <v>2*6he28Y</v>
          </cell>
        </row>
        <row r="45">
          <cell r="F45" t="str">
            <v>30LT</v>
          </cell>
          <cell r="G45">
            <v>48.7</v>
          </cell>
        </row>
        <row r="45">
          <cell r="L45" t="str">
            <v>~</v>
          </cell>
        </row>
        <row r="45">
          <cell r="R45" t="str">
            <v>CU - 400 QC</v>
          </cell>
        </row>
        <row r="45">
          <cell r="U45">
            <v>47873.8602842489</v>
          </cell>
          <cell r="V45" t="str">
            <v>HTC-45</v>
          </cell>
        </row>
        <row r="45">
          <cell r="Y45" t="str">
            <v>~</v>
          </cell>
        </row>
        <row r="46">
          <cell r="A46" t="str">
            <v>REF041</v>
          </cell>
          <cell r="B46" t="str">
            <v>SW3L 4000</v>
          </cell>
          <cell r="C46" t="str">
            <v>2*6ge34Y</v>
          </cell>
        </row>
        <row r="46">
          <cell r="F46" t="str">
            <v>40LT</v>
          </cell>
          <cell r="G46">
            <v>62.4</v>
          </cell>
        </row>
        <row r="46">
          <cell r="L46">
            <v>20979.1578947368</v>
          </cell>
        </row>
        <row r="46">
          <cell r="R46" t="str">
            <v>CU - 500 QC</v>
          </cell>
        </row>
        <row r="46">
          <cell r="U46">
            <v>60885.2165562509</v>
          </cell>
          <cell r="V46" t="str">
            <v>HTC-50</v>
          </cell>
        </row>
        <row r="46">
          <cell r="Y46">
            <v>50480.9932678449</v>
          </cell>
        </row>
        <row r="47">
          <cell r="A47" t="str">
            <v>REF042</v>
          </cell>
          <cell r="B47" t="str">
            <v>SW3L 5000</v>
          </cell>
          <cell r="C47" t="str">
            <v>2*6he44Y</v>
          </cell>
        </row>
        <row r="47">
          <cell r="F47" t="str">
            <v>50LT</v>
          </cell>
          <cell r="G47">
            <v>71.1</v>
          </cell>
        </row>
        <row r="47">
          <cell r="L47">
            <v>22978.9473684211</v>
          </cell>
        </row>
        <row r="47">
          <cell r="R47" t="str">
            <v>CU400QC *2</v>
          </cell>
        </row>
        <row r="47">
          <cell r="U47">
            <v>76266.8571694028</v>
          </cell>
          <cell r="V47" t="str">
            <v>HTC-55</v>
          </cell>
        </row>
        <row r="47">
          <cell r="Y47">
            <v>56846.4789000054</v>
          </cell>
        </row>
        <row r="48">
          <cell r="B48" t="str">
            <v>SW3L 6000</v>
          </cell>
          <cell r="C48" t="str">
            <v>3*6he28Y</v>
          </cell>
        </row>
        <row r="48">
          <cell r="F48" t="str">
            <v>60LT</v>
          </cell>
          <cell r="G48">
            <v>85</v>
          </cell>
        </row>
        <row r="48">
          <cell r="L48" t="str">
            <v>~</v>
          </cell>
        </row>
        <row r="48">
          <cell r="R48" t="str">
            <v>CU350QC *3</v>
          </cell>
        </row>
        <row r="48">
          <cell r="U48" t="str">
            <v>~</v>
          </cell>
          <cell r="V48" t="str">
            <v>HTC-60</v>
          </cell>
        </row>
        <row r="48">
          <cell r="Y48" t="str">
            <v>~</v>
          </cell>
        </row>
        <row r="49">
          <cell r="B49" t="str">
            <v>SW3L 7000</v>
          </cell>
          <cell r="C49" t="str">
            <v>3*6ge34Y</v>
          </cell>
        </row>
        <row r="49">
          <cell r="F49" t="str">
            <v>70LT</v>
          </cell>
          <cell r="G49">
            <v>97.4</v>
          </cell>
        </row>
        <row r="49">
          <cell r="L49" t="str">
            <v>~</v>
          </cell>
        </row>
        <row r="49">
          <cell r="R49" t="str">
            <v>CU400QC *3</v>
          </cell>
        </row>
        <row r="49">
          <cell r="U49" t="str">
            <v>~</v>
          </cell>
          <cell r="V49" t="str">
            <v>HTC-70</v>
          </cell>
        </row>
        <row r="49">
          <cell r="Y49" t="str">
            <v>~</v>
          </cell>
        </row>
        <row r="50">
          <cell r="A50" t="str">
            <v>REF045</v>
          </cell>
          <cell r="B50" t="str">
            <v>SW3L 8000</v>
          </cell>
          <cell r="C50" t="str">
            <v>3*6fe44Y</v>
          </cell>
        </row>
        <row r="50">
          <cell r="F50" t="str">
            <v>80LT</v>
          </cell>
          <cell r="G50">
            <v>115.1</v>
          </cell>
        </row>
        <row r="50">
          <cell r="L50">
            <v>27947.3684210526</v>
          </cell>
        </row>
        <row r="50">
          <cell r="R50" t="str">
            <v>CU500QC *3</v>
          </cell>
        </row>
        <row r="50">
          <cell r="U50">
            <v>110575.599507464</v>
          </cell>
          <cell r="V50" t="str">
            <v>HTC-110</v>
          </cell>
        </row>
        <row r="50">
          <cell r="Y50">
            <v>74882.2510226196</v>
          </cell>
        </row>
        <row r="51">
          <cell r="B51" t="str">
            <v>SW3L 9500</v>
          </cell>
        </row>
        <row r="51">
          <cell r="F51" t="str">
            <v>95LT</v>
          </cell>
        </row>
        <row r="51">
          <cell r="L51">
            <v>0</v>
          </cell>
        </row>
        <row r="51">
          <cell r="U51">
            <v>0</v>
          </cell>
        </row>
        <row r="52">
          <cell r="B52" t="str">
            <v>SW3L 10500</v>
          </cell>
        </row>
        <row r="52">
          <cell r="F52" t="str">
            <v>105LT</v>
          </cell>
        </row>
        <row r="52">
          <cell r="L52">
            <v>0</v>
          </cell>
        </row>
        <row r="52">
          <cell r="U52">
            <v>0</v>
          </cell>
        </row>
        <row r="53">
          <cell r="B53" t="str">
            <v>SW3L 11500</v>
          </cell>
        </row>
        <row r="53">
          <cell r="F53" t="str">
            <v>115LT</v>
          </cell>
        </row>
        <row r="53">
          <cell r="L53">
            <v>0</v>
          </cell>
        </row>
        <row r="53">
          <cell r="U53">
            <v>0</v>
          </cell>
        </row>
        <row r="54">
          <cell r="B54" t="str">
            <v>SW3L 13000</v>
          </cell>
        </row>
        <row r="54">
          <cell r="F54" t="str">
            <v>130LT</v>
          </cell>
        </row>
        <row r="54">
          <cell r="L54">
            <v>0</v>
          </cell>
        </row>
        <row r="54">
          <cell r="U54">
            <v>0</v>
          </cell>
        </row>
        <row r="55">
          <cell r="B55" t="str">
            <v>SW3L 16000</v>
          </cell>
        </row>
        <row r="55">
          <cell r="F55" t="str">
            <v>150LT</v>
          </cell>
        </row>
        <row r="55">
          <cell r="L55">
            <v>0</v>
          </cell>
        </row>
        <row r="55">
          <cell r="U55">
            <v>0</v>
          </cell>
        </row>
        <row r="56">
          <cell r="B56" t="str">
            <v>SW3L 18000</v>
          </cell>
        </row>
        <row r="56">
          <cell r="F56" t="str">
            <v>170LT</v>
          </cell>
        </row>
        <row r="56">
          <cell r="L56">
            <v>0</v>
          </cell>
        </row>
        <row r="56">
          <cell r="U56">
            <v>0</v>
          </cell>
        </row>
        <row r="57">
          <cell r="B57" t="str">
            <v>SW3L 20000</v>
          </cell>
        </row>
        <row r="57">
          <cell r="F57" t="str">
            <v>200LT</v>
          </cell>
        </row>
        <row r="57">
          <cell r="L57">
            <v>0</v>
          </cell>
        </row>
        <row r="57">
          <cell r="U57">
            <v>0</v>
          </cell>
        </row>
        <row r="58">
          <cell r="B58" t="str">
            <v>SW3L 22000</v>
          </cell>
        </row>
        <row r="58">
          <cell r="F58" t="str">
            <v>220LT</v>
          </cell>
        </row>
        <row r="58">
          <cell r="L58">
            <v>0</v>
          </cell>
        </row>
        <row r="58">
          <cell r="U58">
            <v>0</v>
          </cell>
        </row>
        <row r="59">
          <cell r="B59" t="str">
            <v>SW3L 23000</v>
          </cell>
        </row>
        <row r="59">
          <cell r="F59" t="str">
            <v>230LT</v>
          </cell>
        </row>
        <row r="59">
          <cell r="L59">
            <v>0</v>
          </cell>
        </row>
        <row r="59">
          <cell r="U59">
            <v>0</v>
          </cell>
        </row>
        <row r="60">
          <cell r="B60" t="str">
            <v>SW3H 4000</v>
          </cell>
        </row>
        <row r="60">
          <cell r="F60" t="str">
            <v>40MT</v>
          </cell>
        </row>
        <row r="60">
          <cell r="L60">
            <v>0</v>
          </cell>
        </row>
        <row r="60">
          <cell r="U60">
            <v>0</v>
          </cell>
        </row>
        <row r="61">
          <cell r="B61" t="str">
            <v>SW3H 5000</v>
          </cell>
        </row>
        <row r="61">
          <cell r="F61" t="str">
            <v>50MT</v>
          </cell>
        </row>
        <row r="61">
          <cell r="L61">
            <v>26714.2857142857</v>
          </cell>
        </row>
        <row r="61">
          <cell r="U61">
            <v>66169.2307692308</v>
          </cell>
        </row>
        <row r="62">
          <cell r="B62" t="str">
            <v>SW3H 6000</v>
          </cell>
        </row>
        <row r="62">
          <cell r="F62" t="str">
            <v>60MT</v>
          </cell>
        </row>
        <row r="62">
          <cell r="L62">
            <v>0</v>
          </cell>
        </row>
        <row r="62">
          <cell r="U62">
            <v>0</v>
          </cell>
        </row>
        <row r="63">
          <cell r="B63" t="str">
            <v>SW3H 7500</v>
          </cell>
        </row>
        <row r="63">
          <cell r="F63" t="str">
            <v>75MT</v>
          </cell>
        </row>
        <row r="63">
          <cell r="L63">
            <v>0</v>
          </cell>
        </row>
        <row r="63">
          <cell r="U63">
            <v>0</v>
          </cell>
        </row>
        <row r="64">
          <cell r="B64" t="str">
            <v>SW3H 9000</v>
          </cell>
        </row>
        <row r="64">
          <cell r="F64" t="str">
            <v>90MT</v>
          </cell>
        </row>
        <row r="64">
          <cell r="L64">
            <v>0</v>
          </cell>
        </row>
        <row r="64">
          <cell r="U64">
            <v>0</v>
          </cell>
        </row>
        <row r="65">
          <cell r="B65" t="str">
            <v>SW3H 10500</v>
          </cell>
        </row>
        <row r="65">
          <cell r="F65" t="str">
            <v>105MT</v>
          </cell>
        </row>
        <row r="65">
          <cell r="L65">
            <v>0</v>
          </cell>
        </row>
        <row r="65">
          <cell r="U65">
            <v>0</v>
          </cell>
        </row>
        <row r="66">
          <cell r="B66" t="str">
            <v>SW3H 11500</v>
          </cell>
        </row>
        <row r="66">
          <cell r="F66" t="str">
            <v>115MT</v>
          </cell>
        </row>
        <row r="66">
          <cell r="L66">
            <v>0</v>
          </cell>
        </row>
        <row r="66">
          <cell r="U66">
            <v>0</v>
          </cell>
        </row>
        <row r="67">
          <cell r="B67" t="str">
            <v>SW3H 12500</v>
          </cell>
        </row>
        <row r="67">
          <cell r="F67" t="str">
            <v>125MT</v>
          </cell>
        </row>
        <row r="67">
          <cell r="L67">
            <v>0</v>
          </cell>
        </row>
        <row r="67">
          <cell r="U67">
            <v>0</v>
          </cell>
        </row>
        <row r="68">
          <cell r="B68" t="str">
            <v>SW3H 14000</v>
          </cell>
        </row>
        <row r="68">
          <cell r="F68" t="str">
            <v>140MT</v>
          </cell>
        </row>
        <row r="68">
          <cell r="L68">
            <v>0</v>
          </cell>
        </row>
        <row r="68">
          <cell r="U68">
            <v>0</v>
          </cell>
        </row>
        <row r="69">
          <cell r="B69" t="str">
            <v>SW3H 16000</v>
          </cell>
        </row>
        <row r="69">
          <cell r="F69" t="str">
            <v>160MT</v>
          </cell>
        </row>
        <row r="69">
          <cell r="L69">
            <v>0</v>
          </cell>
        </row>
        <row r="69">
          <cell r="U69">
            <v>0</v>
          </cell>
        </row>
        <row r="70">
          <cell r="B70" t="str">
            <v>SW3H 19000</v>
          </cell>
        </row>
        <row r="70">
          <cell r="F70" t="str">
            <v>190MT</v>
          </cell>
        </row>
        <row r="70">
          <cell r="L70">
            <v>0</v>
          </cell>
        </row>
        <row r="70">
          <cell r="U70">
            <v>0</v>
          </cell>
        </row>
        <row r="71">
          <cell r="B71" t="str">
            <v>SW3H 21000</v>
          </cell>
        </row>
        <row r="71">
          <cell r="F71" t="str">
            <v>210MT</v>
          </cell>
        </row>
        <row r="71">
          <cell r="L71">
            <v>0</v>
          </cell>
        </row>
        <row r="71">
          <cell r="U71">
            <v>0</v>
          </cell>
        </row>
        <row r="72">
          <cell r="B72" t="str">
            <v>SW3H 24000</v>
          </cell>
        </row>
        <row r="72">
          <cell r="F72" t="str">
            <v>240MT</v>
          </cell>
        </row>
        <row r="72">
          <cell r="L72">
            <v>0</v>
          </cell>
        </row>
        <row r="72">
          <cell r="U72">
            <v>0</v>
          </cell>
        </row>
        <row r="73">
          <cell r="B73" t="str">
            <v>SW3H 25000</v>
          </cell>
        </row>
        <row r="73">
          <cell r="F73" t="str">
            <v>250MT</v>
          </cell>
        </row>
        <row r="73">
          <cell r="L73">
            <v>0</v>
          </cell>
        </row>
        <row r="73">
          <cell r="U73">
            <v>0</v>
          </cell>
        </row>
        <row r="74">
          <cell r="B74" t="str">
            <v>SRC-XS-040</v>
          </cell>
        </row>
        <row r="74">
          <cell r="L74">
            <v>0</v>
          </cell>
        </row>
        <row r="74">
          <cell r="U74">
            <v>0</v>
          </cell>
        </row>
        <row r="75">
          <cell r="B75" t="str">
            <v>SRC-XS-050</v>
          </cell>
        </row>
        <row r="75">
          <cell r="L75">
            <v>0</v>
          </cell>
        </row>
        <row r="75">
          <cell r="U75">
            <v>0</v>
          </cell>
        </row>
        <row r="76">
          <cell r="B76" t="str">
            <v>SRC-XS-060</v>
          </cell>
        </row>
        <row r="76">
          <cell r="L76">
            <v>0</v>
          </cell>
        </row>
        <row r="76">
          <cell r="U76">
            <v>0</v>
          </cell>
        </row>
        <row r="77">
          <cell r="B77" t="str">
            <v>SRC-S-113</v>
          </cell>
        </row>
        <row r="77">
          <cell r="L77">
            <v>0</v>
          </cell>
        </row>
        <row r="77">
          <cell r="U77">
            <v>0</v>
          </cell>
        </row>
        <row r="78">
          <cell r="B78" t="str">
            <v>SRC-S-133</v>
          </cell>
        </row>
        <row r="78">
          <cell r="L78">
            <v>0</v>
          </cell>
        </row>
        <row r="78">
          <cell r="U78">
            <v>0</v>
          </cell>
        </row>
        <row r="79">
          <cell r="B79" t="str">
            <v>SRC-S-163</v>
          </cell>
        </row>
        <row r="79">
          <cell r="L79">
            <v>0</v>
          </cell>
        </row>
        <row r="79">
          <cell r="U79">
            <v>0</v>
          </cell>
        </row>
        <row r="80">
          <cell r="B80" t="str">
            <v>SRC-S-183</v>
          </cell>
        </row>
        <row r="80">
          <cell r="L80">
            <v>0</v>
          </cell>
        </row>
        <row r="80">
          <cell r="U80">
            <v>0</v>
          </cell>
        </row>
        <row r="81">
          <cell r="B81" t="str">
            <v>SRC-S-213</v>
          </cell>
        </row>
        <row r="81">
          <cell r="L81">
            <v>0</v>
          </cell>
        </row>
        <row r="81">
          <cell r="U81">
            <v>0</v>
          </cell>
        </row>
        <row r="82">
          <cell r="B82" t="str">
            <v>SRC-S-255</v>
          </cell>
        </row>
        <row r="82">
          <cell r="L82">
            <v>0</v>
          </cell>
        </row>
        <row r="82">
          <cell r="U82">
            <v>0</v>
          </cell>
        </row>
        <row r="83">
          <cell r="B83" t="str">
            <v>SRC-S-285</v>
          </cell>
        </row>
        <row r="83">
          <cell r="L83">
            <v>0</v>
          </cell>
        </row>
        <row r="83">
          <cell r="U83">
            <v>0</v>
          </cell>
        </row>
        <row r="84">
          <cell r="B84" t="str">
            <v>SRC-S-305</v>
          </cell>
        </row>
        <row r="84">
          <cell r="L84">
            <v>0</v>
          </cell>
        </row>
        <row r="84">
          <cell r="U84">
            <v>0</v>
          </cell>
        </row>
        <row r="85">
          <cell r="B85" t="str">
            <v>SRC-S-353</v>
          </cell>
        </row>
        <row r="85">
          <cell r="L85">
            <v>0</v>
          </cell>
        </row>
        <row r="85">
          <cell r="U85">
            <v>0</v>
          </cell>
        </row>
        <row r="86">
          <cell r="B86" t="str">
            <v>SRC-S-413</v>
          </cell>
        </row>
        <row r="86">
          <cell r="L86">
            <v>0</v>
          </cell>
        </row>
        <row r="86">
          <cell r="U86">
            <v>0</v>
          </cell>
        </row>
        <row r="87">
          <cell r="B87" t="str">
            <v>SRC-S-463</v>
          </cell>
        </row>
        <row r="87">
          <cell r="L87">
            <v>0</v>
          </cell>
        </row>
        <row r="87">
          <cell r="U87">
            <v>0</v>
          </cell>
        </row>
        <row r="88">
          <cell r="B88" t="str">
            <v>SRC-S-503</v>
          </cell>
        </row>
        <row r="88">
          <cell r="L88">
            <v>0</v>
          </cell>
        </row>
        <row r="88">
          <cell r="U88">
            <v>0</v>
          </cell>
        </row>
        <row r="89">
          <cell r="B89" t="str">
            <v>SRC-S-553</v>
          </cell>
        </row>
        <row r="89">
          <cell r="L89">
            <v>0</v>
          </cell>
        </row>
        <row r="89">
          <cell r="U89">
            <v>0</v>
          </cell>
        </row>
        <row r="90">
          <cell r="B90" t="str">
            <v>SRC-S-603</v>
          </cell>
        </row>
        <row r="90">
          <cell r="L90">
            <v>0</v>
          </cell>
        </row>
        <row r="90">
          <cell r="U90">
            <v>0</v>
          </cell>
        </row>
        <row r="91">
          <cell r="B91" t="str">
            <v>SRC-S-755</v>
          </cell>
        </row>
        <row r="91">
          <cell r="L91">
            <v>0</v>
          </cell>
        </row>
        <row r="91">
          <cell r="U91">
            <v>0</v>
          </cell>
        </row>
        <row r="92">
          <cell r="B92" t="str">
            <v>SRC-S-785</v>
          </cell>
        </row>
        <row r="92">
          <cell r="L92">
            <v>0</v>
          </cell>
        </row>
        <row r="92">
          <cell r="U92">
            <v>0</v>
          </cell>
        </row>
        <row r="93">
          <cell r="B93" t="str">
            <v>SRC-S-885</v>
          </cell>
        </row>
        <row r="93">
          <cell r="L93">
            <v>0</v>
          </cell>
        </row>
        <row r="93">
          <cell r="U93">
            <v>0</v>
          </cell>
        </row>
        <row r="94">
          <cell r="B94" t="str">
            <v>SRC-S-985</v>
          </cell>
        </row>
        <row r="94">
          <cell r="L94">
            <v>0</v>
          </cell>
        </row>
        <row r="94">
          <cell r="U94">
            <v>0</v>
          </cell>
        </row>
        <row r="95">
          <cell r="B95" t="str">
            <v>134-XS-040</v>
          </cell>
        </row>
        <row r="95">
          <cell r="L95">
            <v>0</v>
          </cell>
        </row>
        <row r="95">
          <cell r="U95">
            <v>0</v>
          </cell>
        </row>
        <row r="96">
          <cell r="B96" t="str">
            <v>134-XS-050</v>
          </cell>
        </row>
        <row r="96">
          <cell r="L96">
            <v>0</v>
          </cell>
        </row>
        <row r="96">
          <cell r="U96">
            <v>0</v>
          </cell>
        </row>
        <row r="97">
          <cell r="B97" t="str">
            <v>134-XS-060</v>
          </cell>
        </row>
        <row r="97">
          <cell r="L97">
            <v>0</v>
          </cell>
        </row>
        <row r="97">
          <cell r="U97">
            <v>0</v>
          </cell>
        </row>
        <row r="98">
          <cell r="B98" t="str">
            <v>134-S-071</v>
          </cell>
        </row>
        <row r="98">
          <cell r="L98">
            <v>0</v>
          </cell>
        </row>
        <row r="98">
          <cell r="U98">
            <v>0</v>
          </cell>
        </row>
        <row r="99">
          <cell r="B99" t="str">
            <v>134-S-081</v>
          </cell>
        </row>
        <row r="99">
          <cell r="L99">
            <v>0</v>
          </cell>
        </row>
        <row r="99">
          <cell r="U99">
            <v>0</v>
          </cell>
        </row>
        <row r="100">
          <cell r="B100" t="str">
            <v>134-S-091</v>
          </cell>
        </row>
        <row r="100">
          <cell r="L100">
            <v>0</v>
          </cell>
        </row>
        <row r="100">
          <cell r="U100">
            <v>0</v>
          </cell>
        </row>
        <row r="101">
          <cell r="B101" t="str">
            <v>134-S-101</v>
          </cell>
        </row>
        <row r="101">
          <cell r="L101">
            <v>0</v>
          </cell>
        </row>
        <row r="101">
          <cell r="U101">
            <v>0</v>
          </cell>
        </row>
        <row r="102">
          <cell r="B102" t="str">
            <v>134-S-110</v>
          </cell>
        </row>
        <row r="102">
          <cell r="L102">
            <v>0</v>
          </cell>
        </row>
        <row r="102">
          <cell r="U102">
            <v>0</v>
          </cell>
        </row>
        <row r="103">
          <cell r="B103" t="str">
            <v>134-S-120</v>
          </cell>
        </row>
        <row r="103">
          <cell r="L103">
            <v>0</v>
          </cell>
        </row>
        <row r="103">
          <cell r="U103">
            <v>0</v>
          </cell>
        </row>
        <row r="104">
          <cell r="B104" t="str">
            <v>134-S-140</v>
          </cell>
        </row>
        <row r="104">
          <cell r="L104">
            <v>0</v>
          </cell>
        </row>
        <row r="104">
          <cell r="U104">
            <v>0</v>
          </cell>
        </row>
        <row r="105">
          <cell r="B105" t="str">
            <v>134-S-160</v>
          </cell>
        </row>
        <row r="105">
          <cell r="L105">
            <v>0</v>
          </cell>
        </row>
        <row r="105">
          <cell r="U105">
            <v>0</v>
          </cell>
        </row>
        <row r="106">
          <cell r="B106" t="str">
            <v>134-S-180</v>
          </cell>
        </row>
        <row r="106">
          <cell r="L106">
            <v>0</v>
          </cell>
        </row>
        <row r="106">
          <cell r="U106">
            <v>0</v>
          </cell>
        </row>
        <row r="107">
          <cell r="B107" t="str">
            <v>134-S-210</v>
          </cell>
        </row>
        <row r="107">
          <cell r="L107">
            <v>0</v>
          </cell>
        </row>
        <row r="107">
          <cell r="U107">
            <v>0</v>
          </cell>
        </row>
        <row r="108">
          <cell r="B108" t="str">
            <v>134-S-220</v>
          </cell>
        </row>
        <row r="108">
          <cell r="L108">
            <v>0</v>
          </cell>
        </row>
        <row r="108">
          <cell r="U108">
            <v>0</v>
          </cell>
        </row>
        <row r="109">
          <cell r="B109" t="str">
            <v>134-S-240</v>
          </cell>
        </row>
        <row r="109">
          <cell r="L109">
            <v>0</v>
          </cell>
        </row>
        <row r="109">
          <cell r="U109">
            <v>0</v>
          </cell>
        </row>
        <row r="110">
          <cell r="B110" t="str">
            <v>134-S-270</v>
          </cell>
        </row>
        <row r="110">
          <cell r="L110">
            <v>0</v>
          </cell>
        </row>
        <row r="110">
          <cell r="U110">
            <v>0</v>
          </cell>
        </row>
        <row r="111">
          <cell r="B111" t="str">
            <v>134-S-300</v>
          </cell>
        </row>
        <row r="111">
          <cell r="L111">
            <v>0</v>
          </cell>
        </row>
        <row r="111">
          <cell r="U111">
            <v>0</v>
          </cell>
        </row>
      </sheetData>
      <sheetData sheetId="15">
        <row r="8">
          <cell r="A8" t="str">
            <v>ITEM CODE</v>
          </cell>
          <cell r="B8" t="str">
            <v>MODEL</v>
          </cell>
          <cell r="C8" t="str">
            <v>BRAND</v>
          </cell>
          <cell r="D8" t="str">
            <v>HP</v>
          </cell>
        </row>
        <row r="8">
          <cell r="J8" t="str">
            <v>(RM) </v>
          </cell>
        </row>
        <row r="8">
          <cell r="M8" t="str">
            <v>Evaporating Btu at ~25c</v>
          </cell>
        </row>
        <row r="8">
          <cell r="P8" t="str">
            <v>CU QC MODEL</v>
          </cell>
        </row>
        <row r="8">
          <cell r="S8" t="str">
            <v>Cond QC (RM)</v>
          </cell>
        </row>
        <row r="9">
          <cell r="A9" t="str">
            <v>REC001</v>
          </cell>
          <cell r="B9" t="str">
            <v>LCU-32PJ</v>
          </cell>
        </row>
        <row r="9">
          <cell r="D9">
            <v>3</v>
          </cell>
        </row>
        <row r="9">
          <cell r="J9">
            <v>1752.56072578285</v>
          </cell>
        </row>
        <row r="9">
          <cell r="M9" t="str">
            <v>8052 btu</v>
          </cell>
        </row>
        <row r="9">
          <cell r="P9" t="str">
            <v>CU - 40  QC</v>
          </cell>
        </row>
        <row r="9">
          <cell r="S9">
            <v>5403.65510015274</v>
          </cell>
        </row>
        <row r="10">
          <cell r="A10" t="str">
            <v>REC002</v>
          </cell>
          <cell r="B10" t="str">
            <v>LCU-42PJ</v>
          </cell>
        </row>
        <row r="10">
          <cell r="J10">
            <v>2296.45888206029</v>
          </cell>
        </row>
        <row r="10">
          <cell r="M10" t="str">
            <v>9830 btu</v>
          </cell>
        </row>
        <row r="10">
          <cell r="P10" t="str">
            <v>CU - 50  QC</v>
          </cell>
        </row>
        <row r="10">
          <cell r="S10">
            <v>6433.70808397656</v>
          </cell>
        </row>
        <row r="11">
          <cell r="A11" t="str">
            <v>REC003</v>
          </cell>
          <cell r="B11" t="str">
            <v>LCU-52PJ</v>
          </cell>
        </row>
        <row r="11">
          <cell r="J11">
            <v>2417.32513901083</v>
          </cell>
        </row>
        <row r="11">
          <cell r="M11" t="str">
            <v>15990 btu</v>
          </cell>
        </row>
        <row r="11">
          <cell r="P11" t="str">
            <v>CU - 72 QC</v>
          </cell>
        </row>
        <row r="11">
          <cell r="S11">
            <v>7596.77829912359</v>
          </cell>
        </row>
        <row r="12">
          <cell r="A12" t="str">
            <v>REC004</v>
          </cell>
          <cell r="B12" t="str">
            <v>LCU-62PJ</v>
          </cell>
        </row>
        <row r="12">
          <cell r="J12">
            <v>2659.05765291191</v>
          </cell>
        </row>
        <row r="12">
          <cell r="M12" t="str">
            <v>22150 btu</v>
          </cell>
        </row>
        <row r="12">
          <cell r="P12" t="str">
            <v>CU - 90 QC</v>
          </cell>
        </row>
        <row r="12">
          <cell r="S12">
            <v>8155.56057969809</v>
          </cell>
        </row>
        <row r="13">
          <cell r="A13" t="str">
            <v>REC005</v>
          </cell>
          <cell r="B13" t="str">
            <v>LCU-72PJ</v>
          </cell>
        </row>
        <row r="13">
          <cell r="J13">
            <v>2792.01053555751</v>
          </cell>
        </row>
        <row r="13">
          <cell r="M13" t="str">
            <v>25600 btu</v>
          </cell>
        </row>
        <row r="13">
          <cell r="P13" t="str">
            <v>CU - 100 QC</v>
          </cell>
        </row>
        <row r="13">
          <cell r="S13">
            <v>8556.59496539865</v>
          </cell>
        </row>
        <row r="14">
          <cell r="A14" t="str">
            <v>REC006</v>
          </cell>
          <cell r="B14" t="str">
            <v>LCU-100PJ</v>
          </cell>
        </row>
        <row r="14">
          <cell r="J14">
            <v>3625.98770851624</v>
          </cell>
        </row>
        <row r="14">
          <cell r="M14" t="str">
            <v>38500 btu</v>
          </cell>
        </row>
        <row r="14">
          <cell r="P14" t="str">
            <v>CU - 144 QC</v>
          </cell>
        </row>
        <row r="14">
          <cell r="S14">
            <v>11442.9194565355</v>
          </cell>
        </row>
        <row r="15">
          <cell r="A15" t="str">
            <v>REC007</v>
          </cell>
          <cell r="B15" t="str">
            <v>LCU-150PJ</v>
          </cell>
        </row>
        <row r="15">
          <cell r="J15">
            <v>4834.65027802166</v>
          </cell>
        </row>
        <row r="15">
          <cell r="M15" t="str">
            <v>45700 btu</v>
          </cell>
        </row>
        <row r="15">
          <cell r="P15" t="str">
            <v>CU - 200 QC</v>
          </cell>
        </row>
        <row r="15">
          <cell r="S15">
            <v>15568.5731812723</v>
          </cell>
        </row>
        <row r="16">
          <cell r="A16" t="str">
            <v>REC008</v>
          </cell>
          <cell r="B16" t="str">
            <v>06DA818</v>
          </cell>
        </row>
        <row r="16">
          <cell r="J16">
            <v>2054.7263681592</v>
          </cell>
        </row>
        <row r="16">
          <cell r="M16" t="str">
            <v>14450 btu</v>
          </cell>
        </row>
        <row r="16">
          <cell r="P16" t="str">
            <v>CU - 100 QC</v>
          </cell>
        </row>
        <row r="16">
          <cell r="S16">
            <v>7675.72546702757</v>
          </cell>
        </row>
        <row r="17">
          <cell r="A17" t="str">
            <v>REC009</v>
          </cell>
          <cell r="B17" t="str">
            <v>06DA824</v>
          </cell>
        </row>
        <row r="17">
          <cell r="J17">
            <v>2175.59262510975</v>
          </cell>
        </row>
        <row r="17">
          <cell r="M17" t="str">
            <v>18310 btu</v>
          </cell>
        </row>
        <row r="17">
          <cell r="P17" t="str">
            <v>CU - 125 QC</v>
          </cell>
        </row>
        <row r="17">
          <cell r="S17">
            <v>9334.59937118367</v>
          </cell>
        </row>
        <row r="18">
          <cell r="A18" t="str">
            <v>REC010</v>
          </cell>
          <cell r="B18" t="str">
            <v>06DM337</v>
          </cell>
        </row>
        <row r="18">
          <cell r="J18">
            <v>3021.65642376354</v>
          </cell>
        </row>
        <row r="18">
          <cell r="M18" t="str">
            <v>32970 btu</v>
          </cell>
        </row>
        <row r="18">
          <cell r="P18" t="str">
            <v>CU - 144 QC</v>
          </cell>
        </row>
        <row r="18">
          <cell r="S18">
            <v>10885.0751936868</v>
          </cell>
        </row>
        <row r="19">
          <cell r="A19" t="str">
            <v>REC011</v>
          </cell>
          <cell r="B19" t="str">
            <v>06DA537</v>
          </cell>
        </row>
        <row r="19">
          <cell r="J19">
            <v>3083.33333333333</v>
          </cell>
        </row>
        <row r="19">
          <cell r="M19" t="str">
            <v>34765 btu</v>
          </cell>
        </row>
        <row r="19">
          <cell r="P19" t="str">
            <v>CU - 200 QC</v>
          </cell>
        </row>
        <row r="19">
          <cell r="S19">
            <v>14077.8441054231</v>
          </cell>
        </row>
        <row r="20">
          <cell r="A20" t="str">
            <v>REC012</v>
          </cell>
          <cell r="B20" t="str">
            <v>06EA250</v>
          </cell>
        </row>
        <row r="20">
          <cell r="J20">
            <v>4592.91776412057</v>
          </cell>
        </row>
        <row r="20">
          <cell r="M20" t="str">
            <v>37670 btu</v>
          </cell>
        </row>
        <row r="20">
          <cell r="P20" t="str">
            <v>CU - 250 QC</v>
          </cell>
        </row>
        <row r="20">
          <cell r="S20">
            <v>19157.0627012586</v>
          </cell>
        </row>
        <row r="21">
          <cell r="A21" t="str">
            <v>REC013</v>
          </cell>
          <cell r="B21" t="str">
            <v>06EA265</v>
          </cell>
        </row>
        <row r="21">
          <cell r="J21">
            <v>4920.18639832512</v>
          </cell>
        </row>
        <row r="21">
          <cell r="M21" t="str">
            <v>56854 btu</v>
          </cell>
        </row>
        <row r="21">
          <cell r="P21" t="str">
            <v>CU - 300 QC</v>
          </cell>
        </row>
        <row r="21">
          <cell r="S21">
            <v>21795.7983729353</v>
          </cell>
        </row>
        <row r="22">
          <cell r="A22" t="str">
            <v>REC014</v>
          </cell>
          <cell r="B22" t="str">
            <v>06EA275</v>
          </cell>
        </row>
        <row r="22">
          <cell r="J22">
            <v>5801.58033362599</v>
          </cell>
        </row>
        <row r="22">
          <cell r="M22" t="str">
            <v>63086 btu</v>
          </cell>
        </row>
        <row r="22">
          <cell r="P22" t="str">
            <v>CU - 350 QC</v>
          </cell>
        </row>
        <row r="22">
          <cell r="S22">
            <v>24341.9783422847</v>
          </cell>
        </row>
        <row r="23">
          <cell r="A23" t="str">
            <v>REC015</v>
          </cell>
          <cell r="B23" t="str">
            <v>06EA199</v>
          </cell>
        </row>
        <row r="23">
          <cell r="J23">
            <v>5522.65820220166</v>
          </cell>
        </row>
        <row r="23">
          <cell r="M23" t="str">
            <v>82000 btu</v>
          </cell>
        </row>
        <row r="23">
          <cell r="P23" t="str">
            <v>CU - 350 QC</v>
          </cell>
        </row>
        <row r="23">
          <cell r="S23">
            <v>25032.62263415</v>
          </cell>
        </row>
        <row r="24">
          <cell r="A24" t="str">
            <v>REC016</v>
          </cell>
          <cell r="B24" t="str">
            <v>06EA299</v>
          </cell>
        </row>
        <row r="24">
          <cell r="J24">
            <v>5522.65820220166</v>
          </cell>
        </row>
        <row r="24">
          <cell r="M24" t="str">
            <v>91130 btu</v>
          </cell>
        </row>
        <row r="24">
          <cell r="P24" t="str">
            <v>CU - 400 QC</v>
          </cell>
        </row>
        <row r="24">
          <cell r="S24">
            <v>26550.6139222154</v>
          </cell>
        </row>
        <row r="25">
          <cell r="A25" t="str">
            <v>REC017</v>
          </cell>
          <cell r="B25" t="str">
            <v>2DC-3.2</v>
          </cell>
        </row>
        <row r="25">
          <cell r="J25">
            <v>2779.92390986245</v>
          </cell>
        </row>
        <row r="25">
          <cell r="M25" t="str">
            <v>28600 btu 0c</v>
          </cell>
        </row>
        <row r="25">
          <cell r="P25" t="str">
            <v>CU - 40  QC</v>
          </cell>
        </row>
        <row r="25">
          <cell r="S25">
            <v>6351.99034699545</v>
          </cell>
        </row>
        <row r="26">
          <cell r="A26" t="str">
            <v>REC017.1</v>
          </cell>
          <cell r="B26" t="str">
            <v>4FC-5.2</v>
          </cell>
        </row>
        <row r="26">
          <cell r="J26">
            <v>2750</v>
          </cell>
        </row>
        <row r="26">
          <cell r="M26" t="str">
            <v>40682 btu 0c</v>
          </cell>
        </row>
        <row r="26">
          <cell r="P26" t="str">
            <v>CU - 72 QC</v>
          </cell>
        </row>
        <row r="26">
          <cell r="S26">
            <v>7663.37998476658</v>
          </cell>
        </row>
        <row r="27">
          <cell r="A27" t="str">
            <v>REC018</v>
          </cell>
          <cell r="B27" t="str">
            <v>4DC-7.2</v>
          </cell>
        </row>
        <row r="27">
          <cell r="J27">
            <v>3323.82206613989</v>
          </cell>
        </row>
        <row r="27">
          <cell r="M27" t="str">
            <v>60850 btu 0c</v>
          </cell>
        </row>
        <row r="27">
          <cell r="P27" t="str">
            <v>CU - 100 QC</v>
          </cell>
        </row>
        <row r="27">
          <cell r="S27">
            <v>9047.49791670546</v>
          </cell>
        </row>
        <row r="28">
          <cell r="A28" t="str">
            <v>REC019</v>
          </cell>
          <cell r="B28" t="str">
            <v>4V-10.2</v>
          </cell>
        </row>
        <row r="28">
          <cell r="J28">
            <v>4109.45273631841</v>
          </cell>
        </row>
        <row r="28">
          <cell r="M28" t="str">
            <v>79900 btu 0c</v>
          </cell>
        </row>
        <row r="28">
          <cell r="P28" t="str">
            <v>CU - 125 QC</v>
          </cell>
        </row>
        <row r="28">
          <cell r="S28">
            <v>11119.7010122993</v>
          </cell>
        </row>
        <row r="29">
          <cell r="A29" t="str">
            <v>REC020</v>
          </cell>
          <cell r="B29" t="str">
            <v>4T-12.2</v>
          </cell>
        </row>
        <row r="29">
          <cell r="J29">
            <v>4109.45273631841</v>
          </cell>
        </row>
        <row r="29">
          <cell r="M29" t="str">
            <v>96250 btu 0c</v>
          </cell>
        </row>
        <row r="29">
          <cell r="P29" t="str">
            <v>CU - 144 QC</v>
          </cell>
        </row>
        <row r="29">
          <cell r="S29">
            <v>11889.1948668144</v>
          </cell>
        </row>
        <row r="30">
          <cell r="A30" t="str">
            <v>REC021</v>
          </cell>
          <cell r="B30" t="str">
            <v>4TC-12.2</v>
          </cell>
        </row>
        <row r="30">
          <cell r="J30">
            <v>5438.98156277436</v>
          </cell>
        </row>
        <row r="30">
          <cell r="M30" t="str">
            <v>96250 btu 0c</v>
          </cell>
        </row>
        <row r="30">
          <cell r="P30" t="str">
            <v>CU - 144 QC</v>
          </cell>
        </row>
        <row r="30">
          <cell r="S30">
            <v>13116.4522450814</v>
          </cell>
        </row>
        <row r="31">
          <cell r="A31" t="str">
            <v>REC022</v>
          </cell>
          <cell r="B31" t="str">
            <v>4P-15.2</v>
          </cell>
        </row>
        <row r="31">
          <cell r="J31">
            <v>4955.5165349722</v>
          </cell>
        </row>
        <row r="31">
          <cell r="M31" t="str">
            <v>115360 btu 0c</v>
          </cell>
        </row>
        <row r="31">
          <cell r="P31" t="str">
            <v>CU - 160 QC</v>
          </cell>
        </row>
        <row r="31">
          <cell r="S31">
            <v>13473.9089249708</v>
          </cell>
        </row>
        <row r="32">
          <cell r="A32" t="str">
            <v>REC023</v>
          </cell>
          <cell r="B32" t="str">
            <v>4PCS-15.2</v>
          </cell>
        </row>
        <row r="32">
          <cell r="J32">
            <v>5801.58033362599</v>
          </cell>
        </row>
        <row r="32">
          <cell r="M32" t="str">
            <v>115360 btu 0c</v>
          </cell>
        </row>
        <row r="32">
          <cell r="P32" t="str">
            <v>CU - 160 QC</v>
          </cell>
        </row>
        <row r="32">
          <cell r="S32">
            <v>14254.8908929589</v>
          </cell>
        </row>
        <row r="33">
          <cell r="A33" t="str">
            <v>REC024</v>
          </cell>
          <cell r="B33" t="str">
            <v>4N-20.2</v>
          </cell>
        </row>
        <row r="33">
          <cell r="J33">
            <v>5076.38279192274</v>
          </cell>
        </row>
        <row r="33">
          <cell r="M33" t="str">
            <v>134480 btu 0c</v>
          </cell>
        </row>
        <row r="33">
          <cell r="P33" t="str">
            <v>CU - 200 QC</v>
          </cell>
        </row>
        <row r="33">
          <cell r="S33">
            <v>15917.5820671979</v>
          </cell>
        </row>
        <row r="34">
          <cell r="A34" t="str">
            <v>REC025</v>
          </cell>
          <cell r="B34" t="str">
            <v>4NCS-20.2</v>
          </cell>
        </row>
        <row r="34">
          <cell r="J34">
            <v>6647.64413227978</v>
          </cell>
        </row>
        <row r="34">
          <cell r="M34" t="str">
            <v>134480 btu 0c</v>
          </cell>
        </row>
        <row r="34">
          <cell r="P34" t="str">
            <v>CU - 200 QC</v>
          </cell>
        </row>
        <row r="34">
          <cell r="S34">
            <v>17367.9771506044</v>
          </cell>
        </row>
        <row r="35">
          <cell r="A35" t="str">
            <v>REC026</v>
          </cell>
          <cell r="B35" t="str">
            <v>4J-22.2</v>
          </cell>
        </row>
        <row r="35">
          <cell r="J35">
            <v>5922.44659057653</v>
          </cell>
        </row>
        <row r="35">
          <cell r="M35" t="str">
            <v>151540 btu 0c</v>
          </cell>
        </row>
        <row r="35">
          <cell r="P35" t="str">
            <v>CU - 250 QC</v>
          </cell>
        </row>
        <row r="35">
          <cell r="S35">
            <v>20384.3200795256</v>
          </cell>
        </row>
        <row r="36">
          <cell r="A36" t="str">
            <v>REC027</v>
          </cell>
          <cell r="B36" t="str">
            <v>4H-25.2</v>
          </cell>
        </row>
        <row r="36">
          <cell r="J36">
            <v>6526.77787532924</v>
          </cell>
        </row>
        <row r="36">
          <cell r="M36" t="str">
            <v>175770 btu 0c</v>
          </cell>
        </row>
        <row r="36">
          <cell r="P36" t="str">
            <v>CU - 250 QC</v>
          </cell>
        </row>
        <row r="36">
          <cell r="S36">
            <v>17394.7887054965</v>
          </cell>
        </row>
        <row r="37">
          <cell r="A37" t="str">
            <v>REC028</v>
          </cell>
          <cell r="B37" t="str">
            <v>4G-30.2</v>
          </cell>
        </row>
        <row r="37">
          <cell r="J37">
            <v>6526.77787532924</v>
          </cell>
        </row>
        <row r="37">
          <cell r="M37" t="str">
            <v>201370 btu 0c</v>
          </cell>
        </row>
        <row r="37">
          <cell r="P37" t="str">
            <v>CU - 300 QC</v>
          </cell>
        </row>
        <row r="37">
          <cell r="S37">
            <v>22900.3300133757</v>
          </cell>
        </row>
        <row r="38">
          <cell r="A38" t="str">
            <v>REC029</v>
          </cell>
          <cell r="B38" t="str">
            <v>6J-33.2</v>
          </cell>
        </row>
        <row r="38">
          <cell r="J38">
            <v>8460.6379865379</v>
          </cell>
        </row>
        <row r="38">
          <cell r="M38" t="str">
            <v>226282 btu 0c</v>
          </cell>
        </row>
        <row r="38">
          <cell r="P38" t="str">
            <v>CU - 350 QC</v>
          </cell>
        </row>
        <row r="38">
          <cell r="S38">
            <v>26796.4930988188</v>
          </cell>
        </row>
        <row r="39">
          <cell r="A39" t="str">
            <v>REC030</v>
          </cell>
          <cell r="B39" t="str">
            <v>6H-35.2</v>
          </cell>
        </row>
        <row r="39">
          <cell r="J39">
            <v>8702.37050043898</v>
          </cell>
        </row>
        <row r="39">
          <cell r="M39" t="str">
            <v>263830 btu 0c</v>
          </cell>
        </row>
        <row r="39">
          <cell r="P39" t="str">
            <v>CU - 400 QC</v>
          </cell>
        </row>
        <row r="39">
          <cell r="S39">
            <v>28537.6220920236</v>
          </cell>
        </row>
        <row r="40">
          <cell r="A40" t="str">
            <v>REC031</v>
          </cell>
          <cell r="B40" t="str">
            <v>6G-40.2</v>
          </cell>
        </row>
        <row r="40">
          <cell r="J40">
            <v>8823.23675738952</v>
          </cell>
        </row>
        <row r="40">
          <cell r="M40" t="str">
            <v>302390 btu 0c</v>
          </cell>
        </row>
        <row r="40">
          <cell r="P40" t="str">
            <v>CU - 400 QC</v>
          </cell>
        </row>
        <row r="40">
          <cell r="S40">
            <v>29172.481957604</v>
          </cell>
        </row>
        <row r="41">
          <cell r="A41" t="str">
            <v>REC032</v>
          </cell>
          <cell r="B41" t="str">
            <v>6F-50.2</v>
          </cell>
        </row>
        <row r="41">
          <cell r="J41">
            <v>9064.96927129061</v>
          </cell>
        </row>
        <row r="41">
          <cell r="M41" t="str">
            <v>357680 btu 0c</v>
          </cell>
        </row>
        <row r="41">
          <cell r="P41" t="str">
            <v>CU-250QC*2</v>
          </cell>
        </row>
        <row r="41">
          <cell r="S41">
            <v>35219.044640646</v>
          </cell>
        </row>
        <row r="42">
          <cell r="A42" t="str">
            <v>REC033</v>
          </cell>
          <cell r="B42" t="str">
            <v>2DC-2.2</v>
          </cell>
        </row>
        <row r="42">
          <cell r="J42">
            <v>2779.92390986245</v>
          </cell>
        </row>
        <row r="42">
          <cell r="M42" t="str">
            <v> 9080 btu</v>
          </cell>
        </row>
        <row r="42">
          <cell r="P42" t="str">
            <v>CU - 36  QC</v>
          </cell>
        </row>
        <row r="42">
          <cell r="S42">
            <v>6216.58333941424</v>
          </cell>
        </row>
        <row r="43">
          <cell r="A43" t="str">
            <v>REC034</v>
          </cell>
          <cell r="B43" t="str">
            <v>2CC-3.2</v>
          </cell>
        </row>
        <row r="43">
          <cell r="J43">
            <v>2779.92390986245</v>
          </cell>
        </row>
        <row r="43">
          <cell r="M43" t="str">
            <v>11400 btu</v>
          </cell>
        </row>
        <row r="43">
          <cell r="P43" t="str">
            <v>CU - 50  QC</v>
          </cell>
        </row>
        <row r="43">
          <cell r="S43">
            <v>6634.56657642344</v>
          </cell>
        </row>
        <row r="44">
          <cell r="A44" t="str">
            <v>REC035</v>
          </cell>
          <cell r="B44" t="str">
            <v>2U-3.2</v>
          </cell>
        </row>
        <row r="44">
          <cell r="J44">
            <v>2417.32513901083</v>
          </cell>
        </row>
        <row r="44">
          <cell r="M44" t="str">
            <v>12870 btu</v>
          </cell>
        </row>
        <row r="44">
          <cell r="P44" t="str">
            <v>CU - 50  QC</v>
          </cell>
        </row>
        <row r="44">
          <cell r="S44">
            <v>6299.86001871425</v>
          </cell>
        </row>
        <row r="45">
          <cell r="A45" t="str">
            <v>REC036</v>
          </cell>
          <cell r="B45" t="str">
            <v>4FC-3.2</v>
          </cell>
        </row>
        <row r="45">
          <cell r="J45">
            <v>2779.92390986245</v>
          </cell>
        </row>
        <row r="45">
          <cell r="M45" t="str">
            <v>16007 btu</v>
          </cell>
        </row>
        <row r="45">
          <cell r="P45" t="str">
            <v>CU - 64B QC</v>
          </cell>
        </row>
        <row r="45">
          <cell r="S45">
            <v>7235.90583680293</v>
          </cell>
        </row>
        <row r="46">
          <cell r="A46" t="str">
            <v>REC037</v>
          </cell>
          <cell r="B46" t="str">
            <v>4EC-4.2</v>
          </cell>
        </row>
        <row r="46">
          <cell r="J46">
            <v>3142.52268071408</v>
          </cell>
        </row>
        <row r="46">
          <cell r="M46" t="str">
            <v>16007 btu</v>
          </cell>
        </row>
        <row r="46">
          <cell r="P46" t="str">
            <v>CU - 64B QC</v>
          </cell>
        </row>
        <row r="46">
          <cell r="S46">
            <v>7570.61239451213</v>
          </cell>
        </row>
        <row r="47">
          <cell r="A47" t="str">
            <v>REC038</v>
          </cell>
          <cell r="B47" t="str">
            <v>2N-5.2</v>
          </cell>
        </row>
        <row r="47">
          <cell r="J47">
            <v>2659.05765291191</v>
          </cell>
        </row>
        <row r="47">
          <cell r="M47" t="str">
            <v>20010 btu</v>
          </cell>
        </row>
        <row r="47">
          <cell r="P47" t="str">
            <v>CU - 72 QC</v>
          </cell>
        </row>
        <row r="47">
          <cell r="S47">
            <v>7819.91600426305</v>
          </cell>
        </row>
        <row r="48">
          <cell r="A48" t="str">
            <v>REC039</v>
          </cell>
          <cell r="B48" t="str">
            <v>4Z-5.2</v>
          </cell>
        </row>
        <row r="48">
          <cell r="J48">
            <v>3142.52268071408</v>
          </cell>
        </row>
        <row r="48">
          <cell r="M48" t="str">
            <v>21000 btu</v>
          </cell>
        </row>
        <row r="48">
          <cell r="P48" t="str">
            <v>CU - 72 QC</v>
          </cell>
        </row>
        <row r="48">
          <cell r="S48">
            <v>8266.19141454197</v>
          </cell>
        </row>
        <row r="49">
          <cell r="A49" t="str">
            <v>REC040</v>
          </cell>
          <cell r="B49" t="str">
            <v>4DC-5.2</v>
          </cell>
        </row>
        <row r="49">
          <cell r="J49">
            <v>3263.38893766462</v>
          </cell>
        </row>
        <row r="49">
          <cell r="M49" t="str">
            <v>19010 btu</v>
          </cell>
        </row>
        <row r="49">
          <cell r="P49" t="str">
            <v>CU - 72 QC</v>
          </cell>
        </row>
        <row r="49">
          <cell r="S49">
            <v>8377.76026711169</v>
          </cell>
        </row>
        <row r="50">
          <cell r="A50" t="str">
            <v>REC041</v>
          </cell>
          <cell r="B50" t="str">
            <v>4CC-6.2</v>
          </cell>
        </row>
        <row r="50">
          <cell r="J50">
            <v>3384.25519461516</v>
          </cell>
        </row>
        <row r="50">
          <cell r="M50" t="str">
            <v>21024 btu</v>
          </cell>
        </row>
        <row r="50">
          <cell r="P50" t="str">
            <v>CU - 90 QC</v>
          </cell>
        </row>
        <row r="50">
          <cell r="S50">
            <v>8824.97369511648</v>
          </cell>
        </row>
        <row r="51">
          <cell r="A51" t="str">
            <v>REC042</v>
          </cell>
          <cell r="B51" t="str">
            <v>4V-6.2</v>
          </cell>
        </row>
        <row r="51">
          <cell r="J51">
            <v>3988.58647936787</v>
          </cell>
        </row>
        <row r="51">
          <cell r="M51" t="str">
            <v>25000 btu</v>
          </cell>
        </row>
        <row r="51">
          <cell r="P51" t="str">
            <v>CU - 100 QC</v>
          </cell>
        </row>
        <row r="51">
          <cell r="S51">
            <v>9661.12660583899</v>
          </cell>
        </row>
        <row r="52">
          <cell r="A52" t="str">
            <v>REC043</v>
          </cell>
          <cell r="B52" t="str">
            <v>4T-8.2</v>
          </cell>
        </row>
        <row r="52">
          <cell r="J52">
            <v>4230.31899326895</v>
          </cell>
        </row>
        <row r="52">
          <cell r="M52" t="str">
            <v>30888 btu</v>
          </cell>
        </row>
        <row r="52">
          <cell r="P52" t="str">
            <v>CU - 125 QC</v>
          </cell>
        </row>
        <row r="52">
          <cell r="S52">
            <v>11231.2698648691</v>
          </cell>
        </row>
        <row r="53">
          <cell r="A53" t="str">
            <v>REC044</v>
          </cell>
          <cell r="B53" t="str">
            <v>4TCS-8.2</v>
          </cell>
        </row>
        <row r="53">
          <cell r="J53">
            <v>5438.98156277436</v>
          </cell>
        </row>
        <row r="53">
          <cell r="M53" t="str">
            <v>30889 btu</v>
          </cell>
        </row>
        <row r="53">
          <cell r="P53" t="str">
            <v>CU - 125 QC</v>
          </cell>
        </row>
        <row r="53">
          <cell r="S53">
            <v>12346.9583905664</v>
          </cell>
        </row>
        <row r="54">
          <cell r="A54" t="str">
            <v>REC045</v>
          </cell>
          <cell r="B54" t="str">
            <v>4P-10.2</v>
          </cell>
        </row>
        <row r="54">
          <cell r="J54">
            <v>4472.05150717003</v>
          </cell>
        </row>
        <row r="54">
          <cell r="M54" t="str">
            <v>35870 btu</v>
          </cell>
        </row>
        <row r="54">
          <cell r="P54" t="str">
            <v>CU - 144 QC</v>
          </cell>
        </row>
        <row r="54">
          <cell r="S54">
            <v>12223.9014245236</v>
          </cell>
        </row>
        <row r="55">
          <cell r="A55" t="str">
            <v>REC045.1</v>
          </cell>
          <cell r="B55" t="str">
            <v>4PC-10.2</v>
          </cell>
        </row>
        <row r="55">
          <cell r="J55">
            <v>5166.66666666667</v>
          </cell>
        </row>
        <row r="55">
          <cell r="M55" t="str">
            <v>35870 btu</v>
          </cell>
        </row>
        <row r="55">
          <cell r="P55" t="str">
            <v>CU - 144 QC</v>
          </cell>
        </row>
        <row r="55">
          <cell r="S55">
            <v>12865.0846486743</v>
          </cell>
        </row>
        <row r="56">
          <cell r="A56" t="str">
            <v>REC045.2</v>
          </cell>
          <cell r="B56" t="str">
            <v>4PES12Y</v>
          </cell>
        </row>
        <row r="56">
          <cell r="J56">
            <v>5833.33333333333</v>
          </cell>
        </row>
        <row r="56">
          <cell r="M56" t="str">
            <v>35870 btu</v>
          </cell>
        </row>
        <row r="56">
          <cell r="P56" t="str">
            <v>CU - 144 QC</v>
          </cell>
        </row>
        <row r="56">
          <cell r="S56">
            <v>13480.4692640589</v>
          </cell>
        </row>
        <row r="57">
          <cell r="A57" t="str">
            <v>REC046</v>
          </cell>
          <cell r="B57" t="str">
            <v>4N-12.2</v>
          </cell>
        </row>
        <row r="57">
          <cell r="J57">
            <v>5076.38279192274</v>
          </cell>
        </row>
        <row r="57">
          <cell r="M57" t="str">
            <v>41912 btu</v>
          </cell>
        </row>
        <row r="57">
          <cell r="P57" t="str">
            <v>CU - 160 QC</v>
          </cell>
        </row>
        <row r="57">
          <cell r="S57">
            <v>13585.4777775405</v>
          </cell>
        </row>
        <row r="58">
          <cell r="A58" t="str">
            <v>REC047</v>
          </cell>
          <cell r="B58" t="str">
            <v>4NCS-12.2</v>
          </cell>
        </row>
        <row r="58">
          <cell r="J58">
            <v>5680.71407667545</v>
          </cell>
        </row>
        <row r="58">
          <cell r="M58" t="str">
            <v>41913 btu</v>
          </cell>
        </row>
        <row r="58">
          <cell r="P58" t="str">
            <v>CU - 160 QC</v>
          </cell>
        </row>
        <row r="58">
          <cell r="S58">
            <v>14143.3220403892</v>
          </cell>
        </row>
        <row r="59">
          <cell r="A59" t="str">
            <v>REC048</v>
          </cell>
          <cell r="B59" t="str">
            <v>4J-13.2</v>
          </cell>
        </row>
        <row r="59">
          <cell r="J59">
            <v>6043.31284752707</v>
          </cell>
        </row>
        <row r="59">
          <cell r="M59" t="str">
            <v>47030 btu</v>
          </cell>
        </row>
        <row r="59">
          <cell r="P59" t="str">
            <v>CU - 200 QC</v>
          </cell>
        </row>
        <row r="59">
          <cell r="S59">
            <v>16810.1328877557</v>
          </cell>
        </row>
        <row r="60">
          <cell r="A60" t="str">
            <v>REC049</v>
          </cell>
          <cell r="B60" t="str">
            <v>4H-15.2</v>
          </cell>
        </row>
        <row r="60">
          <cell r="J60">
            <v>6405.91161837869</v>
          </cell>
        </row>
        <row r="60">
          <cell r="M60" t="str">
            <v>53925 btu</v>
          </cell>
        </row>
        <row r="60">
          <cell r="P60" t="str">
            <v>CU - 200 QC</v>
          </cell>
        </row>
        <row r="60">
          <cell r="S60">
            <v>17144.8394454649</v>
          </cell>
        </row>
        <row r="61">
          <cell r="A61" t="str">
            <v>REC050</v>
          </cell>
          <cell r="B61" t="str">
            <v>4G-20.2</v>
          </cell>
        </row>
        <row r="61">
          <cell r="J61">
            <v>6405.91161837869</v>
          </cell>
        </row>
        <row r="61">
          <cell r="M61" t="str">
            <v>62630 btu</v>
          </cell>
        </row>
        <row r="61">
          <cell r="P61" t="str">
            <v>CU - 250 QC</v>
          </cell>
        </row>
        <row r="61">
          <cell r="S61">
            <v>20830.5954898046</v>
          </cell>
        </row>
        <row r="62">
          <cell r="A62" t="str">
            <v>REC051</v>
          </cell>
          <cell r="B62" t="str">
            <v>6J-22.2</v>
          </cell>
        </row>
        <row r="62">
          <cell r="J62">
            <v>8460.6379865379</v>
          </cell>
        </row>
        <row r="62">
          <cell r="M62" t="str">
            <v>69800 btu</v>
          </cell>
        </row>
        <row r="62">
          <cell r="P62" t="str">
            <v>CU - 250 QC</v>
          </cell>
        </row>
        <row r="62">
          <cell r="S62">
            <v>23471.3974161746</v>
          </cell>
        </row>
        <row r="63">
          <cell r="A63" t="str">
            <v>REC052</v>
          </cell>
          <cell r="B63" t="str">
            <v>6H-25.2</v>
          </cell>
        </row>
        <row r="63">
          <cell r="J63">
            <v>8702.37050043898</v>
          </cell>
        </row>
        <row r="63">
          <cell r="M63" t="str">
            <v>80888 btu</v>
          </cell>
        </row>
        <row r="63">
          <cell r="P63" t="str">
            <v>CU - 300 QC</v>
          </cell>
        </row>
        <row r="63">
          <cell r="S63">
            <v>24908.5693596308</v>
          </cell>
        </row>
        <row r="64">
          <cell r="A64" t="str">
            <v>REC053</v>
          </cell>
          <cell r="B64" t="str">
            <v>6G-30.2</v>
          </cell>
        </row>
        <row r="64">
          <cell r="J64">
            <v>8823.23675738952</v>
          </cell>
        </row>
        <row r="64">
          <cell r="M64" t="str">
            <v>93858 btu</v>
          </cell>
        </row>
        <row r="64">
          <cell r="P64" t="str">
            <v>CU - 350 QC</v>
          </cell>
        </row>
        <row r="64">
          <cell r="S64">
            <v>27131.199656528</v>
          </cell>
        </row>
        <row r="66">
          <cell r="A66" t="str">
            <v>REC054</v>
          </cell>
          <cell r="B66" t="str">
            <v>6F-40.2</v>
          </cell>
        </row>
        <row r="66">
          <cell r="J66">
            <v>9790.16681299386</v>
          </cell>
        </row>
        <row r="66">
          <cell r="M66" t="str">
            <v>113482btu</v>
          </cell>
        </row>
        <row r="66">
          <cell r="P66" t="str">
            <v>CU - 400 QC</v>
          </cell>
        </row>
        <row r="66">
          <cell r="S66">
            <v>30065.0327781619</v>
          </cell>
        </row>
        <row r="67">
          <cell r="A67" t="str">
            <v>REC055</v>
          </cell>
          <cell r="B67" t="str">
            <v>S4T-5.2</v>
          </cell>
        </row>
        <row r="67">
          <cell r="J67" t="str">
            <v>~</v>
          </cell>
        </row>
        <row r="67">
          <cell r="M67" t="str">
            <v>26200 btu</v>
          </cell>
        </row>
        <row r="67">
          <cell r="P67" t="str">
            <v>CU - 90 QC</v>
          </cell>
        </row>
        <row r="67">
          <cell r="S67">
            <v>9930.01601561182</v>
          </cell>
        </row>
        <row r="68">
          <cell r="A68" t="str">
            <v>REC056</v>
          </cell>
          <cell r="B68" t="str">
            <v>S4N-8.2</v>
          </cell>
        </row>
        <row r="68">
          <cell r="J68" t="str">
            <v>~</v>
          </cell>
        </row>
        <row r="68">
          <cell r="M68" t="str">
            <v>37500 btu</v>
          </cell>
        </row>
        <row r="68">
          <cell r="P68" t="str">
            <v>CU - 125 QC</v>
          </cell>
        </row>
        <row r="68">
          <cell r="S68">
            <v>12208.7393542247</v>
          </cell>
        </row>
        <row r="69">
          <cell r="A69" t="str">
            <v>REC057</v>
          </cell>
          <cell r="B69" t="str">
            <v>S4G-12.2</v>
          </cell>
        </row>
        <row r="69">
          <cell r="J69" t="str">
            <v>~</v>
          </cell>
        </row>
        <row r="69">
          <cell r="M69" t="str">
            <v>56550 btu</v>
          </cell>
        </row>
        <row r="69">
          <cell r="P69" t="str">
            <v>CU - 160 QC</v>
          </cell>
        </row>
        <row r="69">
          <cell r="S69">
            <v>16207.6432414701</v>
          </cell>
        </row>
        <row r="70">
          <cell r="A70" t="str">
            <v>REC058</v>
          </cell>
          <cell r="B70" t="str">
            <v>S6J-16.2</v>
          </cell>
        </row>
        <row r="70">
          <cell r="J70" t="str">
            <v>~</v>
          </cell>
        </row>
        <row r="70">
          <cell r="M70" t="str">
            <v>84000 btu</v>
          </cell>
        </row>
        <row r="70">
          <cell r="P70" t="str">
            <v>CU - 200 QC</v>
          </cell>
        </row>
        <row r="70">
          <cell r="S70">
            <v>20721.3143948104</v>
          </cell>
        </row>
        <row r="71">
          <cell r="A71" t="str">
            <v>REC059</v>
          </cell>
          <cell r="B71" t="str">
            <v>S6H-20.2</v>
          </cell>
        </row>
        <row r="71">
          <cell r="J71">
            <v>8553.61203034601</v>
          </cell>
        </row>
        <row r="71">
          <cell r="M71" t="str">
            <v>94000 btu</v>
          </cell>
        </row>
        <row r="71">
          <cell r="P71" t="str">
            <v>CU - 250 QC</v>
          </cell>
        </row>
        <row r="71">
          <cell r="S71">
            <v>24607.72113612</v>
          </cell>
        </row>
        <row r="72">
          <cell r="A72" t="str">
            <v>REC060</v>
          </cell>
          <cell r="B72" t="str">
            <v>S6G-25.2</v>
          </cell>
        </row>
        <row r="72">
          <cell r="J72">
            <v>9266.41303287484</v>
          </cell>
        </row>
        <row r="72">
          <cell r="M72" t="str">
            <v>111780 btu</v>
          </cell>
        </row>
        <row r="72">
          <cell r="P72" t="str">
            <v>CU - 300 QC</v>
          </cell>
        </row>
        <row r="72">
          <cell r="S72">
            <v>26364.694248123</v>
          </cell>
        </row>
        <row r="73">
          <cell r="A73" t="str">
            <v>REC061</v>
          </cell>
          <cell r="B73" t="str">
            <v>S6F-30.2</v>
          </cell>
        </row>
        <row r="73">
          <cell r="J73">
            <v>12314.6752364703</v>
          </cell>
        </row>
        <row r="73">
          <cell r="M73" t="str">
            <v>133800btu</v>
          </cell>
        </row>
        <row r="73">
          <cell r="P73" t="str">
            <v>CU - 350 QC</v>
          </cell>
        </row>
        <row r="73">
          <cell r="S73">
            <v>29436.1298807297</v>
          </cell>
        </row>
        <row r="74">
          <cell r="A74" t="str">
            <v>REC062</v>
          </cell>
          <cell r="B74" t="str">
            <v>HSKC6461-60</v>
          </cell>
        </row>
        <row r="74">
          <cell r="J74">
            <v>9064.96927129061</v>
          </cell>
        </row>
        <row r="74">
          <cell r="M74" t="str">
            <v>174750 btu -20c</v>
          </cell>
        </row>
        <row r="74">
          <cell r="P74" t="str">
            <v>HTC 75</v>
          </cell>
        </row>
        <row r="74">
          <cell r="S74">
            <v>34001.3163153865</v>
          </cell>
        </row>
        <row r="75">
          <cell r="A75" t="str">
            <v>REC063</v>
          </cell>
          <cell r="B75" t="str">
            <v>HSKC7461-80</v>
          </cell>
        </row>
        <row r="75">
          <cell r="J75">
            <v>9669.30055604331</v>
          </cell>
        </row>
        <row r="75">
          <cell r="M75" t="str">
            <v>239250 btu -20c</v>
          </cell>
        </row>
        <row r="75">
          <cell r="P75" t="str">
            <v>HTC 75</v>
          </cell>
        </row>
        <row r="75">
          <cell r="S75">
            <v>37101.8444689051</v>
          </cell>
        </row>
        <row r="76">
          <cell r="A76" t="str">
            <v>REC064</v>
          </cell>
          <cell r="B76" t="str">
            <v>C-SB303</v>
          </cell>
        </row>
        <row r="76">
          <cell r="J76" t="str">
            <v>~</v>
          </cell>
        </row>
        <row r="77">
          <cell r="A77" t="str">
            <v>REC065</v>
          </cell>
          <cell r="B77" t="str">
            <v>C-SB453</v>
          </cell>
        </row>
        <row r="77">
          <cell r="J77" t="str">
            <v>~</v>
          </cell>
        </row>
        <row r="77">
          <cell r="P77" t="str">
            <v>CU - 72 QC</v>
          </cell>
        </row>
        <row r="78">
          <cell r="A78" t="str">
            <v>REC066</v>
          </cell>
          <cell r="B78" t="str">
            <v>300CB</v>
          </cell>
        </row>
        <row r="78">
          <cell r="J78" t="str">
            <v>~</v>
          </cell>
        </row>
        <row r="78">
          <cell r="P78" t="str">
            <v>CU - 40  QC</v>
          </cell>
        </row>
        <row r="79">
          <cell r="A79" t="str">
            <v>REC067</v>
          </cell>
          <cell r="B79" t="str">
            <v>400CB</v>
          </cell>
        </row>
        <row r="79">
          <cell r="J79" t="str">
            <v>~</v>
          </cell>
        </row>
        <row r="79">
          <cell r="P79" t="str">
            <v>CU - 50  QC</v>
          </cell>
        </row>
        <row r="80">
          <cell r="A80" t="str">
            <v>REC068</v>
          </cell>
          <cell r="B80" t="str">
            <v>JT160</v>
          </cell>
        </row>
        <row r="80">
          <cell r="J80" t="str">
            <v>~</v>
          </cell>
        </row>
        <row r="80">
          <cell r="P80" t="str">
            <v>CU - 64 QC</v>
          </cell>
        </row>
        <row r="81">
          <cell r="A81" t="str">
            <v>REC069</v>
          </cell>
          <cell r="B81" t="str">
            <v>CRHH-083</v>
          </cell>
        </row>
        <row r="81">
          <cell r="J81">
            <v>1416.66666666667</v>
          </cell>
        </row>
        <row r="81">
          <cell r="P81" t="str">
            <v>CU - 100 QC</v>
          </cell>
        </row>
        <row r="82">
          <cell r="A82" t="str">
            <v>REC070</v>
          </cell>
          <cell r="B82" t="str">
            <v>CRFQ-0250 </v>
          </cell>
        </row>
        <row r="82">
          <cell r="J82">
            <v>428.571428571429</v>
          </cell>
        </row>
        <row r="82">
          <cell r="P82" t="str">
            <v>CU - 36  QC</v>
          </cell>
        </row>
        <row r="83">
          <cell r="A83" t="str">
            <v>REC071</v>
          </cell>
          <cell r="B83" t="str">
            <v>CRHD-0275 </v>
          </cell>
        </row>
        <row r="83">
          <cell r="J83">
            <v>428.571428571429</v>
          </cell>
        </row>
        <row r="83">
          <cell r="P83" t="str">
            <v>CU - 40  QC</v>
          </cell>
        </row>
        <row r="84">
          <cell r="A84" t="str">
            <v>REC072</v>
          </cell>
          <cell r="B84" t="str">
            <v>JT95</v>
          </cell>
        </row>
        <row r="84">
          <cell r="J84" t="str">
            <v>~</v>
          </cell>
        </row>
        <row r="85">
          <cell r="A85" t="str">
            <v>REC073</v>
          </cell>
          <cell r="B85" t="str">
            <v>JT160</v>
          </cell>
        </row>
        <row r="85">
          <cell r="J85" t="str">
            <v>~</v>
          </cell>
        </row>
        <row r="85">
          <cell r="P85" t="str">
            <v>CU - 72 QC</v>
          </cell>
        </row>
        <row r="86">
          <cell r="A86" t="str">
            <v>REC074</v>
          </cell>
          <cell r="B86" t="str">
            <v>QR-90</v>
          </cell>
        </row>
        <row r="86">
          <cell r="J86" t="str">
            <v>~</v>
          </cell>
        </row>
        <row r="86">
          <cell r="P86" t="str">
            <v>CU - 100 QC</v>
          </cell>
        </row>
        <row r="87">
          <cell r="A87" t="str">
            <v>REC075</v>
          </cell>
          <cell r="B87" t="str">
            <v>QR-070</v>
          </cell>
        </row>
        <row r="87">
          <cell r="J87">
            <v>1071.42857142857</v>
          </cell>
        </row>
        <row r="87">
          <cell r="P87" t="str">
            <v>CU - 125 QC</v>
          </cell>
        </row>
        <row r="88">
          <cell r="A88" t="str">
            <v>REC076</v>
          </cell>
          <cell r="B88" t="str">
            <v>QR-11</v>
          </cell>
        </row>
        <row r="88">
          <cell r="J88">
            <v>1214.28571428571</v>
          </cell>
        </row>
        <row r="89">
          <cell r="A89" t="str">
            <v>REC077</v>
          </cell>
          <cell r="B89" t="str">
            <v>QR-125</v>
          </cell>
        </row>
        <row r="89">
          <cell r="J89" t="str">
            <v>~</v>
          </cell>
        </row>
        <row r="89">
          <cell r="P89" t="str">
            <v>CU - 125 QC</v>
          </cell>
        </row>
        <row r="90">
          <cell r="A90" t="str">
            <v>REC078</v>
          </cell>
          <cell r="B90" t="str">
            <v>QR-15</v>
          </cell>
        </row>
        <row r="90">
          <cell r="J90">
            <v>1642.85714285714</v>
          </cell>
        </row>
        <row r="90">
          <cell r="P90" t="str">
            <v>CU - 144 QC</v>
          </cell>
        </row>
        <row r="91">
          <cell r="A91" t="str">
            <v>REC079</v>
          </cell>
          <cell r="B91" t="str">
            <v>ZR34K/380V</v>
          </cell>
        </row>
        <row r="91">
          <cell r="J91" t="str">
            <v>~</v>
          </cell>
        </row>
        <row r="91">
          <cell r="P91" t="str">
            <v>CU - 40  QC</v>
          </cell>
        </row>
        <row r="92">
          <cell r="A92" t="str">
            <v>REC080</v>
          </cell>
          <cell r="B92" t="str">
            <v>ZR61</v>
          </cell>
        </row>
        <row r="92">
          <cell r="J92" t="str">
            <v>~</v>
          </cell>
        </row>
        <row r="93">
          <cell r="A93" t="str">
            <v>REC081</v>
          </cell>
          <cell r="B93" t="str">
            <v>ZR68K</v>
          </cell>
        </row>
        <row r="93">
          <cell r="J93" t="str">
            <v>~</v>
          </cell>
        </row>
        <row r="94">
          <cell r="A94" t="str">
            <v>REC082</v>
          </cell>
          <cell r="B94" t="str">
            <v>ZR72K</v>
          </cell>
        </row>
        <row r="94">
          <cell r="J94" t="str">
            <v>~</v>
          </cell>
        </row>
        <row r="94">
          <cell r="P94" t="str">
            <v>CU - 90 QC</v>
          </cell>
        </row>
        <row r="95">
          <cell r="A95" t="str">
            <v>REC083</v>
          </cell>
          <cell r="B95" t="str">
            <v>ZR94K</v>
          </cell>
        </row>
        <row r="95">
          <cell r="J95">
            <v>1333.33333333333</v>
          </cell>
        </row>
        <row r="95">
          <cell r="P95" t="str">
            <v>CU - 125 QC</v>
          </cell>
        </row>
        <row r="96">
          <cell r="A96" t="str">
            <v>REC084</v>
          </cell>
          <cell r="B96" t="str">
            <v>ZB66KQE</v>
          </cell>
        </row>
        <row r="96">
          <cell r="J96">
            <v>2500</v>
          </cell>
        </row>
        <row r="96">
          <cell r="P96" t="str">
            <v>CU - 125 QC</v>
          </cell>
        </row>
        <row r="97">
          <cell r="A97" t="str">
            <v>REC085</v>
          </cell>
          <cell r="B97" t="str">
            <v>ZR125K</v>
          </cell>
        </row>
        <row r="97">
          <cell r="J97">
            <v>1583.33333333333</v>
          </cell>
        </row>
        <row r="97">
          <cell r="P97" t="str">
            <v>CU - 125 QC</v>
          </cell>
        </row>
        <row r="98">
          <cell r="A98" t="str">
            <v>REC086</v>
          </cell>
          <cell r="B98" t="str">
            <v>ZR144K</v>
          </cell>
        </row>
        <row r="98">
          <cell r="J98" t="str">
            <v>~</v>
          </cell>
        </row>
        <row r="98">
          <cell r="P98" t="str">
            <v>CU - 144 QC</v>
          </cell>
        </row>
        <row r="99">
          <cell r="A99" t="str">
            <v>REC087</v>
          </cell>
          <cell r="B99" t="str">
            <v>ZR160K</v>
          </cell>
        </row>
        <row r="99">
          <cell r="J99" t="str">
            <v>~</v>
          </cell>
        </row>
        <row r="100">
          <cell r="A100" t="str">
            <v>REC088</v>
          </cell>
          <cell r="B100" t="str">
            <v>MTZ22 RECOND</v>
          </cell>
        </row>
        <row r="100">
          <cell r="J100" t="str">
            <v>~</v>
          </cell>
        </row>
        <row r="101">
          <cell r="A101" t="str">
            <v>REC089</v>
          </cell>
          <cell r="B101" t="str">
            <v>MTZ28 RECOND</v>
          </cell>
        </row>
        <row r="101">
          <cell r="J101" t="str">
            <v>~</v>
          </cell>
        </row>
        <row r="101">
          <cell r="P101" t="str">
            <v>CU - 32  QC</v>
          </cell>
        </row>
        <row r="102">
          <cell r="A102" t="str">
            <v>REC090</v>
          </cell>
          <cell r="B102" t="str">
            <v>MTZ50 RECOND</v>
          </cell>
        </row>
        <row r="102">
          <cell r="J102" t="str">
            <v>~</v>
          </cell>
        </row>
        <row r="102">
          <cell r="P102" t="str">
            <v>CU - 50  QC</v>
          </cell>
        </row>
        <row r="103">
          <cell r="A103" t="str">
            <v>REC091</v>
          </cell>
          <cell r="B103" t="str">
            <v>MT64 RECOND</v>
          </cell>
        </row>
        <row r="103">
          <cell r="J103" t="str">
            <v>~</v>
          </cell>
        </row>
        <row r="103">
          <cell r="P103" t="str">
            <v>CU - 64 QC</v>
          </cell>
        </row>
        <row r="104">
          <cell r="A104" t="str">
            <v>REC092</v>
          </cell>
          <cell r="B104" t="str">
            <v>MTZ64 RECOND</v>
          </cell>
        </row>
        <row r="104">
          <cell r="J104" t="str">
            <v>~</v>
          </cell>
        </row>
        <row r="104">
          <cell r="P104" t="str">
            <v>CU - 64 QC</v>
          </cell>
        </row>
        <row r="105">
          <cell r="A105" t="str">
            <v>REC093</v>
          </cell>
          <cell r="B105" t="str">
            <v>MT72 RECOND</v>
          </cell>
        </row>
        <row r="105">
          <cell r="J105" t="str">
            <v>~</v>
          </cell>
        </row>
        <row r="106">
          <cell r="A106" t="str">
            <v>REC094</v>
          </cell>
          <cell r="B106" t="str">
            <v>MT81 RECOND</v>
          </cell>
        </row>
        <row r="106">
          <cell r="J106" t="str">
            <v>~</v>
          </cell>
        </row>
        <row r="107">
          <cell r="A107" t="str">
            <v>REC095</v>
          </cell>
          <cell r="B107" t="str">
            <v>MT100 RECOND</v>
          </cell>
        </row>
        <row r="107">
          <cell r="J107" t="str">
            <v>~</v>
          </cell>
        </row>
        <row r="107">
          <cell r="P107" t="str">
            <v>CU - 100 QC</v>
          </cell>
        </row>
        <row r="108">
          <cell r="A108" t="str">
            <v>REC096</v>
          </cell>
          <cell r="B108" t="str">
            <v>MTZ100 RECOND</v>
          </cell>
        </row>
        <row r="108">
          <cell r="J108" t="str">
            <v>~</v>
          </cell>
        </row>
        <row r="108">
          <cell r="P108" t="str">
            <v>CU - 100 QC</v>
          </cell>
        </row>
        <row r="109">
          <cell r="A109" t="str">
            <v>REC097</v>
          </cell>
          <cell r="B109" t="str">
            <v>MTZ125 RECOND</v>
          </cell>
        </row>
        <row r="109">
          <cell r="J109" t="str">
            <v>~</v>
          </cell>
        </row>
        <row r="109">
          <cell r="P109" t="str">
            <v>CU - 125 QC</v>
          </cell>
        </row>
        <row r="110">
          <cell r="A110" t="str">
            <v>REC098</v>
          </cell>
          <cell r="B110" t="str">
            <v>MT160 RECOND</v>
          </cell>
        </row>
        <row r="110">
          <cell r="J110">
            <v>2833.33333333333</v>
          </cell>
        </row>
        <row r="110">
          <cell r="P110" t="str">
            <v>CU - 160 QC</v>
          </cell>
        </row>
        <row r="111">
          <cell r="A111" t="str">
            <v>REC099</v>
          </cell>
          <cell r="B111" t="str">
            <v>AW5532/ 1ph (NEW)</v>
          </cell>
        </row>
        <row r="111">
          <cell r="J111" t="str">
            <v>~</v>
          </cell>
        </row>
        <row r="111">
          <cell r="P111" t="str">
            <v>CU - 36  QC</v>
          </cell>
        </row>
        <row r="112">
          <cell r="A112" t="str">
            <v>REC100</v>
          </cell>
          <cell r="B112" t="str">
            <v>AV5538/1PH (NEW)</v>
          </cell>
        </row>
        <row r="112">
          <cell r="J112" t="str">
            <v>~</v>
          </cell>
        </row>
        <row r="112">
          <cell r="P112" t="str">
            <v>CU - 50  QC</v>
          </cell>
        </row>
        <row r="113">
          <cell r="A113" t="str">
            <v>REC101</v>
          </cell>
          <cell r="B113" t="str">
            <v>AV5542</v>
          </cell>
        </row>
        <row r="113">
          <cell r="J113" t="str">
            <v>~</v>
          </cell>
        </row>
        <row r="114">
          <cell r="A114" t="str">
            <v>REC102</v>
          </cell>
          <cell r="B114" t="str">
            <v>AV5555 </v>
          </cell>
        </row>
        <row r="114">
          <cell r="J114" t="str">
            <v>~</v>
          </cell>
        </row>
        <row r="114">
          <cell r="P114" t="str">
            <v>CU - 72 QC</v>
          </cell>
        </row>
        <row r="115">
          <cell r="A115" t="str">
            <v>REC103</v>
          </cell>
          <cell r="B115" t="str">
            <v>AV5568</v>
          </cell>
        </row>
        <row r="115">
          <cell r="J115" t="str">
            <v>~</v>
          </cell>
        </row>
        <row r="115">
          <cell r="P115" t="str">
            <v>CU - 90 QC</v>
          </cell>
        </row>
        <row r="116">
          <cell r="A116" t="str">
            <v>REC104</v>
          </cell>
          <cell r="B116" t="str">
            <v>AG5573</v>
          </cell>
        </row>
        <row r="116">
          <cell r="J116" t="str">
            <v>~</v>
          </cell>
        </row>
        <row r="116">
          <cell r="P116" t="str">
            <v>CU - 90 QC</v>
          </cell>
        </row>
        <row r="117">
          <cell r="A117" t="str">
            <v>REC105</v>
          </cell>
          <cell r="B117" t="str">
            <v>FH4522z</v>
          </cell>
        </row>
        <row r="117">
          <cell r="J117" t="str">
            <v>~</v>
          </cell>
        </row>
        <row r="118">
          <cell r="A118" t="str">
            <v>REC106</v>
          </cell>
          <cell r="B118" t="str">
            <v>TFH4531</v>
          </cell>
        </row>
        <row r="118">
          <cell r="J118" t="str">
            <v>~</v>
          </cell>
        </row>
        <row r="118">
          <cell r="P118" t="str">
            <v>CU - 36  QC</v>
          </cell>
        </row>
        <row r="119">
          <cell r="A119" t="str">
            <v>REC107</v>
          </cell>
          <cell r="B119" t="str">
            <v>25Q/220V</v>
          </cell>
        </row>
        <row r="119">
          <cell r="J119" t="str">
            <v>~</v>
          </cell>
        </row>
        <row r="119">
          <cell r="P119" t="str">
            <v>CU - 36  QC</v>
          </cell>
        </row>
        <row r="120">
          <cell r="A120" t="str">
            <v>REC108</v>
          </cell>
          <cell r="B120" t="str">
            <v>28Q/220V</v>
          </cell>
        </row>
        <row r="120">
          <cell r="J120" t="str">
            <v>~</v>
          </cell>
        </row>
        <row r="120">
          <cell r="P120" t="str">
            <v>CU - 36  QC</v>
          </cell>
        </row>
        <row r="121">
          <cell r="A121" t="str">
            <v>REC109</v>
          </cell>
          <cell r="B121" t="str">
            <v>H23A46Q NEW</v>
          </cell>
        </row>
        <row r="121">
          <cell r="J121" t="str">
            <v>~</v>
          </cell>
        </row>
        <row r="122">
          <cell r="A122" t="str">
            <v>REC110</v>
          </cell>
          <cell r="B122" t="str">
            <v>H23A623D NEW</v>
          </cell>
        </row>
        <row r="122">
          <cell r="J122" t="str">
            <v>~</v>
          </cell>
        </row>
        <row r="122">
          <cell r="P122" t="str">
            <v>CU - 72 QC</v>
          </cell>
        </row>
        <row r="123">
          <cell r="A123" t="str">
            <v>REC111</v>
          </cell>
          <cell r="B123" t="str">
            <v>H2BG124</v>
          </cell>
        </row>
        <row r="123">
          <cell r="J123" t="str">
            <v>~</v>
          </cell>
        </row>
        <row r="123">
          <cell r="P123" t="str">
            <v>CU - 125 QC</v>
          </cell>
        </row>
        <row r="124">
          <cell r="A124" t="str">
            <v>REC112</v>
          </cell>
          <cell r="B124" t="str">
            <v>H25G144</v>
          </cell>
        </row>
        <row r="124">
          <cell r="J124">
            <v>1916.66666666667</v>
          </cell>
        </row>
        <row r="125">
          <cell r="A125" t="str">
            <v>REC113</v>
          </cell>
          <cell r="B125" t="str">
            <v>294Q</v>
          </cell>
        </row>
        <row r="125">
          <cell r="J125" t="str">
            <v>~</v>
          </cell>
        </row>
        <row r="125">
          <cell r="P125" t="str">
            <v>CU - 250 QC</v>
          </cell>
        </row>
        <row r="126">
          <cell r="A126" t="str">
            <v>REC114</v>
          </cell>
          <cell r="B126" t="str">
            <v>JH527YAB</v>
          </cell>
        </row>
        <row r="126">
          <cell r="J126" t="str">
            <v>~</v>
          </cell>
        </row>
        <row r="127">
          <cell r="A127" t="str">
            <v>REC115</v>
          </cell>
          <cell r="B127" t="str">
            <v>10hp water cooled condenser</v>
          </cell>
        </row>
        <row r="127">
          <cell r="J127" t="str">
            <v>~</v>
          </cell>
        </row>
        <row r="128">
          <cell r="A128" t="str">
            <v>REC116</v>
          </cell>
          <cell r="B128" t="str">
            <v>SM148</v>
          </cell>
        </row>
        <row r="128">
          <cell r="J128" t="str">
            <v>~</v>
          </cell>
        </row>
        <row r="129">
          <cell r="A129" t="str">
            <v>REC117</v>
          </cell>
          <cell r="B129" t="str">
            <v>SM185 </v>
          </cell>
        </row>
        <row r="129">
          <cell r="J129" t="str">
            <v>~</v>
          </cell>
        </row>
        <row r="130">
          <cell r="A130" t="str">
            <v>REC118</v>
          </cell>
          <cell r="B130" t="str">
            <v>SM160 </v>
          </cell>
        </row>
        <row r="130">
          <cell r="J130" t="str">
            <v>~</v>
          </cell>
        </row>
      </sheetData>
      <sheetData sheetId="16"/>
      <sheetData sheetId="17">
        <row r="5">
          <cell r="A5" t="str">
            <v>DATE :28.9.26</v>
          </cell>
        </row>
        <row r="8">
          <cell r="A8" t="str">
            <v>ITEM CODE</v>
          </cell>
          <cell r="B8" t="str">
            <v>GENUINE SPARE PARTS</v>
          </cell>
        </row>
        <row r="8">
          <cell r="J8" t="str">
            <v>(RM) </v>
          </cell>
        </row>
        <row r="9">
          <cell r="A9" t="str">
            <v>DAN001</v>
          </cell>
          <cell r="B9" t="str">
            <v>TX2  Danfoss exp-valve (R22) </v>
          </cell>
        </row>
        <row r="9">
          <cell r="J9">
            <v>126.806296296296</v>
          </cell>
        </row>
        <row r="10">
          <cell r="A10" t="str">
            <v>DAN002</v>
          </cell>
          <cell r="B10" t="str">
            <v>TEX2 Danfoss exp-valve (R22)</v>
          </cell>
        </row>
        <row r="10">
          <cell r="J10">
            <v>141.031851851852</v>
          </cell>
        </row>
        <row r="11">
          <cell r="A11" t="str">
            <v>DAN003</v>
          </cell>
          <cell r="B11" t="str">
            <v>TS2 Danfoss exp-valve (R404,R507) </v>
          </cell>
        </row>
        <row r="11">
          <cell r="J11">
            <v>156.022222222222</v>
          </cell>
        </row>
        <row r="12">
          <cell r="A12" t="str">
            <v>DAN004</v>
          </cell>
          <cell r="B12" t="str">
            <v>TES2 Danfoss exp-valve (R404,R507)</v>
          </cell>
        </row>
        <row r="12">
          <cell r="J12">
            <v>174.683703703704</v>
          </cell>
        </row>
        <row r="13">
          <cell r="A13" t="str">
            <v>DAN005</v>
          </cell>
          <cell r="B13" t="str">
            <v>TES2 Danfoss exp-valve (R404,R507)-60c 068z3411</v>
          </cell>
        </row>
        <row r="13">
          <cell r="J13">
            <v>208.412037037037</v>
          </cell>
        </row>
        <row r="14">
          <cell r="A14" t="str">
            <v>DAN005.1</v>
          </cell>
          <cell r="B14" t="str">
            <v>TEB2 Danfoss exp-valve (R23)-90C~-70C 068Z3518</v>
          </cell>
        </row>
        <row r="14">
          <cell r="J14">
            <v>555.332037037037</v>
          </cell>
        </row>
        <row r="15">
          <cell r="B15" t="str">
            <v>TN2 Danfoss exp-valve (R134A) </v>
          </cell>
        </row>
        <row r="15">
          <cell r="J15" t="str">
            <v>~</v>
          </cell>
        </row>
        <row r="16">
          <cell r="A16" t="str">
            <v>DAN006</v>
          </cell>
          <cell r="B16" t="str">
            <v>ORIFICE NO 0</v>
          </cell>
        </row>
        <row r="16">
          <cell r="J16">
            <v>37.5454545454545</v>
          </cell>
        </row>
        <row r="17">
          <cell r="A17" t="str">
            <v>DAN007</v>
          </cell>
          <cell r="B17" t="str">
            <v>ORIFICE NO 1</v>
          </cell>
        </row>
        <row r="17">
          <cell r="J17">
            <v>37.5454545454545</v>
          </cell>
        </row>
        <row r="18">
          <cell r="A18" t="str">
            <v>DAN008</v>
          </cell>
          <cell r="B18" t="str">
            <v>ORIFICE NO 2</v>
          </cell>
        </row>
        <row r="18">
          <cell r="J18">
            <v>37.5454545454545</v>
          </cell>
        </row>
        <row r="19">
          <cell r="A19" t="str">
            <v>DAN009</v>
          </cell>
          <cell r="B19" t="str">
            <v>ORIFICE NO 3</v>
          </cell>
        </row>
        <row r="19">
          <cell r="J19">
            <v>37.5454545454545</v>
          </cell>
        </row>
        <row r="20">
          <cell r="A20" t="str">
            <v>DAN010</v>
          </cell>
          <cell r="B20" t="str">
            <v>ORIFICE NO 4</v>
          </cell>
        </row>
        <row r="20">
          <cell r="J20">
            <v>37.5454545454545</v>
          </cell>
        </row>
        <row r="21">
          <cell r="A21" t="str">
            <v>DAN011</v>
          </cell>
          <cell r="B21" t="str">
            <v>ORIFICE NO 5</v>
          </cell>
        </row>
        <row r="21">
          <cell r="J21">
            <v>37.5454545454545</v>
          </cell>
        </row>
        <row r="22">
          <cell r="A22" t="str">
            <v>DAN012</v>
          </cell>
          <cell r="B22" t="str">
            <v>ORIFICE NO 6</v>
          </cell>
        </row>
        <row r="22">
          <cell r="J22">
            <v>37.5454545454545</v>
          </cell>
        </row>
        <row r="23">
          <cell r="A23" t="str">
            <v>DAN012.1</v>
          </cell>
          <cell r="B23" t="str">
            <v>TGES5 R507 5/8 X 7/8 EXP VALVE</v>
          </cell>
        </row>
        <row r="23">
          <cell r="J23">
            <v>304.166851851852</v>
          </cell>
        </row>
        <row r="24">
          <cell r="A24" t="str">
            <v>DAN012.2</v>
          </cell>
          <cell r="B24" t="str">
            <v>TGES7.5 R507 5/8 X 7/8 EXP VALVE</v>
          </cell>
        </row>
        <row r="24">
          <cell r="J24">
            <v>395.562222222222</v>
          </cell>
        </row>
        <row r="25">
          <cell r="A25" t="str">
            <v>DAN012.3</v>
          </cell>
          <cell r="B25" t="str">
            <v>TGES9 R507 5/8 X 7/8 EXP VALVE</v>
          </cell>
        </row>
        <row r="25">
          <cell r="J25">
            <v>395.562222222222</v>
          </cell>
        </row>
        <row r="26">
          <cell r="A26" t="str">
            <v>DAN012.4</v>
          </cell>
          <cell r="B26" t="str">
            <v>TGES11 R507 5/8 X 1 1/8 EXP VALVE</v>
          </cell>
        </row>
        <row r="26">
          <cell r="J26">
            <v>395.562222222222</v>
          </cell>
        </row>
        <row r="27">
          <cell r="A27" t="str">
            <v>DAN012.5</v>
          </cell>
          <cell r="B27" t="str">
            <v>TGES13 R507 7/8 X 1 1/8 EXP VALVE</v>
          </cell>
        </row>
        <row r="27">
          <cell r="J27">
            <v>472.043703703704</v>
          </cell>
        </row>
        <row r="28">
          <cell r="A28" t="str">
            <v>DAN012.6</v>
          </cell>
          <cell r="B28" t="str">
            <v>TGES18 R507 7/8 X 1 3/8 EXP VALVE</v>
          </cell>
        </row>
        <row r="28">
          <cell r="J28">
            <v>567.492592592593</v>
          </cell>
        </row>
        <row r="29">
          <cell r="A29" t="str">
            <v>DAN012.7</v>
          </cell>
          <cell r="B29" t="str">
            <v>TGES21 R507 7/8 X 1 3/8 EXP VALVE</v>
          </cell>
        </row>
        <row r="29">
          <cell r="J29">
            <v>567.492592592593</v>
          </cell>
        </row>
        <row r="30">
          <cell r="A30" t="str">
            <v>DAN013</v>
          </cell>
          <cell r="B30" t="str">
            <v>Danfoss DML032Filter Drier 1/4"F</v>
          </cell>
        </row>
        <row r="30">
          <cell r="J30">
            <v>31.0632478632479</v>
          </cell>
        </row>
        <row r="31">
          <cell r="A31" t="str">
            <v>DAN013.1</v>
          </cell>
          <cell r="B31" t="str">
            <v>Danfoss DML032SFilter Drier 1/4"(solder)</v>
          </cell>
        </row>
        <row r="31">
          <cell r="J31">
            <v>31.0632478632479</v>
          </cell>
        </row>
        <row r="32">
          <cell r="A32" t="str">
            <v>DAN014</v>
          </cell>
          <cell r="B32" t="str">
            <v>Danfoss DML052Filter Drier 1/4"F </v>
          </cell>
        </row>
        <row r="32">
          <cell r="J32">
            <v>28.0339393939394</v>
          </cell>
        </row>
        <row r="33">
          <cell r="A33" t="str">
            <v>DAN015</v>
          </cell>
          <cell r="B33" t="str">
            <v>Danfoss DML083 Filter Drier 3/8"F  </v>
          </cell>
        </row>
        <row r="33">
          <cell r="J33">
            <v>32.3057777777778</v>
          </cell>
        </row>
        <row r="34">
          <cell r="A34" t="str">
            <v>DAN016</v>
          </cell>
          <cell r="B34" t="str">
            <v>Danfoss DML163 Filter Drier  </v>
          </cell>
        </row>
        <row r="34">
          <cell r="J34">
            <v>42.3285440613027</v>
          </cell>
        </row>
        <row r="35">
          <cell r="A35" t="str">
            <v>DAN017</v>
          </cell>
          <cell r="B35" t="str">
            <v>Danfoss DML164 Filter Drier  </v>
          </cell>
        </row>
        <row r="35">
          <cell r="J35">
            <v>42.3285440613027</v>
          </cell>
        </row>
        <row r="36">
          <cell r="A36" t="str">
            <v>DAN018</v>
          </cell>
          <cell r="B36" t="str">
            <v>Danfoss DML165 Filter Drier  </v>
          </cell>
        </row>
        <row r="36">
          <cell r="J36">
            <v>43.365</v>
          </cell>
        </row>
        <row r="37">
          <cell r="A37" t="str">
            <v>DAN019</v>
          </cell>
          <cell r="B37" t="str">
            <v>Danfoss DML304 Filter Drier</v>
          </cell>
        </row>
        <row r="37">
          <cell r="J37">
            <v>89.5598148148148</v>
          </cell>
        </row>
        <row r="38">
          <cell r="A38" t="str">
            <v>DAN020</v>
          </cell>
          <cell r="B38" t="str">
            <v>Danfoss DML305 Filter Drier </v>
          </cell>
        </row>
        <row r="38">
          <cell r="J38">
            <v>89.5598148148148</v>
          </cell>
        </row>
        <row r="39">
          <cell r="A39" t="str">
            <v>DAN021</v>
          </cell>
          <cell r="B39" t="str">
            <v>Danfoss DML306 Filter Drier  </v>
          </cell>
        </row>
        <row r="39">
          <cell r="J39">
            <v>89.5598148148148</v>
          </cell>
        </row>
        <row r="40">
          <cell r="A40" t="str">
            <v>DAN022</v>
          </cell>
          <cell r="B40" t="str">
            <v>Danfoss DML307 Filter Drier  </v>
          </cell>
        </row>
        <row r="40">
          <cell r="J40">
            <v>96.8583333333333</v>
          </cell>
        </row>
        <row r="41">
          <cell r="A41" t="str">
            <v>DAN023</v>
          </cell>
          <cell r="B41" t="str">
            <v>Danfoss BF240A5 Coil 240VAC 50Hz 11W</v>
          </cell>
        </row>
        <row r="41">
          <cell r="J41">
            <v>75.3846153846154</v>
          </cell>
        </row>
        <row r="42">
          <cell r="A42" t="str">
            <v>DAN024</v>
          </cell>
          <cell r="B42" t="str">
            <v>Danfoss EVR2 Sol.valve Body 1/4" </v>
          </cell>
        </row>
        <row r="42">
          <cell r="J42">
            <v>139.230769230769</v>
          </cell>
        </row>
        <row r="43">
          <cell r="A43" t="str">
            <v>DAN025</v>
          </cell>
          <cell r="B43" t="str">
            <v>Danfoss EVR3 Sol.valve Body 3/8"(1HP - 2HP)</v>
          </cell>
        </row>
        <row r="43">
          <cell r="J43">
            <v>138.461538461538</v>
          </cell>
        </row>
        <row r="44">
          <cell r="A44" t="str">
            <v>DAN026</v>
          </cell>
          <cell r="B44" t="str">
            <v>Danfoss EVR6 Sol.Valve Body 3/8"F (3HP - 4HP)</v>
          </cell>
        </row>
        <row r="44">
          <cell r="J44">
            <v>184.615384615385</v>
          </cell>
        </row>
        <row r="45">
          <cell r="A45" t="str">
            <v>DAN027</v>
          </cell>
          <cell r="B45" t="str">
            <v>Danfoss EVR6 Sol.Valve Body 1/2"F (4.5HP - 5HP)</v>
          </cell>
        </row>
        <row r="45">
          <cell r="J45">
            <v>184.615384615385</v>
          </cell>
        </row>
        <row r="46">
          <cell r="A46" t="str">
            <v>DAN028</v>
          </cell>
          <cell r="B46" t="str">
            <v>Danfoss EVR10 Sol Valve Body 1/2"F (6HP -7HP)</v>
          </cell>
        </row>
        <row r="46">
          <cell r="J46">
            <v>230.769230769231</v>
          </cell>
        </row>
        <row r="47">
          <cell r="A47" t="str">
            <v>DAN029</v>
          </cell>
          <cell r="B47" t="str">
            <v>Danfoss EVR10 Sol Valve Body 5/8"F (7.5HP -20HP)</v>
          </cell>
        </row>
        <row r="47">
          <cell r="J47">
            <v>230.769230769231</v>
          </cell>
        </row>
        <row r="48">
          <cell r="A48" t="str">
            <v>DAN030</v>
          </cell>
          <cell r="B48" t="str">
            <v>Danfoss EVRI5 Sol Valve Body 7/8"S (25HP-30hp)</v>
          </cell>
        </row>
        <row r="48">
          <cell r="J48">
            <v>323.076923076923</v>
          </cell>
        </row>
        <row r="49">
          <cell r="A49" t="str">
            <v>DAN031</v>
          </cell>
          <cell r="B49" t="str">
            <v>Danfoss EVR20 Sol Valve Body 7/8"S </v>
          </cell>
        </row>
        <row r="49">
          <cell r="J49">
            <v>598.197894736842</v>
          </cell>
        </row>
        <row r="50">
          <cell r="A50" t="str">
            <v>DAN032</v>
          </cell>
          <cell r="B50" t="str">
            <v>Danfoss EVR20 Sol Valve Body 1 1/8"S </v>
          </cell>
        </row>
        <row r="50">
          <cell r="J50">
            <v>662.112207357859</v>
          </cell>
        </row>
        <row r="51">
          <cell r="A51" t="str">
            <v>DAN032.1</v>
          </cell>
          <cell r="B51" t="str">
            <v>Danfoss EVR25 Sol Valve Body 1 1/8"S</v>
          </cell>
        </row>
        <row r="51">
          <cell r="J51">
            <v>866.333110367893</v>
          </cell>
        </row>
        <row r="52">
          <cell r="A52" t="str">
            <v>DAN032.2</v>
          </cell>
          <cell r="B52" t="str">
            <v>Danfoss EVR25 Sol Valve Body 1 3/8"S</v>
          </cell>
        </row>
        <row r="52">
          <cell r="J52">
            <v>1069.31086956522</v>
          </cell>
        </row>
        <row r="53">
          <cell r="A53" t="str">
            <v>DAN032.3</v>
          </cell>
          <cell r="B53" t="str">
            <v>Danfoss EVR32 Sol Valve Body 1 3/8"S</v>
          </cell>
        </row>
        <row r="53">
          <cell r="J53">
            <v>1508.94637681159</v>
          </cell>
        </row>
        <row r="54">
          <cell r="A54" t="str">
            <v>DAN032.4</v>
          </cell>
          <cell r="B54" t="str">
            <v>Danfoss EVR40 Sol Valve Body 1 5/8"S 032L1109</v>
          </cell>
        </row>
        <row r="54">
          <cell r="J54">
            <v>1729.28786231884</v>
          </cell>
        </row>
        <row r="55">
          <cell r="A55" t="str">
            <v>DAN033</v>
          </cell>
          <cell r="B55" t="str">
            <v>Danfoss Hand Valve 3/8"F</v>
          </cell>
        </row>
        <row r="55">
          <cell r="J55">
            <v>108.333333333333</v>
          </cell>
        </row>
        <row r="56">
          <cell r="A56" t="str">
            <v>DAN034</v>
          </cell>
          <cell r="B56" t="str">
            <v>Danfoss Hand Valve 1/2"F</v>
          </cell>
        </row>
        <row r="56">
          <cell r="J56" t="str">
            <v>~</v>
          </cell>
        </row>
        <row r="57">
          <cell r="A57" t="str">
            <v>DAN035</v>
          </cell>
          <cell r="B57" t="str">
            <v>Danfoss Hand Valve 5/8"F</v>
          </cell>
        </row>
        <row r="57">
          <cell r="J57" t="str">
            <v>~</v>
          </cell>
        </row>
        <row r="58">
          <cell r="A58" t="str">
            <v>DAN036</v>
          </cell>
          <cell r="B58" t="str">
            <v>TES5 Danfoss Element valve 067B3342 (R507)</v>
          </cell>
        </row>
        <row r="58">
          <cell r="J58">
            <v>276.923076923077</v>
          </cell>
        </row>
        <row r="59">
          <cell r="A59" t="str">
            <v>DAN036.1</v>
          </cell>
          <cell r="B59" t="str">
            <v>TEX5 Danfoss Element valve 067B3250 (R22)</v>
          </cell>
        </row>
        <row r="59">
          <cell r="J59">
            <v>276.923076923077</v>
          </cell>
        </row>
        <row r="60">
          <cell r="A60" t="str">
            <v>DAN036.2</v>
          </cell>
          <cell r="B60" t="str">
            <v>TE5 Valve body 067B4013</v>
          </cell>
        </row>
        <row r="60">
          <cell r="J60">
            <v>66.4624074074074</v>
          </cell>
        </row>
        <row r="61">
          <cell r="A61" t="str">
            <v>DAN036.3</v>
          </cell>
          <cell r="B61" t="str">
            <v>TES5 Danfoss Element valve 067B3358 Flare -40c~ -15c(R507)cw mop</v>
          </cell>
        </row>
        <row r="61">
          <cell r="J61">
            <v>347.873076923077</v>
          </cell>
        </row>
        <row r="62">
          <cell r="A62" t="str">
            <v>DAN036.4</v>
          </cell>
          <cell r="B62" t="str">
            <v>TES5 Danfoss Element valve 067B3343 Flare -60c~ -15c(R507)</v>
          </cell>
        </row>
        <row r="62">
          <cell r="J62">
            <v>493.43838223632</v>
          </cell>
        </row>
        <row r="63">
          <cell r="A63" t="str">
            <v>DAN037</v>
          </cell>
          <cell r="B63" t="str">
            <v>TE5 ORIFICE NO 1 (R22-5.46TON , R507-4.26TON)</v>
          </cell>
        </row>
        <row r="63">
          <cell r="J63">
            <v>138.628853046595</v>
          </cell>
        </row>
        <row r="64">
          <cell r="A64" t="str">
            <v>DAN038</v>
          </cell>
          <cell r="B64" t="str">
            <v>TE5 ORIFICE NO 2 (R22-7.51TON , R507-5.86TON)</v>
          </cell>
        </row>
        <row r="64">
          <cell r="J64">
            <v>138.628853046595</v>
          </cell>
        </row>
        <row r="65">
          <cell r="A65" t="str">
            <v>DAN039</v>
          </cell>
          <cell r="B65" t="str">
            <v>TE5 ORIFICE NO 3 (R22-9.66TON , R507-7.51TON)</v>
          </cell>
        </row>
        <row r="65">
          <cell r="J65">
            <v>138.628853046595</v>
          </cell>
        </row>
        <row r="66">
          <cell r="A66" t="str">
            <v>DAN040</v>
          </cell>
          <cell r="B66" t="str">
            <v>TE5 ORIFICE NO 4 (R22-13.1TON , R507-10.2TON)</v>
          </cell>
        </row>
        <row r="66">
          <cell r="J66">
            <v>138.628853046595</v>
          </cell>
        </row>
        <row r="67">
          <cell r="B67" t="str">
            <v>TES5 Danfoss Exp-Valve c/w orifice</v>
          </cell>
        </row>
        <row r="67">
          <cell r="J67">
            <v>505.091260454002</v>
          </cell>
        </row>
        <row r="68">
          <cell r="A68" t="str">
            <v>DAN040.1</v>
          </cell>
          <cell r="B68" t="str">
            <v>TES12 Danfoss Element valve 067B3349 (R507) ~60c cw mop</v>
          </cell>
        </row>
        <row r="68">
          <cell r="J68">
            <v>579.846014492754</v>
          </cell>
        </row>
        <row r="70">
          <cell r="A70" t="str">
            <v>DAN041.1</v>
          </cell>
          <cell r="B70" t="str">
            <v>TEX12 Danfoss Element valve 067B3210 Solder 7/8 x 1 1/8 (R22)</v>
          </cell>
        </row>
        <row r="70">
          <cell r="J70">
            <v>460.285507246377</v>
          </cell>
        </row>
        <row r="71">
          <cell r="A71" t="str">
            <v>DAN041.2</v>
          </cell>
          <cell r="B71" t="str">
            <v>TE12 Valve body 067B4023</v>
          </cell>
        </row>
        <row r="71">
          <cell r="J71">
            <v>88.6138596491228</v>
          </cell>
        </row>
        <row r="72">
          <cell r="A72" t="str">
            <v>DAN042</v>
          </cell>
          <cell r="B72" t="str">
            <v>TE12 ORIFICE NO 5 (R22-16.3TON , R507-14.5TON)</v>
          </cell>
        </row>
        <row r="72">
          <cell r="J72">
            <v>191.666666666667</v>
          </cell>
        </row>
        <row r="73">
          <cell r="A73" t="str">
            <v>DAN043</v>
          </cell>
          <cell r="B73" t="str">
            <v>TE12 ORIFICE NO 6 (R22-21.8TON , R507-18.3TON)</v>
          </cell>
        </row>
        <row r="73">
          <cell r="J73">
            <v>191.666666666667</v>
          </cell>
        </row>
        <row r="74">
          <cell r="A74" t="str">
            <v>DAN043.1</v>
          </cell>
          <cell r="B74" t="str">
            <v>TE12 ORIFICE NO 7 (R22-27.9TON , R507-23.2TON)</v>
          </cell>
        </row>
        <row r="74">
          <cell r="J74">
            <v>191.666666666667</v>
          </cell>
        </row>
        <row r="75">
          <cell r="B75" t="str">
            <v>TES12 Danfoss Exp-Valve c/w orifice</v>
          </cell>
        </row>
        <row r="75">
          <cell r="J75">
            <v>658.21020242915</v>
          </cell>
        </row>
        <row r="76">
          <cell r="A76" t="str">
            <v>DAN044</v>
          </cell>
          <cell r="B76" t="str">
            <v>Danfoss Ball Valve 1 1/8"S</v>
          </cell>
        </row>
        <row r="76">
          <cell r="J76">
            <v>245.481081481482</v>
          </cell>
        </row>
        <row r="77">
          <cell r="A77" t="str">
            <v>DAN045</v>
          </cell>
          <cell r="B77" t="str">
            <v>Danfoss Ball Valve 1 3/8"S</v>
          </cell>
        </row>
        <row r="77">
          <cell r="J77">
            <v>374.058688888889</v>
          </cell>
        </row>
        <row r="78">
          <cell r="A78" t="str">
            <v>DAN047</v>
          </cell>
          <cell r="B78" t="str">
            <v>Danfoss 014-016S1 GN6 Sight Glass 1/4"FX F</v>
          </cell>
        </row>
        <row r="78">
          <cell r="J78" t="str">
            <v>~</v>
          </cell>
        </row>
        <row r="79">
          <cell r="A79" t="str">
            <v>DAN048</v>
          </cell>
          <cell r="B79" t="str">
            <v>Danfoss 014-0162S GN10 Sight Glass 3/8"FX F</v>
          </cell>
        </row>
        <row r="79">
          <cell r="J79" t="str">
            <v>~</v>
          </cell>
        </row>
        <row r="80">
          <cell r="A80" t="str">
            <v>DAN049</v>
          </cell>
          <cell r="B80" t="str">
            <v>Danfoss 014-016S3 GN12 Sight Glass 1/2"FX F</v>
          </cell>
        </row>
        <row r="80">
          <cell r="J80" t="str">
            <v>~</v>
          </cell>
        </row>
        <row r="81">
          <cell r="A81" t="str">
            <v>DAN050</v>
          </cell>
          <cell r="B81" t="str">
            <v>Danfoss 014-016S5 GN16 Sight Glass 5/8"FX F</v>
          </cell>
        </row>
        <row r="81">
          <cell r="J81" t="str">
            <v>~</v>
          </cell>
        </row>
        <row r="82">
          <cell r="B82" t="str">
            <v>Danfoss 014-016S5 GN19 Sight Glass 3/4"FX F</v>
          </cell>
        </row>
        <row r="82">
          <cell r="J82" t="str">
            <v>~</v>
          </cell>
        </row>
        <row r="83">
          <cell r="B83" t="str">
            <v>Danfoss 014-0186S GN22S Sight Glass 7/8"SX S</v>
          </cell>
        </row>
        <row r="83">
          <cell r="J83" t="str">
            <v>~</v>
          </cell>
        </row>
        <row r="84">
          <cell r="B84" t="str">
            <v>Danfoss 014-018S7 GN22S Sight Glass 1 1/8"S X S</v>
          </cell>
        </row>
        <row r="84">
          <cell r="J84" t="str">
            <v>~</v>
          </cell>
        </row>
        <row r="85">
          <cell r="A85" t="str">
            <v>DAN051</v>
          </cell>
          <cell r="B85" t="str">
            <v>Danfoss 060-110391 KP1 Low Pressure Contro Manual -0.2-7Bar</v>
          </cell>
        </row>
        <row r="85">
          <cell r="J85">
            <v>94.4867647058824</v>
          </cell>
        </row>
        <row r="86">
          <cell r="A86" t="str">
            <v>DAN052</v>
          </cell>
          <cell r="B86" t="str">
            <v>Danfoss 060-110191 KP1 Low Pressure Control Auto -0.2-7Bar</v>
          </cell>
        </row>
        <row r="86">
          <cell r="J86">
            <v>94.4867647058824</v>
          </cell>
        </row>
        <row r="87">
          <cell r="A87" t="str">
            <v>DAN053</v>
          </cell>
          <cell r="B87" t="str">
            <v>Danfoss 060-117191 KP5 High Pressure Control Auto</v>
          </cell>
        </row>
        <row r="87">
          <cell r="J87">
            <v>94.4867647058824</v>
          </cell>
        </row>
        <row r="88">
          <cell r="A88" t="str">
            <v>DAN054</v>
          </cell>
          <cell r="B88" t="str">
            <v>Danfoss 060-117391 KP5 High Pressure Control Manual</v>
          </cell>
        </row>
        <row r="88">
          <cell r="J88">
            <v>94.4867647058824</v>
          </cell>
        </row>
        <row r="89">
          <cell r="B89" t="str">
            <v>Danfoss 060-1265KP15 Dual Auto/Auto Pressure Control</v>
          </cell>
        </row>
        <row r="89">
          <cell r="J89" t="str">
            <v>~</v>
          </cell>
        </row>
        <row r="90">
          <cell r="A90" t="str">
            <v>DAN055</v>
          </cell>
          <cell r="B90" t="str">
            <v>Danfoss 060-1264KP15 Dual Auto/Manual Pressure control</v>
          </cell>
        </row>
        <row r="90">
          <cell r="J90">
            <v>158.721568627451</v>
          </cell>
        </row>
        <row r="91">
          <cell r="B91" t="str">
            <v>Danfoss KP15 Dual Manual/Manual Pressure control</v>
          </cell>
        </row>
        <row r="91">
          <cell r="J91" t="str">
            <v>~</v>
          </cell>
        </row>
        <row r="92">
          <cell r="B92" t="str">
            <v>Danfoss 060-5191K P6B Pressure Control( R410a) manual</v>
          </cell>
        </row>
        <row r="92">
          <cell r="J92" t="str">
            <v>~</v>
          </cell>
        </row>
        <row r="93">
          <cell r="B93" t="str">
            <v>Danfoss 017D002166 RT260A Diff pressure control 0.5~4bar(amonia gas)</v>
          </cell>
        </row>
        <row r="94">
          <cell r="B94" t="str">
            <v>Danfoss 017-500266 RT1A Pressure switch M/15 (amonia gas)</v>
          </cell>
        </row>
        <row r="95">
          <cell r="B95" t="str">
            <v>Danfoss 017-503566 RT6AB Pressure control 10~28bar (amonia gas)</v>
          </cell>
        </row>
        <row r="96">
          <cell r="B96" t="str">
            <v>Danfoss KP63 060l 1108 Temperature controller  ~10c - ~50c</v>
          </cell>
        </row>
        <row r="96">
          <cell r="J96" t="str">
            <v>~</v>
          </cell>
        </row>
        <row r="97">
          <cell r="B97" t="str">
            <v>Danfoss 060L 1112 KP69 Thermostat  (-5C ~ 35C)</v>
          </cell>
        </row>
        <row r="97">
          <cell r="J97" t="str">
            <v>~</v>
          </cell>
        </row>
        <row r="98">
          <cell r="A98" t="str">
            <v>DAN055.5</v>
          </cell>
          <cell r="B98" t="str">
            <v>KVL 15 Suction pressure regulator valve 5/8" (flare)</v>
          </cell>
        </row>
        <row r="98">
          <cell r="J98">
            <v>535.179166666667</v>
          </cell>
        </row>
        <row r="99">
          <cell r="A99" t="str">
            <v>DAN055.6</v>
          </cell>
          <cell r="B99" t="str">
            <v>KVL 35 Suction pressure regulator valve 1 3/8"</v>
          </cell>
        </row>
        <row r="99">
          <cell r="J99">
            <v>1114.00492424242</v>
          </cell>
        </row>
        <row r="100">
          <cell r="A100" t="str">
            <v>DAN056</v>
          </cell>
          <cell r="B100" t="str">
            <v>Danfoss MP54 oil pressure controller</v>
          </cell>
        </row>
        <row r="100">
          <cell r="J100">
            <v>523.893181818182</v>
          </cell>
        </row>
        <row r="101">
          <cell r="A101" t="str">
            <v>DAN057</v>
          </cell>
          <cell r="B101" t="str">
            <v>Danfoss 023U4381 48-DC FILTER CORE (8pcs)</v>
          </cell>
        </row>
        <row r="101">
          <cell r="J101">
            <v>49.2784090909091</v>
          </cell>
        </row>
        <row r="102">
          <cell r="A102" t="str">
            <v>DAN058</v>
          </cell>
          <cell r="B102" t="str">
            <v>48-F SUCTION FILTER CORE</v>
          </cell>
        </row>
        <row r="102">
          <cell r="J102">
            <v>90.8130681818182</v>
          </cell>
        </row>
        <row r="103">
          <cell r="A103" t="str">
            <v>DAN059</v>
          </cell>
          <cell r="B103" t="str">
            <v>48-DA BURN OUT CORE</v>
          </cell>
        </row>
        <row r="103">
          <cell r="J103">
            <v>115.083075757576</v>
          </cell>
        </row>
        <row r="104">
          <cell r="A104" t="str">
            <v>DAN059.1</v>
          </cell>
          <cell r="B104" t="str">
            <v>EKA183B Programming key ERC21X</v>
          </cell>
        </row>
        <row r="104">
          <cell r="J104">
            <v>207.125757575758</v>
          </cell>
        </row>
        <row r="105">
          <cell r="A105" t="str">
            <v>DAN060</v>
          </cell>
          <cell r="B105" t="str">
            <v>Danfoss 08488500 EKC102A Temp Control With Sensor (chiller)</v>
          </cell>
        </row>
        <row r="105">
          <cell r="J105" t="str">
            <v>~</v>
          </cell>
        </row>
        <row r="106">
          <cell r="A106" t="str">
            <v>DAN061</v>
          </cell>
          <cell r="B106" t="str">
            <v>Danfoss ERC213 Temp Control (chiller/frezzer)</v>
          </cell>
        </row>
        <row r="106">
          <cell r="J106">
            <v>146.427272727273</v>
          </cell>
        </row>
        <row r="107">
          <cell r="A107" t="str">
            <v>DAN062</v>
          </cell>
          <cell r="B107" t="str">
            <v>Danfoss 08484403 EKS211 NTC 5k Sensor 1.5m</v>
          </cell>
        </row>
        <row r="107">
          <cell r="J107">
            <v>14.0013257575758</v>
          </cell>
        </row>
        <row r="108">
          <cell r="A108" t="str">
            <v>DAN062.1</v>
          </cell>
          <cell r="B108" t="str">
            <v>High Pressure switch 28bar ~ 22bar (1m wire) R404,R507,R22</v>
          </cell>
        </row>
        <row r="108">
          <cell r="J108">
            <v>19.0748171368861</v>
          </cell>
        </row>
        <row r="109">
          <cell r="A109" t="str">
            <v>DAN062.2</v>
          </cell>
          <cell r="B109" t="str">
            <v>Low Pressure switch 0.5bar ~ 1.5bar (1m wire) R404,R507,R22</v>
          </cell>
        </row>
        <row r="109">
          <cell r="J109">
            <v>18.7727272727273</v>
          </cell>
        </row>
        <row r="110">
          <cell r="A110" t="str">
            <v>DAN062.3</v>
          </cell>
          <cell r="B110" t="str">
            <v>HIGH PRESSURE SWITCH 20bar~16bar (1.5M WIRE) R134a</v>
          </cell>
        </row>
        <row r="110">
          <cell r="J110">
            <v>19.0748171368861</v>
          </cell>
        </row>
        <row r="111">
          <cell r="A111" t="str">
            <v>DAN062.4</v>
          </cell>
          <cell r="B111" t="str">
            <v>LOW PRESSURE SWITCH 0.2bar~1.5bar (1.5M WIRE) R134a</v>
          </cell>
        </row>
        <row r="111">
          <cell r="J111">
            <v>19.0748171368861</v>
          </cell>
        </row>
        <row r="112">
          <cell r="A112" t="str">
            <v>DAN062.5</v>
          </cell>
          <cell r="B112" t="str">
            <v>HIGH PRESSURE SWITCH 41.4bar~33bar (1.5M WIRE) R410a</v>
          </cell>
        </row>
        <row r="112">
          <cell r="J112">
            <v>25.8934169278997</v>
          </cell>
        </row>
        <row r="113">
          <cell r="A113" t="str">
            <v>DAN062.6</v>
          </cell>
          <cell r="B113" t="str">
            <v>LOW PRESSURE SWITCH 2bar~3bar (1.5M WIRE) R410a</v>
          </cell>
        </row>
        <row r="113">
          <cell r="J113">
            <v>25.8934169278997</v>
          </cell>
        </row>
        <row r="114">
          <cell r="A114" t="str">
            <v>DAN062.7</v>
          </cell>
          <cell r="B114" t="str">
            <v>LOW PRESSURE SWITCH 0.1bar~1.5bar (1.5M WIRE) R134a</v>
          </cell>
        </row>
        <row r="114">
          <cell r="J114">
            <v>20.3274985883682</v>
          </cell>
        </row>
        <row r="115">
          <cell r="A115" t="str">
            <v>DAN063</v>
          </cell>
          <cell r="B115" t="str">
            <v>DNS-D306X auto/auto pressure control</v>
          </cell>
        </row>
        <row r="115">
          <cell r="J115">
            <v>194.262962962963</v>
          </cell>
        </row>
        <row r="116">
          <cell r="A116" t="str">
            <v>DAN064</v>
          </cell>
          <cell r="B116" t="str">
            <v>DNS-D306XM auto/manual pressure control</v>
          </cell>
        </row>
        <row r="116">
          <cell r="J116">
            <v>181.973180076628</v>
          </cell>
        </row>
        <row r="117">
          <cell r="A117" t="str">
            <v>DAN064.1</v>
          </cell>
          <cell r="B117" t="str">
            <v>DNS-D606X auto/auto pressure control</v>
          </cell>
        </row>
        <row r="117">
          <cell r="J117">
            <v>194.262962962963</v>
          </cell>
        </row>
        <row r="118">
          <cell r="A118" t="str">
            <v>DAN065</v>
          </cell>
          <cell r="B118" t="str">
            <v>DNS-D606XM auto/manual pressure control</v>
          </cell>
        </row>
        <row r="118">
          <cell r="J118">
            <v>191.203703703704</v>
          </cell>
        </row>
        <row r="119">
          <cell r="A119" t="str">
            <v>DAN066</v>
          </cell>
          <cell r="B119" t="str">
            <v>DNS-D606XMM manual/manual pressure control</v>
          </cell>
        </row>
        <row r="119">
          <cell r="J119">
            <v>194.262962962963</v>
          </cell>
        </row>
        <row r="120">
          <cell r="A120" t="str">
            <v>DAN079</v>
          </cell>
          <cell r="B120" t="str">
            <v>Saginomiya RPV-PV-02091 Coil 220/230V 6W w/ DIN(插頭)</v>
          </cell>
        </row>
        <row r="120">
          <cell r="J120">
            <v>49.0070993914807</v>
          </cell>
        </row>
        <row r="121">
          <cell r="A121" t="str">
            <v>DAN080</v>
          </cell>
          <cell r="B121" t="str">
            <v>Saginomiya RPV-PV-02326 Coil 100V 6W w/ DIN(插頭)</v>
          </cell>
        </row>
        <row r="121">
          <cell r="J121">
            <v>49.0070993914807</v>
          </cell>
        </row>
        <row r="122">
          <cell r="B122" t="str">
            <v>SNS-C110X Low Pressure Control Auto</v>
          </cell>
        </row>
        <row r="122">
          <cell r="J122">
            <v>83.8659003831418</v>
          </cell>
        </row>
        <row r="123">
          <cell r="B123" t="str">
            <v>SYS-C130X2 High Pressure Control Auto</v>
          </cell>
        </row>
        <row r="123">
          <cell r="J123">
            <v>83.8659003831418</v>
          </cell>
        </row>
        <row r="124">
          <cell r="A124" t="str">
            <v>DAN081</v>
          </cell>
          <cell r="B124" t="str">
            <v>SNS-C106X Low pressure control Auto</v>
          </cell>
        </row>
        <row r="124">
          <cell r="J124">
            <v>123.9</v>
          </cell>
        </row>
        <row r="125">
          <cell r="A125" t="str">
            <v>DAN082</v>
          </cell>
          <cell r="B125" t="str">
            <v>HNS-C130XMI High Pressure Control Manual</v>
          </cell>
        </row>
        <row r="125">
          <cell r="J125">
            <v>145.314814814815</v>
          </cell>
        </row>
        <row r="126">
          <cell r="A126" t="str">
            <v>DAN087</v>
          </cell>
          <cell r="B126" t="str">
            <v>SAGINOMIYA RGE-X3R4-7 CONDENSER FAN SPEED CONTROLS</v>
          </cell>
        </row>
        <row r="126">
          <cell r="J126" t="str">
            <v>~</v>
          </cell>
        </row>
        <row r="127">
          <cell r="A127" t="str">
            <v>DAN089</v>
          </cell>
          <cell r="B127" t="str">
            <v>QCX-1634BHSA Exp.Valve 1.57TON (R22)</v>
          </cell>
        </row>
        <row r="127">
          <cell r="J127">
            <v>175.824275362319</v>
          </cell>
        </row>
        <row r="128">
          <cell r="A128" t="str">
            <v>DAN092</v>
          </cell>
          <cell r="B128" t="str">
            <v>QCX-4734BHSA Exp.Valve 4.69TON (R22)</v>
          </cell>
        </row>
        <row r="128">
          <cell r="J128">
            <v>175.824275362319</v>
          </cell>
        </row>
        <row r="129">
          <cell r="A129" t="str">
            <v>DAN093</v>
          </cell>
          <cell r="B129" t="str">
            <v>QCX-1034BUSA Exp.Valve 0.99TON (R404A/R507)</v>
          </cell>
        </row>
        <row r="129">
          <cell r="J129">
            <v>175.824275362319</v>
          </cell>
        </row>
        <row r="130">
          <cell r="A130" t="str">
            <v>DAN095</v>
          </cell>
          <cell r="B130" t="str">
            <v>QCX-1534BDUSL Exp.Valve 0.98TON (R404A/R507)</v>
          </cell>
        </row>
        <row r="130">
          <cell r="J130">
            <v>175.824275362319</v>
          </cell>
        </row>
        <row r="131">
          <cell r="A131" t="str">
            <v>DAN098</v>
          </cell>
          <cell r="B131" t="str">
            <v>RCX-1234BHSA Exp.Valve 1.25TON (R22)</v>
          </cell>
        </row>
        <row r="131">
          <cell r="J131">
            <v>175.824275362319</v>
          </cell>
        </row>
        <row r="132">
          <cell r="A132" t="str">
            <v>DAN099</v>
          </cell>
          <cell r="B132" t="str">
            <v>RCX-1634BHSA Exp.Valve 1.57TON (R22)</v>
          </cell>
        </row>
        <row r="132">
          <cell r="J132">
            <v>175.824275362319</v>
          </cell>
        </row>
        <row r="133">
          <cell r="A133" t="str">
            <v>DAN100</v>
          </cell>
          <cell r="B133" t="str">
            <v>RCX-2434BHSA Exp.Valve 2.35TON (R22)</v>
          </cell>
        </row>
        <row r="133">
          <cell r="J133">
            <v>175.824275362319</v>
          </cell>
        </row>
        <row r="134">
          <cell r="A134" t="str">
            <v>DAN101</v>
          </cell>
          <cell r="B134" t="str">
            <v>RCX-3134BHSA Exp.Valve 3.13TON (R22)</v>
          </cell>
        </row>
        <row r="134">
          <cell r="J134">
            <v>175.824275362319</v>
          </cell>
        </row>
        <row r="135">
          <cell r="A135" t="str">
            <v>DAN102</v>
          </cell>
          <cell r="B135" t="str">
            <v>RCX-4734BHSA Exp.Valve 4.69TON (R22)</v>
          </cell>
        </row>
        <row r="135">
          <cell r="J135">
            <v>175.824275362319</v>
          </cell>
        </row>
        <row r="136">
          <cell r="A136" t="str">
            <v>DAN103</v>
          </cell>
          <cell r="B136" t="str">
            <v>RCX-0834BUSA Exp.Valve 0.78TON (R404A/R507)</v>
          </cell>
        </row>
        <row r="136">
          <cell r="J136">
            <v>175.824275362319</v>
          </cell>
        </row>
        <row r="137">
          <cell r="A137" t="str">
            <v>DAN104</v>
          </cell>
          <cell r="B137" t="str">
            <v>RCX-1034BUSA Exp.Valve 0.99TON (R404A/R507)</v>
          </cell>
        </row>
        <row r="137">
          <cell r="J137">
            <v>175.824275362319</v>
          </cell>
        </row>
        <row r="138">
          <cell r="A138" t="str">
            <v>DAN105</v>
          </cell>
          <cell r="B138" t="str">
            <v>RCX-1534BUSA Exp.Valve 1.48TON (R404A/R507)</v>
          </cell>
        </row>
        <row r="138">
          <cell r="J138">
            <v>175.824275362319</v>
          </cell>
        </row>
        <row r="139">
          <cell r="A139" t="str">
            <v>DAN106</v>
          </cell>
          <cell r="B139" t="str">
            <v>RCX-2034BUSA Exp.Valve 1.98TON (R404A/R507)</v>
          </cell>
        </row>
        <row r="139">
          <cell r="J139">
            <v>175.824275362319</v>
          </cell>
        </row>
        <row r="140">
          <cell r="A140" t="str">
            <v>DAN108</v>
          </cell>
          <cell r="B140" t="str">
            <v>SCX-0645DBHSA Exp.Valve 5.78TON (R22) 1/2"Fx5/8"F</v>
          </cell>
        </row>
        <row r="140">
          <cell r="J140">
            <v>229.286206896552</v>
          </cell>
        </row>
        <row r="141">
          <cell r="A141" t="str">
            <v>DAN109</v>
          </cell>
          <cell r="B141" t="str">
            <v>SCX-0845DBHSA Exp.Valve 8.05TON (R22) 1/2"Fx5/8"F</v>
          </cell>
        </row>
        <row r="141">
          <cell r="J141">
            <v>229.286206896552</v>
          </cell>
        </row>
        <row r="142">
          <cell r="A142" t="str">
            <v>DAN110</v>
          </cell>
          <cell r="B142" t="str">
            <v>SCX-1057DBHSA Exp.Valve 10.1TON (R22) 5/8"S x 7/8"S</v>
          </cell>
        </row>
        <row r="142">
          <cell r="J142">
            <v>229.286206896552</v>
          </cell>
        </row>
        <row r="143">
          <cell r="A143" t="str">
            <v>DAN111</v>
          </cell>
          <cell r="B143" t="str">
            <v>SCX-1257DBHSA Exp.Valve 12.1TON (R22) 5/8"S x 7/8"S</v>
          </cell>
        </row>
        <row r="143">
          <cell r="J143">
            <v>229.286206896552</v>
          </cell>
        </row>
        <row r="144">
          <cell r="A144" t="str">
            <v>DAN112</v>
          </cell>
          <cell r="B144" t="str">
            <v>SCX-1457DBHSA Exp.Valve 14.4TON (R22) 5/8"S x 7/8"S</v>
          </cell>
        </row>
        <row r="144">
          <cell r="J144">
            <v>229.286206896552</v>
          </cell>
        </row>
        <row r="145">
          <cell r="A145" t="str">
            <v>DAN114</v>
          </cell>
          <cell r="B145" t="str">
            <v>SCX-0545DBUSA Exp.Valve 5.08TON (R404A/R507) 1/2"Fx5/8"F</v>
          </cell>
        </row>
        <row r="145">
          <cell r="J145">
            <v>229.286206896552</v>
          </cell>
        </row>
        <row r="146">
          <cell r="A146" t="str">
            <v>DAN116</v>
          </cell>
          <cell r="B146" t="str">
            <v>SCX-0857DUSA Exp.Valve 7.66TON (R404A/R507) 5/8"S x 7/8"S</v>
          </cell>
        </row>
        <row r="146">
          <cell r="J146">
            <v>229.286206896552</v>
          </cell>
        </row>
        <row r="147">
          <cell r="A147" t="str">
            <v>DAN117</v>
          </cell>
          <cell r="B147" t="str">
            <v>SCX-0957DUSA Exp.Valve 9.06TON (R404A/R507) 5/8"S x 7/8"S</v>
          </cell>
        </row>
        <row r="147">
          <cell r="J147">
            <v>229.286206896552</v>
          </cell>
        </row>
        <row r="148">
          <cell r="A148" t="str">
            <v>DAN117.1</v>
          </cell>
          <cell r="B148" t="str">
            <v>AWR-2510GLW 1" Water Regulating Valve saginomiya</v>
          </cell>
        </row>
        <row r="148">
          <cell r="J148" t="str">
            <v>~</v>
          </cell>
        </row>
        <row r="149">
          <cell r="A149" t="str">
            <v>DAN118</v>
          </cell>
          <cell r="B149" t="str">
            <v>INX-2203DUL-Q61 Valve</v>
          </cell>
        </row>
        <row r="149">
          <cell r="J149" t="str">
            <v>~</v>
          </cell>
        </row>
        <row r="150">
          <cell r="A150" t="str">
            <v>DAN119</v>
          </cell>
          <cell r="B150" t="str">
            <v>INX-2208DUL-Q63 Valve</v>
          </cell>
        </row>
        <row r="150">
          <cell r="J150" t="str">
            <v>~</v>
          </cell>
        </row>
        <row r="151">
          <cell r="B151" t="str">
            <v>CFE-SC10B-001 Saginomiya digital pressure control</v>
          </cell>
        </row>
        <row r="151">
          <cell r="J151" t="str">
            <v>~</v>
          </cell>
        </row>
        <row r="152">
          <cell r="B152" t="str">
            <v>CFE-SC35B-001 Saginomiya digital pressure control</v>
          </cell>
        </row>
        <row r="152">
          <cell r="J152" t="str">
            <v>~</v>
          </cell>
        </row>
        <row r="153">
          <cell r="A153" t="str">
            <v>DAN120</v>
          </cell>
          <cell r="B153" t="str">
            <v>VH-01 Vibration hose 3/8"</v>
          </cell>
        </row>
        <row r="153">
          <cell r="J153">
            <v>43.1772727272727</v>
          </cell>
        </row>
        <row r="154">
          <cell r="A154" t="str">
            <v>DAN121</v>
          </cell>
          <cell r="B154" t="str">
            <v>VH-02 Vibration hose 1/2"</v>
          </cell>
        </row>
        <row r="154">
          <cell r="J154">
            <v>47.0361111111111</v>
          </cell>
        </row>
        <row r="155">
          <cell r="A155" t="str">
            <v>DAN122</v>
          </cell>
          <cell r="B155" t="str">
            <v>VH-03 Vibration hose 5/8"</v>
          </cell>
        </row>
        <row r="155">
          <cell r="J155">
            <v>50.4777777777778</v>
          </cell>
        </row>
        <row r="156">
          <cell r="A156" t="str">
            <v>DAN123</v>
          </cell>
          <cell r="B156" t="str">
            <v>VH-04 Vibration hose 3/4"</v>
          </cell>
        </row>
        <row r="156">
          <cell r="J156">
            <v>84.7797222222222</v>
          </cell>
        </row>
        <row r="157">
          <cell r="A157" t="str">
            <v>DAN124</v>
          </cell>
          <cell r="B157" t="str">
            <v>VH-05 Vibration hose 7/8"</v>
          </cell>
        </row>
        <row r="157">
          <cell r="J157">
            <v>96.8255555555555</v>
          </cell>
        </row>
        <row r="158">
          <cell r="A158" t="str">
            <v>DAN125</v>
          </cell>
          <cell r="B158" t="str">
            <v>VH-06 Vibration hose 1 1/8"</v>
          </cell>
        </row>
        <row r="158">
          <cell r="J158">
            <v>104.888888888889</v>
          </cell>
        </row>
        <row r="159">
          <cell r="A159" t="str">
            <v>DAN126</v>
          </cell>
          <cell r="B159" t="str">
            <v>VH-07 Vibration hose 1 3/8"</v>
          </cell>
        </row>
        <row r="159">
          <cell r="J159">
            <v>151.04</v>
          </cell>
        </row>
        <row r="160">
          <cell r="A160" t="str">
            <v>DAN127</v>
          </cell>
          <cell r="B160" t="str">
            <v>VH-08 Vibration hose 1 5/8"</v>
          </cell>
        </row>
        <row r="160">
          <cell r="J160">
            <v>209.1432</v>
          </cell>
        </row>
        <row r="161">
          <cell r="A161" t="str">
            <v>DAN128</v>
          </cell>
          <cell r="B161" t="str">
            <v>VH-09 Vibration hose 2 1/8"</v>
          </cell>
        </row>
        <row r="161">
          <cell r="J161">
            <v>288.549333333333</v>
          </cell>
        </row>
        <row r="162">
          <cell r="A162" t="str">
            <v>DAN129</v>
          </cell>
          <cell r="B162" t="str">
            <v>VH-10 Vibration hose 2 5/8"</v>
          </cell>
        </row>
        <row r="162">
          <cell r="J162">
            <v>605.733333333333</v>
          </cell>
        </row>
        <row r="163">
          <cell r="A163" t="str">
            <v>DAN130</v>
          </cell>
          <cell r="B163" t="str">
            <v>VH-11 Vibration hose 3 1/8"</v>
          </cell>
        </row>
        <row r="163">
          <cell r="J163">
            <v>903.093333333333</v>
          </cell>
        </row>
        <row r="164">
          <cell r="A164" t="str">
            <v>DAN136</v>
          </cell>
          <cell r="B164" t="str">
            <v>Packless VAF-04 Vibration hose 1/2" </v>
          </cell>
        </row>
        <row r="164">
          <cell r="J164">
            <v>58.4636363636364</v>
          </cell>
        </row>
        <row r="165">
          <cell r="A165" t="str">
            <v>DAN137</v>
          </cell>
          <cell r="B165" t="str">
            <v>Packless VAF-08 Vibration hose 7/8" </v>
          </cell>
        </row>
        <row r="165">
          <cell r="J165">
            <v>111.563636363636</v>
          </cell>
        </row>
        <row r="166">
          <cell r="A166" t="str">
            <v>DAN143</v>
          </cell>
          <cell r="B166" t="str">
            <v>HARRIS SILVER ROD 0% (55LGTHS/kg)</v>
          </cell>
        </row>
        <row r="166">
          <cell r="J166" t="str">
            <v>~</v>
          </cell>
        </row>
        <row r="167">
          <cell r="A167" t="str">
            <v>DAN144</v>
          </cell>
          <cell r="B167" t="str">
            <v>HARRIS SILVER ROD 0% (1LGTHS)</v>
          </cell>
        </row>
        <row r="167">
          <cell r="J167" t="str">
            <v>~</v>
          </cell>
        </row>
        <row r="168">
          <cell r="A168" t="str">
            <v>DAN145</v>
          </cell>
          <cell r="B168" t="str">
            <v>GALFLO SILVER ROD 0% (55LGTHS/kg)</v>
          </cell>
        </row>
        <row r="168">
          <cell r="J168">
            <v>130</v>
          </cell>
        </row>
        <row r="169">
          <cell r="A169" t="str">
            <v>DAN146</v>
          </cell>
          <cell r="B169" t="str">
            <v>GALFLO SILVER ROD 0% (1LGTH)</v>
          </cell>
        </row>
        <row r="169">
          <cell r="J169">
            <v>2.75757575757576</v>
          </cell>
        </row>
        <row r="170">
          <cell r="A170" t="str">
            <v>DAN147</v>
          </cell>
          <cell r="B170" t="str">
            <v>250g finex powder flux</v>
          </cell>
        </row>
        <row r="170">
          <cell r="J170">
            <v>110.833333333333</v>
          </cell>
        </row>
        <row r="171">
          <cell r="A171" t="str">
            <v>DAN148</v>
          </cell>
          <cell r="B171" t="str">
            <v>35% harris welding rod (1kg, 48lgth)</v>
          </cell>
        </row>
        <row r="171">
          <cell r="J171">
            <v>5909.14871794872</v>
          </cell>
        </row>
        <row r="172">
          <cell r="A172" t="str">
            <v>DAN148.1</v>
          </cell>
          <cell r="B172" t="str">
            <v>45% harris welding rod (1kg, 48lgth)</v>
          </cell>
        </row>
        <row r="172">
          <cell r="J172">
            <v>7597.47692307692</v>
          </cell>
        </row>
        <row r="173">
          <cell r="A173" t="str">
            <v>DAN149</v>
          </cell>
          <cell r="B173" t="str">
            <v>35% harris welding rod (1lgth)</v>
          </cell>
        </row>
        <row r="173">
          <cell r="J173">
            <v>133.366203703704</v>
          </cell>
        </row>
        <row r="174">
          <cell r="A174" t="str">
            <v>DAN149.1</v>
          </cell>
          <cell r="B174" t="str">
            <v>45% harris welding rod (1lgth)</v>
          </cell>
        </row>
        <row r="174">
          <cell r="J174">
            <v>171.470833333333</v>
          </cell>
        </row>
        <row r="175">
          <cell r="A175" t="str">
            <v>DAN150</v>
          </cell>
          <cell r="B175" t="str">
            <v>TRACE 2 (16 OZ)</v>
          </cell>
        </row>
        <row r="175">
          <cell r="J175">
            <v>183.555555555556</v>
          </cell>
        </row>
        <row r="176">
          <cell r="A176" t="str">
            <v>DAN151</v>
          </cell>
          <cell r="B176" t="str">
            <v>GAS LEAK DETECTOR 8oz</v>
          </cell>
        </row>
        <row r="176">
          <cell r="J176">
            <v>34.4166666666667</v>
          </cell>
        </row>
        <row r="177">
          <cell r="B177" t="str">
            <v>ALCU-Q303 aluminium welding rod (per kg)</v>
          </cell>
        </row>
        <row r="177">
          <cell r="J177">
            <v>332.235555555556</v>
          </cell>
        </row>
        <row r="178">
          <cell r="B178" t="str">
            <v>ALCU-Q301 aluminium welding rod (per kg)</v>
          </cell>
        </row>
        <row r="178">
          <cell r="J178">
            <v>246.576296296296</v>
          </cell>
        </row>
        <row r="179">
          <cell r="A179" t="str">
            <v>DAN152</v>
          </cell>
          <cell r="B179" t="str">
            <v>Refco 7230587+ +MR-205-DS-MULTI-16Bar</v>
          </cell>
        </row>
        <row r="179">
          <cell r="J179">
            <v>81.8470075307174</v>
          </cell>
        </row>
        <row r="180">
          <cell r="A180" t="str">
            <v>DAN153</v>
          </cell>
          <cell r="B180" t="str">
            <v>Refco 4664430+ +MR-305- DS-MULTI-35 Bar</v>
          </cell>
        </row>
        <row r="180">
          <cell r="J180">
            <v>81.8470075307174</v>
          </cell>
        </row>
        <row r="181">
          <cell r="A181" t="str">
            <v>DAN154</v>
          </cell>
          <cell r="B181" t="str">
            <v>Refco 9884898 BM2-6-DS-R22 Manifold Set C/W 60" Hose</v>
          </cell>
        </row>
        <row r="181">
          <cell r="J181">
            <v>483.290980392157</v>
          </cell>
        </row>
        <row r="182">
          <cell r="A182" t="str">
            <v>DAN155</v>
          </cell>
          <cell r="B182" t="str">
            <v>Refco 9881278C CL-36 Charging Hose 36"</v>
          </cell>
        </row>
        <row r="182">
          <cell r="J182" t="str">
            <v>~</v>
          </cell>
        </row>
        <row r="183">
          <cell r="A183" t="str">
            <v>DAN156</v>
          </cell>
          <cell r="B183" t="str">
            <v>Refco 9881276C CL-60 Charging Hose 60"</v>
          </cell>
        </row>
        <row r="183">
          <cell r="J183">
            <v>177.751960784314</v>
          </cell>
        </row>
        <row r="184">
          <cell r="A184" t="str">
            <v>DAN157</v>
          </cell>
          <cell r="B184" t="str">
            <v>Refco RS-16 (1/8" ~ 5/8") Mini Tube Cutter</v>
          </cell>
        </row>
        <row r="184">
          <cell r="J184" t="str">
            <v>~</v>
          </cell>
        </row>
        <row r="185">
          <cell r="A185" t="str">
            <v>DAN158</v>
          </cell>
          <cell r="B185" t="str">
            <v>Refco RS-25 (1/8" ~ 1") Mini Tube Cutter </v>
          </cell>
        </row>
        <row r="185">
          <cell r="J185" t="str">
            <v>~</v>
          </cell>
        </row>
        <row r="186">
          <cell r="A186" t="str">
            <v>DAN159</v>
          </cell>
          <cell r="B186" t="str">
            <v>Refco RD-35 (1/8" ~ 1 3/8") Big Tube Cutter</v>
          </cell>
        </row>
        <row r="186">
          <cell r="J186" t="str">
            <v>~</v>
          </cell>
        </row>
        <row r="187">
          <cell r="A187" t="str">
            <v>DAN160</v>
          </cell>
          <cell r="B187" t="str">
            <v>Refco RD-42 (1/8" ~ 1 3/4") Big Tube Cutter</v>
          </cell>
        </row>
        <row r="187">
          <cell r="J187" t="str">
            <v>~</v>
          </cell>
        </row>
        <row r="188">
          <cell r="A188" t="str">
            <v>DAN161</v>
          </cell>
          <cell r="B188" t="str">
            <v>Refco 9881466R FA-127-C ratchet wrench</v>
          </cell>
        </row>
        <row r="188">
          <cell r="J188" t="str">
            <v>~</v>
          </cell>
        </row>
        <row r="189">
          <cell r="A189" t="str">
            <v>DAN162</v>
          </cell>
          <cell r="B189" t="str">
            <v>Refco 4506201R FA-I27-Offset ratchet Wrench</v>
          </cell>
        </row>
        <row r="189">
          <cell r="J189" t="str">
            <v>~</v>
          </cell>
        </row>
        <row r="190">
          <cell r="A190" t="str">
            <v>DAN164</v>
          </cell>
          <cell r="B190" t="str">
            <v>7V Solenoid Valve Coil (220VAC/50Hz, 240V/60Hz)</v>
          </cell>
        </row>
        <row r="190">
          <cell r="J190">
            <v>29.2</v>
          </cell>
        </row>
        <row r="191">
          <cell r="A191" t="str">
            <v>DAN165</v>
          </cell>
          <cell r="B191" t="str">
            <v>7V Solenoid Valve Coil (110VAC/50Hz, 120VAC/60Hz)</v>
          </cell>
        </row>
        <row r="191">
          <cell r="J191">
            <v>30.8</v>
          </cell>
        </row>
        <row r="192">
          <cell r="A192" t="str">
            <v>DAN168</v>
          </cell>
          <cell r="B192" t="str">
            <v>7V Solenoid Valve DIN Connector (PG9 &amp; PG11)</v>
          </cell>
        </row>
        <row r="192">
          <cell r="J192">
            <v>11</v>
          </cell>
        </row>
        <row r="193">
          <cell r="A193" t="str">
            <v>DAN170</v>
          </cell>
          <cell r="B193" t="str">
            <v>7V4F2 Direct Operated, 1/4" SAE (1/4 - 1/2HP)</v>
          </cell>
        </row>
        <row r="193">
          <cell r="J193">
            <v>106</v>
          </cell>
        </row>
        <row r="194">
          <cell r="A194" t="str">
            <v>DAN179</v>
          </cell>
          <cell r="B194" t="str">
            <v>C-083  3/8" SAE Flare</v>
          </cell>
        </row>
        <row r="194">
          <cell r="J194" t="str">
            <v>~</v>
          </cell>
        </row>
        <row r="195">
          <cell r="A195" t="str">
            <v>DAN180</v>
          </cell>
          <cell r="B195" t="str">
            <v>C-163  3/8" SAE Flare</v>
          </cell>
        </row>
        <row r="195">
          <cell r="J195">
            <v>33.4285714285714</v>
          </cell>
        </row>
        <row r="196">
          <cell r="A196" t="str">
            <v>DAN181</v>
          </cell>
          <cell r="B196" t="str">
            <v>C-164  1/2" SAE Flare</v>
          </cell>
        </row>
        <row r="196">
          <cell r="J196">
            <v>34.4285714285714</v>
          </cell>
        </row>
        <row r="197">
          <cell r="A197" t="str">
            <v>DAN182</v>
          </cell>
          <cell r="B197" t="str">
            <v>C-165  5/8" SAE Flare</v>
          </cell>
        </row>
        <row r="197">
          <cell r="J197">
            <v>36.6666666666667</v>
          </cell>
        </row>
        <row r="198">
          <cell r="A198" t="str">
            <v>DAN183</v>
          </cell>
          <cell r="B198" t="str">
            <v>PK110 single low pressure (auto 10psi~60psi)</v>
          </cell>
        </row>
        <row r="198">
          <cell r="J198" t="str">
            <v>~</v>
          </cell>
        </row>
        <row r="199">
          <cell r="A199" t="str">
            <v>DAN184</v>
          </cell>
          <cell r="B199" t="str">
            <v>PK502 single low pressure (auto 5psi~15psi)</v>
          </cell>
        </row>
        <row r="199">
          <cell r="J199">
            <v>64.3333333333333</v>
          </cell>
        </row>
        <row r="200">
          <cell r="A200" t="str">
            <v>DAN185</v>
          </cell>
          <cell r="B200" t="str">
            <v>PK503 single low pressure (auto 5psi~30psi)</v>
          </cell>
        </row>
        <row r="200">
          <cell r="J200" t="str">
            <v>~</v>
          </cell>
        </row>
        <row r="201">
          <cell r="A201" t="str">
            <v>DAN186</v>
          </cell>
          <cell r="B201" t="str">
            <v>PK506 single low pressure (auto 15psi~60psi)</v>
          </cell>
        </row>
        <row r="201">
          <cell r="J201" t="str">
            <v>~</v>
          </cell>
        </row>
        <row r="202">
          <cell r="A202" t="str">
            <v>DAN187</v>
          </cell>
          <cell r="B202" t="str">
            <v>PK506M single low pressure (manual 15psi~60psi)</v>
          </cell>
        </row>
        <row r="202">
          <cell r="J202" t="str">
            <v>~</v>
          </cell>
        </row>
        <row r="203">
          <cell r="A203" t="str">
            <v>DAN188</v>
          </cell>
          <cell r="B203" t="str">
            <v>PK516 single high pressure (auto 29psi~72psi)</v>
          </cell>
        </row>
        <row r="203">
          <cell r="J203" t="str">
            <v>~</v>
          </cell>
        </row>
        <row r="204">
          <cell r="A204" t="str">
            <v>DAN189</v>
          </cell>
          <cell r="B204" t="str">
            <v>PK520 single high pressure (auto 20psi~80psi)</v>
          </cell>
        </row>
        <row r="204">
          <cell r="J204" t="str">
            <v>~</v>
          </cell>
        </row>
        <row r="205">
          <cell r="A205" t="str">
            <v>DAN190</v>
          </cell>
          <cell r="B205" t="str">
            <v>PK530D single high pressure (auto 50psi~150psi)</v>
          </cell>
        </row>
        <row r="205">
          <cell r="J205" t="str">
            <v>~</v>
          </cell>
        </row>
        <row r="206">
          <cell r="A206" t="str">
            <v>DAN191</v>
          </cell>
          <cell r="B206" t="str">
            <v>PK530M single high pressure (manual 50psi~150psi)</v>
          </cell>
        </row>
        <row r="206">
          <cell r="J206">
            <v>64.3333333333333</v>
          </cell>
        </row>
        <row r="207">
          <cell r="A207" t="str">
            <v>DAN196</v>
          </cell>
          <cell r="B207" t="str">
            <v>ERVE-6-C (4X5X2 ODF 5') R22 exp-valve</v>
          </cell>
        </row>
        <row r="207">
          <cell r="J207">
            <v>155.5</v>
          </cell>
        </row>
        <row r="208">
          <cell r="A208" t="str">
            <v>DAN198</v>
          </cell>
          <cell r="B208" t="str">
            <v>ERVE-10-C (5X7X2 ODF 5') R22 exp-valve</v>
          </cell>
        </row>
        <row r="208">
          <cell r="J208">
            <v>187.833333333333</v>
          </cell>
        </row>
        <row r="209">
          <cell r="A209" t="str">
            <v>DAN199</v>
          </cell>
          <cell r="B209" t="str">
            <v>ERVE-12-C (5X7X2 ODF 5') R22 exp-valve</v>
          </cell>
        </row>
        <row r="209">
          <cell r="J209">
            <v>187.833333333333</v>
          </cell>
        </row>
        <row r="210">
          <cell r="A210" t="str">
            <v>DAN201</v>
          </cell>
          <cell r="B210" t="str">
            <v>ERSE-9-C  (5X7X2 ODF 5') R404,507 exp-valve</v>
          </cell>
        </row>
        <row r="210">
          <cell r="J210">
            <v>198.833333333333</v>
          </cell>
        </row>
        <row r="211">
          <cell r="A211" t="str">
            <v>DAN202</v>
          </cell>
          <cell r="B211" t="str">
            <v>Y1037-FV-3-180 3X3 ODF5' Injection valve</v>
          </cell>
        </row>
        <row r="211">
          <cell r="J211">
            <v>477.777777777778</v>
          </cell>
        </row>
        <row r="212">
          <cell r="A212" t="str">
            <v>DAN203</v>
          </cell>
          <cell r="B212" t="str">
            <v>TCLE 5 HW 100 SAE EE 5FT 1/2 X 5/8 SAE ANG 6A (12)</v>
          </cell>
        </row>
        <row r="212">
          <cell r="J212">
            <v>369.513529411765</v>
          </cell>
        </row>
        <row r="213">
          <cell r="A213" t="str">
            <v>DAN204</v>
          </cell>
          <cell r="B213" t="str">
            <v>TCLE 71/2 HW 100 SAE EE 5FT 1/2 X 5/8 SAE ANG 6A (12)</v>
          </cell>
        </row>
        <row r="213">
          <cell r="J213">
            <v>369.513529411765</v>
          </cell>
        </row>
        <row r="214">
          <cell r="A214" t="str">
            <v>DAN205</v>
          </cell>
          <cell r="B214" t="str">
            <v>TCLE 10 HW 100 SAE EE 5FT 1/2 X 5/8 SAE ANG 6A (12)</v>
          </cell>
        </row>
        <row r="214">
          <cell r="J214">
            <v>369.513529411765</v>
          </cell>
        </row>
        <row r="215">
          <cell r="A215" t="str">
            <v>DAN206</v>
          </cell>
          <cell r="B215" t="str">
            <v>TCLE 12 HW 100 SAE EE  5FT 1/2X5/8 SAEANG 6A (12)</v>
          </cell>
        </row>
        <row r="215">
          <cell r="J215">
            <v>369.513529411765</v>
          </cell>
        </row>
        <row r="216">
          <cell r="A216" t="str">
            <v>DAN207</v>
          </cell>
          <cell r="B216" t="str">
            <v>TJLE 14 HW100 SAE EE 5FT 5/8 X 7/8 ODF ANG 6A (12)</v>
          </cell>
        </row>
        <row r="216">
          <cell r="J216" t="str">
            <v>~</v>
          </cell>
        </row>
        <row r="217">
          <cell r="A217" t="str">
            <v>DAN208</v>
          </cell>
          <cell r="B217" t="str">
            <v>TJRE 18 HW100 SAEEE 5FT 7/8 ODF X 1-1/8 ODM ANG 6A (12)</v>
          </cell>
        </row>
        <row r="217">
          <cell r="J217" t="str">
            <v>~</v>
          </cell>
        </row>
        <row r="218">
          <cell r="A218" t="str">
            <v>DAN209</v>
          </cell>
          <cell r="B218" t="str">
            <v>TER 22 HW100 SAE EE 10FT 7/8 ODF X 1-1/8 ODM ANG 6A (6)</v>
          </cell>
        </row>
        <row r="218">
          <cell r="J218" t="str">
            <v>~</v>
          </cell>
        </row>
        <row r="219">
          <cell r="A219" t="str">
            <v>DAN210</v>
          </cell>
          <cell r="B219" t="str">
            <v>TER 26 HW100 SAE EE 10FT 7/8 ODF X 1-1/8 ODM ANG 6A (6)</v>
          </cell>
        </row>
        <row r="219">
          <cell r="J219" t="str">
            <v>~</v>
          </cell>
        </row>
        <row r="220">
          <cell r="A220" t="str">
            <v>DAN211</v>
          </cell>
          <cell r="B220" t="str">
            <v>TIR 55 HW100 SAE EE 10FT 7/8 ODF X 1-1/8 ODM ANG 6A (6)</v>
          </cell>
        </row>
        <row r="220">
          <cell r="J220" t="str">
            <v>~</v>
          </cell>
        </row>
        <row r="221">
          <cell r="A221" t="str">
            <v>DAN212</v>
          </cell>
          <cell r="B221" t="str">
            <v>THR 75 HW100 SAEEE 10FT 1-1/8 X 1-1/8 ODM ANG 6A (6)</v>
          </cell>
        </row>
        <row r="221">
          <cell r="J221" t="str">
            <v>~</v>
          </cell>
        </row>
        <row r="222">
          <cell r="A222" t="str">
            <v>DAN213</v>
          </cell>
          <cell r="B222" t="str">
            <v>TRAE+ 20HW100 SAE EE 10FT 7/8X1-1/8 ODF S/T 6A (6)</v>
          </cell>
        </row>
        <row r="222">
          <cell r="J222">
            <v>540.139215686275</v>
          </cell>
        </row>
        <row r="223">
          <cell r="A223" t="str">
            <v>DAN214</v>
          </cell>
          <cell r="B223" t="str">
            <v>TRAE+ 30HW100 SAE EE 10FT 7/8X1-1/8 ODF S/T 6A (6)</v>
          </cell>
        </row>
        <row r="223">
          <cell r="J223">
            <v>540.139215686275</v>
          </cell>
        </row>
        <row r="224">
          <cell r="A224" t="str">
            <v>DAN215</v>
          </cell>
          <cell r="B224" t="str">
            <v>TRAE+ 40 HW100 SAE EE 15FT 7/8 X 1-1/8 ODF S/T 6A (6)</v>
          </cell>
        </row>
        <row r="224">
          <cell r="J224">
            <v>540.139215686275</v>
          </cell>
        </row>
        <row r="225">
          <cell r="A225" t="str">
            <v>DAN216</v>
          </cell>
          <cell r="B225" t="str">
            <v>TRAE 50 HW100 SAE EE 10FT 1-1/8X1-3/8 ODF S/T6A (6)</v>
          </cell>
        </row>
        <row r="225">
          <cell r="J225" t="str">
            <v>~</v>
          </cell>
        </row>
        <row r="226">
          <cell r="A226" t="str">
            <v>DAN217</v>
          </cell>
          <cell r="B226" t="str">
            <v>TRAE 60 HW100 SAE EE 10FT 1-1/8 X 1-3/8 ODF S/T 6A (6)</v>
          </cell>
        </row>
        <row r="226">
          <cell r="J226" t="str">
            <v>~</v>
          </cell>
        </row>
        <row r="227">
          <cell r="A227" t="str">
            <v>DAN218</v>
          </cell>
          <cell r="B227" t="str">
            <v>TRAES 5 SW45 (R507 EXP VALVE COPELAND)</v>
          </cell>
        </row>
        <row r="227">
          <cell r="J227">
            <v>217.027450980392</v>
          </cell>
        </row>
        <row r="228">
          <cell r="A228" t="str">
            <v>DAN218.1</v>
          </cell>
          <cell r="B228" t="str">
            <v>TRAES 7 SW45 (R507 EXP VALVE COPELAND)</v>
          </cell>
        </row>
        <row r="228">
          <cell r="J228">
            <v>217.027450980392</v>
          </cell>
        </row>
        <row r="229">
          <cell r="A229" t="str">
            <v>DAN218.2</v>
          </cell>
          <cell r="B229" t="str">
            <v>TRAES 7.5 SW45 (R507 EXP VALVE COPELAND)</v>
          </cell>
        </row>
        <row r="229">
          <cell r="J229">
            <v>217.027450980392</v>
          </cell>
        </row>
        <row r="230">
          <cell r="A230" t="str">
            <v>DAN218.3</v>
          </cell>
          <cell r="B230" t="str">
            <v>TRAES 10 SW45 (R507 EXP VALVE COPELAND)</v>
          </cell>
        </row>
        <row r="230">
          <cell r="J230">
            <v>217.027450980392</v>
          </cell>
        </row>
        <row r="231">
          <cell r="A231" t="str">
            <v>DAN218.6</v>
          </cell>
          <cell r="B231" t="str">
            <v>TRAES 5 SZ (R507 EXP VALVE COPELAND)</v>
          </cell>
        </row>
        <row r="231">
          <cell r="J231">
            <v>217.027450980392</v>
          </cell>
        </row>
        <row r="232">
          <cell r="A232" t="str">
            <v>DAN218.7</v>
          </cell>
          <cell r="B232" t="str">
            <v>TRAES 7.5 SZ (R507 EXP VALVE COPELAND)</v>
          </cell>
        </row>
        <row r="232">
          <cell r="J232">
            <v>217.027450980392</v>
          </cell>
        </row>
        <row r="233">
          <cell r="A233" t="str">
            <v>DAN218.8</v>
          </cell>
          <cell r="B233" t="str">
            <v>TA-HW100 (R22 EXP-VALVE COPELAND)</v>
          </cell>
        </row>
        <row r="233">
          <cell r="J233">
            <v>129.892549019608</v>
          </cell>
        </row>
        <row r="234">
          <cell r="A234" t="str">
            <v>DAN218.9</v>
          </cell>
          <cell r="B234" t="str">
            <v>TAE-HW100 (R22 EXP-VALVE COPELAND)</v>
          </cell>
        </row>
        <row r="234">
          <cell r="J234">
            <v>145.035882352941</v>
          </cell>
        </row>
        <row r="235">
          <cell r="A235" t="str">
            <v>DAN218.10</v>
          </cell>
          <cell r="B235" t="str">
            <v>TA-SW75 (R507 EXP-VALVE COPELAND)</v>
          </cell>
        </row>
        <row r="235">
          <cell r="J235">
            <v>129.892549019608</v>
          </cell>
        </row>
        <row r="236">
          <cell r="A236" t="str">
            <v>DAN218.11</v>
          </cell>
          <cell r="B236" t="str">
            <v>TAE-SW75 (R507 EXP-VALVE COPELAND)</v>
          </cell>
        </row>
        <row r="236">
          <cell r="J236">
            <v>145.035882352941</v>
          </cell>
        </row>
        <row r="237">
          <cell r="A237" t="str">
            <v>DAN218.12</v>
          </cell>
          <cell r="B237" t="str">
            <v>TAO-0 ORIFICE COPELAND</v>
          </cell>
        </row>
        <row r="237">
          <cell r="J237">
            <v>34.2061176470588</v>
          </cell>
        </row>
        <row r="238">
          <cell r="A238" t="str">
            <v>DAN218.13</v>
          </cell>
          <cell r="B238" t="str">
            <v>TAO-1 ORIFICE COPELAND</v>
          </cell>
        </row>
        <row r="238">
          <cell r="J238">
            <v>34.2061176470588</v>
          </cell>
        </row>
        <row r="239">
          <cell r="A239" t="str">
            <v>DAN218.14</v>
          </cell>
          <cell r="B239" t="str">
            <v>TAO-2 ORIFICE COPELAND</v>
          </cell>
        </row>
        <row r="239">
          <cell r="J239">
            <v>34.2061176470588</v>
          </cell>
        </row>
        <row r="240">
          <cell r="A240" t="str">
            <v>DAN218.15</v>
          </cell>
          <cell r="B240" t="str">
            <v>TAO-3 ORIFICE COPELAND</v>
          </cell>
        </row>
        <row r="240">
          <cell r="J240">
            <v>34.2061176470588</v>
          </cell>
        </row>
        <row r="241">
          <cell r="A241" t="str">
            <v>DAN218.16</v>
          </cell>
          <cell r="B241" t="str">
            <v>TAO-4 ORIFICE COPELAND</v>
          </cell>
        </row>
        <row r="241">
          <cell r="J241">
            <v>34.2061176470588</v>
          </cell>
        </row>
        <row r="242">
          <cell r="A242" t="str">
            <v>DAN218.17</v>
          </cell>
          <cell r="B242" t="str">
            <v>TAO-5 ORIFICE COPELAND</v>
          </cell>
        </row>
        <row r="242">
          <cell r="J242">
            <v>34.2061176470588</v>
          </cell>
        </row>
        <row r="243">
          <cell r="A243" t="str">
            <v>DAN218.18</v>
          </cell>
          <cell r="B243" t="str">
            <v>TAO-6 ORIFICE COPELAND</v>
          </cell>
        </row>
        <row r="243">
          <cell r="J243">
            <v>34.2061176470588</v>
          </cell>
        </row>
        <row r="244">
          <cell r="A244" t="str">
            <v>DAN218.19</v>
          </cell>
          <cell r="B244" t="str">
            <v>DX3-008 (R22)</v>
          </cell>
        </row>
        <row r="244">
          <cell r="J244">
            <v>1460.47401069519</v>
          </cell>
        </row>
        <row r="245">
          <cell r="A245" t="str">
            <v>DAN218.20</v>
          </cell>
          <cell r="B245" t="str">
            <v>DX3-010 (R22)</v>
          </cell>
        </row>
        <row r="245">
          <cell r="J245">
            <v>1475.66887700535</v>
          </cell>
        </row>
        <row r="246">
          <cell r="A246" t="str">
            <v>DAN218.21</v>
          </cell>
          <cell r="B246" t="str">
            <v>DX3-012 (R22)</v>
          </cell>
        </row>
        <row r="246">
          <cell r="J246">
            <v>1489.71529411765</v>
          </cell>
        </row>
        <row r="247">
          <cell r="A247" t="str">
            <v>DAN218.22</v>
          </cell>
          <cell r="B247" t="str">
            <v>DX3-015 (R22)</v>
          </cell>
        </row>
        <row r="247">
          <cell r="J247">
            <v>1504.82181818182</v>
          </cell>
        </row>
        <row r="248">
          <cell r="A248" t="str">
            <v>DAN218.23</v>
          </cell>
          <cell r="B248" t="str">
            <v>DX3-020 (R22)</v>
          </cell>
        </row>
        <row r="248">
          <cell r="J248">
            <v>1521.25347593583</v>
          </cell>
        </row>
        <row r="249">
          <cell r="A249" t="str">
            <v>DAN218.24</v>
          </cell>
          <cell r="B249" t="str">
            <v>DIXELL TRANSFORMER TF20D</v>
          </cell>
        </row>
        <row r="249">
          <cell r="J249">
            <v>167.920941176471</v>
          </cell>
        </row>
        <row r="250">
          <cell r="A250" t="str">
            <v>DAN217.1</v>
          </cell>
          <cell r="B250" t="str">
            <v>TCLE 4.5 SW100 SAE EE 10FT 5/8 X 7/8 ODF R-404A (12)</v>
          </cell>
        </row>
        <row r="250">
          <cell r="J250">
            <v>362.169230769231</v>
          </cell>
        </row>
        <row r="251">
          <cell r="A251" t="str">
            <v>DAN219</v>
          </cell>
          <cell r="B251" t="str">
            <v>A-WZ 5582  4 STD - 1/2"  (6)060933</v>
          </cell>
        </row>
        <row r="251">
          <cell r="J251">
            <v>266.294876660342</v>
          </cell>
        </row>
        <row r="252">
          <cell r="A252" t="str">
            <v>DAN220</v>
          </cell>
          <cell r="B252" t="str">
            <v>A-WZ 5585  5 STD - 5/8" (6)060934</v>
          </cell>
        </row>
        <row r="252">
          <cell r="J252">
            <v>284.006072106262</v>
          </cell>
        </row>
        <row r="253">
          <cell r="A253" t="str">
            <v>DAN221</v>
          </cell>
          <cell r="B253" t="str">
            <v>A-WZ 5587  7 STD - 7/8" (6)060931</v>
          </cell>
        </row>
        <row r="253">
          <cell r="J253">
            <v>295.996394686907</v>
          </cell>
        </row>
        <row r="254">
          <cell r="A254" t="str">
            <v>DAN222</v>
          </cell>
          <cell r="B254" t="str">
            <v>A-WZ 5588  9 STD - 1 1/8" (6)060974</v>
          </cell>
        </row>
        <row r="254">
          <cell r="J254">
            <v>302.73605313093</v>
          </cell>
        </row>
        <row r="255">
          <cell r="A255" t="str">
            <v>DAN223</v>
          </cell>
          <cell r="B255" t="str">
            <v>A-WZ 5690 9 STD - 1 1/8" x 6" DIA.065152</v>
          </cell>
        </row>
        <row r="255">
          <cell r="J255" t="str">
            <v>~</v>
          </cell>
        </row>
        <row r="256">
          <cell r="A256" t="str">
            <v>DAN224</v>
          </cell>
          <cell r="B256" t="str">
            <v>A-WZ 5590 11 STD - 1 3/8"  (6)060930</v>
          </cell>
        </row>
        <row r="256">
          <cell r="J256">
            <v>325.697912713472</v>
          </cell>
        </row>
        <row r="257">
          <cell r="A257" t="str">
            <v>DAN225</v>
          </cell>
          <cell r="B257" t="str">
            <v>A-WZ 5690 11 STD - 1 3/8" x 6" DIA.060978</v>
          </cell>
        </row>
        <row r="257">
          <cell r="J257">
            <v>589.093168880455</v>
          </cell>
        </row>
        <row r="258">
          <cell r="A258" t="str">
            <v>DAN226</v>
          </cell>
          <cell r="B258" t="str">
            <v>A-WZ 5692 13 STD 1 5/8" 060979</v>
          </cell>
        </row>
        <row r="258">
          <cell r="J258">
            <v>676.316888045541</v>
          </cell>
        </row>
        <row r="259">
          <cell r="A259" t="str">
            <v>DAN228</v>
          </cell>
          <cell r="B259" t="str">
            <v>OMB-JB1 C/W ASC 2 ELECTRONIC WITH ALARM (65365)</v>
          </cell>
        </row>
        <row r="259">
          <cell r="J259">
            <v>1235.20229885057</v>
          </cell>
        </row>
        <row r="260">
          <cell r="A260" t="str">
            <v>DAN229</v>
          </cell>
          <cell r="B260" t="str">
            <v>OW4-020 Oil Level Regulator Base Unit (Body)</v>
          </cell>
        </row>
        <row r="260">
          <cell r="J260">
            <v>775.972590627763</v>
          </cell>
        </row>
        <row r="261">
          <cell r="A261" t="str">
            <v>DAN229.01</v>
          </cell>
          <cell r="B261" t="str">
            <v>OM0-CUA- 3- / 4-hole adapter for Bitzer</v>
          </cell>
        </row>
        <row r="261">
          <cell r="J261">
            <v>211.886162687887</v>
          </cell>
        </row>
        <row r="262">
          <cell r="A262" t="str">
            <v>DAN229.02</v>
          </cell>
          <cell r="B262" t="str">
            <v>OM0-CCD Rotalock adapter 1-3/4”-12UNF for Copeland</v>
          </cell>
        </row>
        <row r="262">
          <cell r="J262">
            <v>144.604774535809</v>
          </cell>
        </row>
        <row r="263">
          <cell r="A263" t="str">
            <v>DAN229.03</v>
          </cell>
          <cell r="B263" t="str">
            <v>OM0-CCE Rotalock adapter 1-1/4”-12UNF for Copeland</v>
          </cell>
        </row>
        <row r="263">
          <cell r="J263">
            <v>118.221706454465</v>
          </cell>
        </row>
        <row r="264">
          <cell r="A264" t="str">
            <v>DAN229.04</v>
          </cell>
          <cell r="B264" t="str">
            <v>OW-24V-3 804945  Power Supply Cable 24VAC 3 m</v>
          </cell>
        </row>
        <row r="264">
          <cell r="J264">
            <v>42.7241379310345</v>
          </cell>
        </row>
        <row r="265">
          <cell r="A265" t="str">
            <v>DAN229.05</v>
          </cell>
          <cell r="B265" t="str">
            <v>OM3-N60 804911 Alarm Relay Cable 6 m</v>
          </cell>
        </row>
        <row r="265">
          <cell r="J265">
            <v>66.1858974358974</v>
          </cell>
        </row>
        <row r="266">
          <cell r="A266" t="str">
            <v>DAN229.06</v>
          </cell>
          <cell r="B266" t="str">
            <v>OW4-020 Oil Level Regulator 3-/4-hole for Bitzer c/w set</v>
          </cell>
        </row>
        <row r="266">
          <cell r="J266">
            <v>1000.56100020165</v>
          </cell>
        </row>
        <row r="267">
          <cell r="A267" t="str">
            <v>DAN229.07</v>
          </cell>
          <cell r="B267" t="str">
            <v>OW4-020 Oil Level Regulator 1-3/4”-12UNF for Copeland c/w</v>
          </cell>
        </row>
        <row r="267">
          <cell r="J267">
            <v>939.181488203267</v>
          </cell>
        </row>
        <row r="268">
          <cell r="A268" t="str">
            <v>DAN229.08</v>
          </cell>
          <cell r="B268" t="str">
            <v>OW4-020 Oil Level Regulator 1-1/4”-12UNF for Copeland</v>
          </cell>
        </row>
        <row r="268">
          <cell r="J268">
            <v>915.112724339585</v>
          </cell>
        </row>
        <row r="269">
          <cell r="A269" t="str">
            <v>DAN230</v>
          </cell>
          <cell r="B269" t="str">
            <v>STAS-489 T STD  1 1/8" FILTER SHELL</v>
          </cell>
        </row>
        <row r="269">
          <cell r="J269">
            <v>335.037192982456</v>
          </cell>
        </row>
        <row r="273">
          <cell r="A273" t="str">
            <v>DAN231</v>
          </cell>
          <cell r="B273" t="str">
            <v>EK163 EMERSON FILTER DRIER</v>
          </cell>
        </row>
        <row r="273">
          <cell r="J273">
            <v>43.0649572649573</v>
          </cell>
        </row>
        <row r="274">
          <cell r="A274" t="str">
            <v>DAN232</v>
          </cell>
          <cell r="B274" t="str">
            <v>EK164 EMERSON FILTER DRIER</v>
          </cell>
        </row>
        <row r="274">
          <cell r="J274">
            <v>43.0649572649573</v>
          </cell>
        </row>
        <row r="275">
          <cell r="A275" t="str">
            <v>DAN233</v>
          </cell>
          <cell r="B275" t="str">
            <v>EK165 EMERSON FILTER DRIER</v>
          </cell>
        </row>
        <row r="275">
          <cell r="J275">
            <v>43.0649572649573</v>
          </cell>
        </row>
        <row r="276">
          <cell r="A276" t="str">
            <v>DAN234</v>
          </cell>
          <cell r="B276" t="str">
            <v>EK304 EMERSON FILTER DRIER</v>
          </cell>
        </row>
        <row r="276">
          <cell r="J276">
            <v>83.2353846153846</v>
          </cell>
        </row>
        <row r="277">
          <cell r="A277" t="str">
            <v>DAN235</v>
          </cell>
          <cell r="B277" t="str">
            <v>EK305 EMERSON FILTER DRIER</v>
          </cell>
        </row>
        <row r="277">
          <cell r="J277">
            <v>83.2353846153846</v>
          </cell>
        </row>
        <row r="278">
          <cell r="A278" t="str">
            <v>DAN236</v>
          </cell>
          <cell r="B278" t="str">
            <v>EK306 EMERSON FILTER DRIER</v>
          </cell>
        </row>
        <row r="278">
          <cell r="J278">
            <v>83.2353846153846</v>
          </cell>
        </row>
        <row r="279">
          <cell r="A279" t="str">
            <v>DAN237</v>
          </cell>
          <cell r="B279" t="str">
            <v>PS2-L7AS EMERSON HI-LO PRESSURE CONTROL (MANUAL/AUTO)</v>
          </cell>
        </row>
        <row r="279">
          <cell r="J279" t="str">
            <v>~</v>
          </cell>
        </row>
      </sheetData>
      <sheetData sheetId="18">
        <row r="8">
          <cell r="A8" t="str">
            <v>ITEM CODE</v>
          </cell>
          <cell r="B8" t="str">
            <v>MODEL</v>
          </cell>
          <cell r="C8" t="str">
            <v>SIZE</v>
          </cell>
        </row>
        <row r="8">
          <cell r="J8" t="str">
            <v>(RM) </v>
          </cell>
        </row>
        <row r="9">
          <cell r="A9" t="str">
            <v>KOR001</v>
          </cell>
          <cell r="B9" t="str">
            <v>SGF6</v>
          </cell>
          <cell r="C9" t="str">
            <v>1/4"</v>
          </cell>
        </row>
        <row r="9">
          <cell r="J9">
            <v>23.2609195402299</v>
          </cell>
        </row>
        <row r="10">
          <cell r="A10" t="str">
            <v>KOR002</v>
          </cell>
          <cell r="B10" t="str">
            <v>SGF10</v>
          </cell>
          <cell r="C10" t="str">
            <v>3/8"</v>
          </cell>
        </row>
        <row r="10">
          <cell r="J10">
            <v>24.7641762452107</v>
          </cell>
        </row>
        <row r="11">
          <cell r="A11" t="str">
            <v>KOR003</v>
          </cell>
          <cell r="B11" t="str">
            <v>SGF12</v>
          </cell>
          <cell r="C11" t="str">
            <v>1/2"</v>
          </cell>
        </row>
        <row r="11">
          <cell r="J11">
            <v>33.5463601532567</v>
          </cell>
        </row>
        <row r="12">
          <cell r="A12" t="str">
            <v>KOR004</v>
          </cell>
          <cell r="B12" t="str">
            <v>SGF16</v>
          </cell>
          <cell r="C12" t="str">
            <v>5/8"</v>
          </cell>
        </row>
        <row r="12">
          <cell r="J12">
            <v>43.5153256704981</v>
          </cell>
        </row>
        <row r="13">
          <cell r="A13" t="str">
            <v>KOR005</v>
          </cell>
          <cell r="B13" t="str">
            <v>SGF19</v>
          </cell>
          <cell r="C13" t="str">
            <v>3/4"</v>
          </cell>
        </row>
        <row r="13">
          <cell r="J13">
            <v>56.1743295019157</v>
          </cell>
        </row>
        <row r="14">
          <cell r="A14" t="str">
            <v>KOR005.1</v>
          </cell>
          <cell r="B14" t="str">
            <v>1/4 oil sight glass</v>
          </cell>
          <cell r="C14" t="str">
            <v>1/4" (60mm)</v>
          </cell>
        </row>
        <row r="14">
          <cell r="J14">
            <v>29.5904214559387</v>
          </cell>
        </row>
        <row r="15">
          <cell r="A15" t="str">
            <v>KOR005.2</v>
          </cell>
          <cell r="B15" t="str">
            <v>3/8 oil sight glass</v>
          </cell>
          <cell r="C15" t="str">
            <v>3/8"(64mm)</v>
          </cell>
        </row>
        <row r="15">
          <cell r="J15">
            <v>33.1507662835249</v>
          </cell>
        </row>
        <row r="16">
          <cell r="A16" t="str">
            <v>KOR005.3</v>
          </cell>
          <cell r="B16" t="str">
            <v>SYFL2-1/2</v>
          </cell>
        </row>
        <row r="16">
          <cell r="J16">
            <v>36.1177203065134</v>
          </cell>
        </row>
        <row r="17">
          <cell r="A17" t="str">
            <v>KOR005.4</v>
          </cell>
          <cell r="B17" t="str">
            <v>SYFL2-5/8</v>
          </cell>
        </row>
        <row r="17">
          <cell r="J17">
            <v>41.7747126436782</v>
          </cell>
        </row>
        <row r="18">
          <cell r="A18" t="str">
            <v>KOR006</v>
          </cell>
          <cell r="B18" t="str">
            <v>SG19</v>
          </cell>
          <cell r="C18" t="str">
            <v>3/4NPT"</v>
          </cell>
        </row>
        <row r="18">
          <cell r="J18">
            <v>24.2293333333333</v>
          </cell>
        </row>
        <row r="19">
          <cell r="A19" t="str">
            <v>KOR007</v>
          </cell>
          <cell r="B19" t="str">
            <v>SGW6</v>
          </cell>
          <cell r="C19" t="str">
            <v>1/4"</v>
          </cell>
        </row>
        <row r="19">
          <cell r="J19">
            <v>23.237183908046</v>
          </cell>
        </row>
        <row r="20">
          <cell r="A20" t="str">
            <v>KOR008</v>
          </cell>
          <cell r="B20" t="str">
            <v>SGW10</v>
          </cell>
          <cell r="C20" t="str">
            <v>3/8"</v>
          </cell>
        </row>
        <row r="20">
          <cell r="J20">
            <v>24.7641762452107</v>
          </cell>
        </row>
        <row r="21">
          <cell r="A21" t="str">
            <v>KOR009</v>
          </cell>
          <cell r="B21" t="str">
            <v>SGW12</v>
          </cell>
          <cell r="C21" t="str">
            <v>1/2"</v>
          </cell>
        </row>
        <row r="21">
          <cell r="J21">
            <v>33.5068007662835</v>
          </cell>
        </row>
        <row r="22">
          <cell r="A22" t="str">
            <v>KOR010</v>
          </cell>
          <cell r="B22" t="str">
            <v>SGW16</v>
          </cell>
          <cell r="C22" t="str">
            <v>5/8"</v>
          </cell>
        </row>
        <row r="22">
          <cell r="J22">
            <v>43.5153256704981</v>
          </cell>
        </row>
        <row r="23">
          <cell r="A23" t="str">
            <v>KOR011</v>
          </cell>
          <cell r="B23" t="str">
            <v>SGW19</v>
          </cell>
          <cell r="C23" t="str">
            <v>3/4"</v>
          </cell>
        </row>
        <row r="23">
          <cell r="J23">
            <v>56.1743295019157</v>
          </cell>
        </row>
        <row r="24">
          <cell r="A24" t="str">
            <v>KOR012</v>
          </cell>
          <cell r="B24" t="str">
            <v>SGW22</v>
          </cell>
          <cell r="C24" t="str">
            <v>7/8"</v>
          </cell>
        </row>
        <row r="24">
          <cell r="J24">
            <v>64.3235632183908</v>
          </cell>
        </row>
        <row r="25">
          <cell r="A25" t="str">
            <v>KOR013</v>
          </cell>
          <cell r="B25" t="str">
            <v>SGW28</v>
          </cell>
          <cell r="C25" t="str">
            <v>1 1/8"</v>
          </cell>
        </row>
        <row r="25">
          <cell r="J25">
            <v>81.492337164751</v>
          </cell>
        </row>
        <row r="26">
          <cell r="A26" t="str">
            <v>KOR013.01</v>
          </cell>
          <cell r="B26" t="str">
            <v>3/8" CHECK VALVE STRAIGHT TYPE</v>
          </cell>
          <cell r="C26" t="str">
            <v>3/8"</v>
          </cell>
        </row>
        <row r="26">
          <cell r="E26" t="str">
            <v>1/2 (D22)</v>
          </cell>
        </row>
        <row r="26">
          <cell r="J26">
            <v>37.9770114942529</v>
          </cell>
        </row>
        <row r="27">
          <cell r="A27" t="str">
            <v>KOR013.1</v>
          </cell>
          <cell r="B27" t="str">
            <v>1/2" CHECK VALVE STRAIGHT TYPE</v>
          </cell>
          <cell r="C27" t="str">
            <v>1/2" </v>
          </cell>
        </row>
        <row r="27">
          <cell r="E27" t="str">
            <v>1/2 (D29)</v>
          </cell>
        </row>
        <row r="27">
          <cell r="J27">
            <v>47.7379411764706</v>
          </cell>
        </row>
        <row r="28">
          <cell r="A28" t="str">
            <v>KOR014</v>
          </cell>
          <cell r="B28" t="str">
            <v>5/8" CHECK VALVE STRAIGHT TYPE</v>
          </cell>
          <cell r="C28" t="str">
            <v>5/8" </v>
          </cell>
        </row>
        <row r="28">
          <cell r="E28" t="str">
            <v>5/8 (D29)</v>
          </cell>
        </row>
        <row r="28">
          <cell r="J28">
            <v>65.3511764705882</v>
          </cell>
        </row>
        <row r="29">
          <cell r="A29" t="str">
            <v>KOR015</v>
          </cell>
          <cell r="B29" t="str">
            <v>3/4" CHECK VALVE STRAIGHT TYPE</v>
          </cell>
          <cell r="C29" t="str">
            <v>3/4" </v>
          </cell>
        </row>
        <row r="29">
          <cell r="E29" t="str">
            <v>3/4 (D41)</v>
          </cell>
        </row>
        <row r="29">
          <cell r="J29">
            <v>93.5323529411765</v>
          </cell>
        </row>
        <row r="30">
          <cell r="A30" t="str">
            <v>KOR016</v>
          </cell>
          <cell r="B30" t="str">
            <v>7/8" CHECK VALVE STRAIGHT TYPE</v>
          </cell>
          <cell r="C30" t="str">
            <v>7/8" </v>
          </cell>
        </row>
        <row r="30">
          <cell r="E30" t="str">
            <v>7/8 (D41)</v>
          </cell>
        </row>
        <row r="30">
          <cell r="J30">
            <v>94.7470588235294</v>
          </cell>
        </row>
        <row r="31">
          <cell r="A31" t="str">
            <v>KOR017</v>
          </cell>
          <cell r="B31" t="str">
            <v>1 1/8" CHECK VALVE STRAIGHT TYPE</v>
          </cell>
          <cell r="C31" t="str">
            <v>1-1/8" </v>
          </cell>
        </row>
        <row r="31">
          <cell r="E31" t="str">
            <v>1-1/8 (D54)</v>
          </cell>
        </row>
        <row r="31">
          <cell r="J31">
            <v>199.211764705882</v>
          </cell>
        </row>
        <row r="32">
          <cell r="A32" t="str">
            <v>KOR018</v>
          </cell>
          <cell r="B32" t="str">
            <v>1 3/8" CHECK VALVE STRAIGHT TYPE</v>
          </cell>
          <cell r="C32" t="str">
            <v>1-3/8" </v>
          </cell>
        </row>
        <row r="32">
          <cell r="E32" t="str">
            <v>1-3/8 (D54)</v>
          </cell>
        </row>
        <row r="32">
          <cell r="J32">
            <v>208.929411764706</v>
          </cell>
        </row>
        <row r="33">
          <cell r="A33" t="str">
            <v>KOR019</v>
          </cell>
          <cell r="B33" t="str">
            <v>1 5/8" CHECK VALVE STRAIGHT TYPE</v>
          </cell>
          <cell r="C33" t="str">
            <v>1-5/8" </v>
          </cell>
        </row>
        <row r="33">
          <cell r="E33" t="str">
            <v>1-5/8 (D54)</v>
          </cell>
        </row>
        <row r="33">
          <cell r="J33">
            <v>218.647058823529</v>
          </cell>
        </row>
        <row r="34">
          <cell r="A34" t="str">
            <v>KOR020</v>
          </cell>
          <cell r="B34" t="str">
            <v>1 1/8" CHECK VALVE)ANKLE TYPE</v>
          </cell>
          <cell r="C34" t="str">
            <v>1-1/8" </v>
          </cell>
        </row>
        <row r="34">
          <cell r="J34">
            <v>305.925925925926</v>
          </cell>
        </row>
        <row r="35">
          <cell r="A35" t="str">
            <v>KOR021</v>
          </cell>
          <cell r="B35" t="str">
            <v>1 3/8" CHECK VALVE ANKLE TYPE</v>
          </cell>
          <cell r="C35" t="str">
            <v>1-3/8" </v>
          </cell>
        </row>
        <row r="35">
          <cell r="J35">
            <v>305.925925925926</v>
          </cell>
        </row>
        <row r="40">
          <cell r="A40" t="str">
            <v>KOR026</v>
          </cell>
          <cell r="B40" t="str">
            <v>QC BALL VALVE C/W PORT (1/4")</v>
          </cell>
          <cell r="C40" t="str">
            <v>1/4"</v>
          </cell>
        </row>
        <row r="40">
          <cell r="J40">
            <v>49.8448275862069</v>
          </cell>
        </row>
        <row r="41">
          <cell r="A41" t="str">
            <v>KOR027</v>
          </cell>
          <cell r="B41" t="str">
            <v>QC BALL VALVE C/W PORT (3/8")</v>
          </cell>
          <cell r="C41" t="str">
            <v>3/8"</v>
          </cell>
        </row>
        <row r="41">
          <cell r="J41">
            <v>51.4272030651341</v>
          </cell>
        </row>
        <row r="42">
          <cell r="A42" t="str">
            <v>KOR028</v>
          </cell>
          <cell r="B42" t="str">
            <v>QC BALL VALVE C/W PORT (1/2")</v>
          </cell>
          <cell r="C42" t="str">
            <v>1/2"</v>
          </cell>
        </row>
        <row r="42">
          <cell r="J42">
            <v>52.2183908045977</v>
          </cell>
        </row>
        <row r="43">
          <cell r="A43" t="str">
            <v>KOR029</v>
          </cell>
          <cell r="B43" t="str">
            <v>QC BALL VALVE C/W PORT (5/8")</v>
          </cell>
          <cell r="C43" t="str">
            <v>5/8"</v>
          </cell>
        </row>
        <row r="43">
          <cell r="J43">
            <v>53.0095785440613</v>
          </cell>
        </row>
        <row r="44">
          <cell r="A44" t="str">
            <v>KOR030</v>
          </cell>
          <cell r="B44" t="str">
            <v>QC BALL VALVE C/W PORT (3/4")</v>
          </cell>
          <cell r="C44" t="str">
            <v>3/4"</v>
          </cell>
        </row>
        <row r="44">
          <cell r="J44">
            <v>77.536398467433</v>
          </cell>
        </row>
        <row r="45">
          <cell r="A45" t="str">
            <v>KOR031</v>
          </cell>
          <cell r="B45" t="str">
            <v>QC BALL VALVE C/W PORT (7/8")</v>
          </cell>
          <cell r="C45" t="str">
            <v>7/8"</v>
          </cell>
        </row>
        <row r="45">
          <cell r="J45">
            <v>83.8659003831418</v>
          </cell>
        </row>
        <row r="46">
          <cell r="A46" t="str">
            <v>KOR032</v>
          </cell>
          <cell r="B46" t="str">
            <v>QC BALL VALVE C/W PORT (1 1/8")</v>
          </cell>
          <cell r="C46" t="str">
            <v>1-1/8"</v>
          </cell>
        </row>
        <row r="46">
          <cell r="J46">
            <v>132.919540229885</v>
          </cell>
        </row>
        <row r="47">
          <cell r="A47" t="str">
            <v>KOR033</v>
          </cell>
          <cell r="B47" t="str">
            <v>QC BALL VALVE C/W PORT (1 3/8")</v>
          </cell>
          <cell r="C47" t="str">
            <v>1-3/8"</v>
          </cell>
        </row>
        <row r="47">
          <cell r="J47">
            <v>186.72030651341</v>
          </cell>
        </row>
        <row r="48">
          <cell r="A48" t="str">
            <v>KOR034</v>
          </cell>
          <cell r="B48" t="str">
            <v>QC BALL VALVE C/W PORT (1 5/8")</v>
          </cell>
          <cell r="C48" t="str">
            <v>1-5/8"</v>
          </cell>
        </row>
        <row r="48">
          <cell r="J48">
            <v>272.959770114943</v>
          </cell>
        </row>
        <row r="49">
          <cell r="A49" t="str">
            <v>KOR035</v>
          </cell>
          <cell r="B49" t="str">
            <v>QC BALL VALVE C/W PORT (2 1/8")</v>
          </cell>
          <cell r="C49" t="str">
            <v>2-1/8"</v>
          </cell>
        </row>
        <row r="49">
          <cell r="J49">
            <v>472.33908045977</v>
          </cell>
        </row>
        <row r="50">
          <cell r="A50" t="str">
            <v>KOR036</v>
          </cell>
          <cell r="B50" t="str">
            <v>QC BALL VALVE C/W PORT (2 5/8")</v>
          </cell>
          <cell r="C50" t="str">
            <v>2-5/8"</v>
          </cell>
        </row>
        <row r="50">
          <cell r="J50">
            <v>526.931034482759</v>
          </cell>
        </row>
        <row r="58">
          <cell r="A58" t="str">
            <v>KOR041</v>
          </cell>
          <cell r="B58" t="str">
            <v>SDA-22C300T 27bar (NPT1/4")</v>
          </cell>
          <cell r="C58" t="str">
            <v>NPT1/4" X 3/8"</v>
          </cell>
        </row>
        <row r="58">
          <cell r="J58">
            <v>158.650833313502</v>
          </cell>
        </row>
        <row r="59">
          <cell r="A59" t="str">
            <v>KOR042</v>
          </cell>
          <cell r="B59" t="str">
            <v>SDA-22C300T 27bar (NPT3/8")</v>
          </cell>
          <cell r="C59" t="str">
            <v>NPT3/8" X 3/8"</v>
          </cell>
        </row>
        <row r="59">
          <cell r="J59">
            <v>158.650833313502</v>
          </cell>
        </row>
        <row r="60">
          <cell r="A60" t="str">
            <v>KOR042.1</v>
          </cell>
          <cell r="B60" t="str">
            <v>SDA-22C300T 27bar (NPT1/2")</v>
          </cell>
          <cell r="C60" t="str">
            <v>NPT1/2" X 3/8"</v>
          </cell>
        </row>
        <row r="60">
          <cell r="J60">
            <v>158.650833313502</v>
          </cell>
        </row>
        <row r="61">
          <cell r="A61" t="str">
            <v>KOR042.2</v>
          </cell>
          <cell r="B61" t="str">
            <v>SAFETY BALL VALVE 3/8"</v>
          </cell>
        </row>
        <row r="61">
          <cell r="J61">
            <v>76.152399990481</v>
          </cell>
        </row>
        <row r="62">
          <cell r="A62" t="str">
            <v>KOR042.3</v>
          </cell>
          <cell r="B62" t="str">
            <v>SAFETY BALL VALVE 1/2"</v>
          </cell>
        </row>
        <row r="62">
          <cell r="J62">
            <v>76.152399990481</v>
          </cell>
        </row>
        <row r="63">
          <cell r="A63" t="str">
            <v>KOR043</v>
          </cell>
          <cell r="B63" t="str">
            <v>HAV1 ANKLE VALVE 3/8"</v>
          </cell>
          <cell r="C63" t="str">
            <v>3/8"</v>
          </cell>
        </row>
        <row r="63">
          <cell r="J63" t="str">
            <v>~</v>
          </cell>
        </row>
        <row r="64">
          <cell r="A64" t="str">
            <v>KOR044</v>
          </cell>
          <cell r="B64" t="str">
            <v>HAV2 ANKLE VALVE 1/2"</v>
          </cell>
          <cell r="C64" t="str">
            <v>1/2"</v>
          </cell>
        </row>
        <row r="64">
          <cell r="J64">
            <v>37.9770114942529</v>
          </cell>
        </row>
        <row r="65">
          <cell r="A65" t="str">
            <v>KOR045</v>
          </cell>
          <cell r="B65" t="str">
            <v>HAV3 ANKLE VALVE 5/8"</v>
          </cell>
          <cell r="C65" t="str">
            <v>5/8"</v>
          </cell>
        </row>
        <row r="65">
          <cell r="J65">
            <v>37.9770114942529</v>
          </cell>
        </row>
        <row r="66">
          <cell r="A66" t="str">
            <v>KOR046</v>
          </cell>
          <cell r="B66" t="str">
            <v>HAV5 ANKLE VALVE 3/4"</v>
          </cell>
          <cell r="C66" t="str">
            <v>3/4"</v>
          </cell>
        </row>
        <row r="66">
          <cell r="J66">
            <v>59.5548589341693</v>
          </cell>
        </row>
        <row r="67">
          <cell r="A67" t="str">
            <v>KOR047</v>
          </cell>
          <cell r="B67" t="str">
            <v>HAV6 ANKLE VALVE 7/8"</v>
          </cell>
          <cell r="C67" t="str">
            <v>7/8"</v>
          </cell>
        </row>
        <row r="67">
          <cell r="J67" t="str">
            <v>~</v>
          </cell>
        </row>
        <row r="68">
          <cell r="A68" t="str">
            <v>KOR048</v>
          </cell>
          <cell r="B68" t="str">
            <v>HAV8 ANKLE VALVE 1 1/8"</v>
          </cell>
          <cell r="C68" t="str">
            <v>1-1/8"</v>
          </cell>
        </row>
        <row r="68">
          <cell r="J68" t="str">
            <v>~</v>
          </cell>
        </row>
        <row r="69">
          <cell r="A69" t="str">
            <v>KOR049</v>
          </cell>
          <cell r="B69" t="str">
            <v>HAV9 ANKLE VALVE 1 3/8"</v>
          </cell>
          <cell r="C69" t="str">
            <v>1-3/8"</v>
          </cell>
        </row>
        <row r="69">
          <cell r="J69">
            <v>111.341692789969</v>
          </cell>
        </row>
        <row r="70">
          <cell r="A70" t="str">
            <v>KOR050</v>
          </cell>
          <cell r="B70" t="str">
            <v>HAV11 ANKLE VALVE 1 5/8"</v>
          </cell>
          <cell r="C70" t="str">
            <v>1-5/8"</v>
          </cell>
        </row>
        <row r="70">
          <cell r="J70">
            <v>182.980146290491</v>
          </cell>
        </row>
        <row r="71">
          <cell r="A71" t="str">
            <v>KOR051</v>
          </cell>
          <cell r="B71" t="str">
            <v>HAV12 ANKLE VALVE 2 1/8"</v>
          </cell>
          <cell r="C71" t="str">
            <v>2-1/8"</v>
          </cell>
        </row>
        <row r="71">
          <cell r="J71">
            <v>201.968652037618</v>
          </cell>
        </row>
        <row r="72">
          <cell r="A72" t="str">
            <v>KOR052</v>
          </cell>
          <cell r="B72" t="str">
            <v>OV34-SY (35mm, 1 1/8") SERVICE VALVE</v>
          </cell>
          <cell r="C72" t="str">
            <v>1-1/8"</v>
          </cell>
        </row>
        <row r="72">
          <cell r="J72">
            <v>73.0266283524904</v>
          </cell>
        </row>
        <row r="73">
          <cell r="A73" t="str">
            <v>KOR053</v>
          </cell>
          <cell r="B73" t="str">
            <v>OV32-SY (30mm, 3/4") SERVICE VALVE</v>
          </cell>
          <cell r="C73" t="str">
            <v>3/4"</v>
          </cell>
        </row>
        <row r="73">
          <cell r="J73">
            <v>59.1808429118774</v>
          </cell>
        </row>
        <row r="74">
          <cell r="A74" t="str">
            <v>KOR054</v>
          </cell>
          <cell r="B74" t="str">
            <v>OV34-A (30mm, 1 1/8") SERVICE VALVE</v>
          </cell>
          <cell r="C74" t="str">
            <v>1 1/8"</v>
          </cell>
        </row>
        <row r="74">
          <cell r="J74">
            <v>59.1808429118774</v>
          </cell>
        </row>
        <row r="75">
          <cell r="A75" t="str">
            <v>KOR055</v>
          </cell>
          <cell r="B75" t="str">
            <v>OV32-A (30mm, 3/4") SERVICE VALVE</v>
          </cell>
          <cell r="C75" t="str">
            <v>3/4"</v>
          </cell>
        </row>
        <row r="75">
          <cell r="J75">
            <v>59.1808429118774</v>
          </cell>
        </row>
        <row r="76">
          <cell r="A76" t="str">
            <v>KOR055.1</v>
          </cell>
          <cell r="B76" t="str">
            <v>TBVC 15 (1 3/8") STAND VALVE</v>
          </cell>
        </row>
        <row r="76">
          <cell r="J76">
            <v>150.80223880597</v>
          </cell>
        </row>
        <row r="77">
          <cell r="A77" t="str">
            <v>KOR055.3</v>
          </cell>
          <cell r="B77" t="str">
            <v>CVC10  1 5/8" CHECK VALVE</v>
          </cell>
        </row>
        <row r="77">
          <cell r="J77">
            <v>301.274253731343</v>
          </cell>
        </row>
        <row r="78">
          <cell r="A78" t="str">
            <v>KOR080</v>
          </cell>
          <cell r="B78" t="str">
            <v>DPF(Ts01) 2.4c-01 Elect exp-valve c/w coil pqm-10012-00058</v>
          </cell>
          <cell r="C78" t="str">
            <v>12.3KW </v>
          </cell>
        </row>
        <row r="78">
          <cell r="J78">
            <v>90.5070085470085</v>
          </cell>
        </row>
        <row r="79">
          <cell r="A79" t="str">
            <v>KOR080.1</v>
          </cell>
          <cell r="B79" t="str">
            <v>DPF(Ts01) 2.4c-01 Elect exp-valve c/w coil pqm-10012-00058,Controller,Pressure sensor,tranformer</v>
          </cell>
          <cell r="C79" t="str">
            <v>12.3KW </v>
          </cell>
        </row>
        <row r="79">
          <cell r="J79">
            <v>906.55264957265</v>
          </cell>
        </row>
        <row r="80">
          <cell r="A80" t="str">
            <v>KOR081</v>
          </cell>
          <cell r="B80" t="str">
            <v>DPF(Ts01) 3.0c-01 Elect exp-valve c/w coil pqm-10012-00058</v>
          </cell>
          <cell r="C80" t="str">
            <v>14.7KW</v>
          </cell>
        </row>
        <row r="80">
          <cell r="J80">
            <v>97.5668376068376</v>
          </cell>
        </row>
        <row r="81">
          <cell r="A81" t="str">
            <v>KOR081.1</v>
          </cell>
          <cell r="B81" t="str">
            <v>DPF(Ts01) 3.0c-01 Elect exp-valve c/w coil pqm-10012-00058,Controller,Pressure sensor,transformer</v>
          </cell>
          <cell r="C81" t="str">
            <v>14.7KW</v>
          </cell>
        </row>
        <row r="81">
          <cell r="J81">
            <v>913.612478632479</v>
          </cell>
        </row>
        <row r="82">
          <cell r="A82" t="str">
            <v>KOR082</v>
          </cell>
          <cell r="B82" t="str">
            <v>DPF(Ts01) 3.2c-01 Elect exp-valve c/w coil pqm-10012-00058</v>
          </cell>
          <cell r="C82" t="str">
            <v>19.6KW</v>
          </cell>
        </row>
        <row r="82">
          <cell r="J82">
            <v>111.545299145299</v>
          </cell>
        </row>
        <row r="83">
          <cell r="A83" t="str">
            <v>KOR082.1</v>
          </cell>
          <cell r="B83" t="str">
            <v>DPF(Ts01) 3.2c-01 Elect exp-valve c/w coil pqm-10012-00058,Controller,Pressure sensor,transformer</v>
          </cell>
          <cell r="C83" t="str">
            <v>19.6KW</v>
          </cell>
        </row>
        <row r="83">
          <cell r="J83">
            <v>927.59094017094</v>
          </cell>
        </row>
        <row r="84">
          <cell r="A84" t="str">
            <v>KOR083</v>
          </cell>
          <cell r="B84" t="str">
            <v>DPF(Ts01) 4.0c-01 Elect exp-valve c/w coil pqm-03012-00009</v>
          </cell>
          <cell r="C84" t="str">
            <v>29.4KW</v>
          </cell>
        </row>
        <row r="84">
          <cell r="J84">
            <v>219.560683760684</v>
          </cell>
        </row>
        <row r="85">
          <cell r="A85" t="str">
            <v>KOR083.1</v>
          </cell>
          <cell r="B85" t="str">
            <v>DPF(Ts01) 4.0c-01 Elect exp-valve c/w coil pqm-03012-00009,Controller,Pressure sensor,transformer</v>
          </cell>
          <cell r="C85" t="str">
            <v>29.4KW</v>
          </cell>
        </row>
        <row r="85">
          <cell r="J85">
            <v>1035.60632478632</v>
          </cell>
        </row>
        <row r="86">
          <cell r="A86" t="str">
            <v>KOR084</v>
          </cell>
          <cell r="B86" t="str">
            <v>DPF(Ts01) 4.5c-01 Elect exp-valve c/w coil pqm-03012-00009</v>
          </cell>
          <cell r="C86" t="str">
            <v>36.8KW</v>
          </cell>
        </row>
        <row r="86">
          <cell r="J86">
            <v>222.384615384615</v>
          </cell>
        </row>
        <row r="87">
          <cell r="A87" t="str">
            <v>KOR084.1</v>
          </cell>
          <cell r="B87" t="str">
            <v>DPF(Ts01) 4.5c-01 Elect exp-valve c/w coil pqm-03012-00009,Controller,Pressure sensor,transformer</v>
          </cell>
          <cell r="C87" t="str">
            <v>36.8KW</v>
          </cell>
        </row>
        <row r="87">
          <cell r="J87">
            <v>1038.43025641026</v>
          </cell>
        </row>
        <row r="88">
          <cell r="A88" t="str">
            <v>KOR085</v>
          </cell>
          <cell r="B88" t="str">
            <v>PQM-10012-00058 VALVE COIL</v>
          </cell>
        </row>
        <row r="88">
          <cell r="J88">
            <v>40.5657777777778</v>
          </cell>
        </row>
        <row r="89">
          <cell r="A89" t="str">
            <v>KOR086</v>
          </cell>
          <cell r="B89" t="str">
            <v>PQM-03012-00009 VALVE COIL</v>
          </cell>
        </row>
        <row r="89">
          <cell r="J89">
            <v>77.5522222222222</v>
          </cell>
        </row>
        <row r="90">
          <cell r="A90" t="str">
            <v>KOR087</v>
          </cell>
          <cell r="B90" t="str">
            <v>SEC-601-00 Controller c/w temp sensor</v>
          </cell>
        </row>
        <row r="90">
          <cell r="J90">
            <v>443.592592592593</v>
          </cell>
        </row>
        <row r="91">
          <cell r="A91" t="str">
            <v>KOR088</v>
          </cell>
          <cell r="B91" t="str">
            <v>SEC-601-R4-24 Controller c/w temp sensor</v>
          </cell>
        </row>
        <row r="91">
          <cell r="J91">
            <v>443.592592592593</v>
          </cell>
        </row>
        <row r="92">
          <cell r="A92" t="str">
            <v>KOR088.1</v>
          </cell>
          <cell r="B92" t="str">
            <v>SEC-612-R4 Controller wifi c/w temp sensor</v>
          </cell>
        </row>
        <row r="92">
          <cell r="J92">
            <v>443.592592592593</v>
          </cell>
        </row>
        <row r="93">
          <cell r="A93" t="str">
            <v>KOR089</v>
          </cell>
          <cell r="B93" t="str">
            <v>YCQB02L28 Pressure sensor</v>
          </cell>
        </row>
        <row r="93">
          <cell r="J93">
            <v>103.654901960784</v>
          </cell>
        </row>
        <row r="94">
          <cell r="A94" t="str">
            <v>KOR089.1</v>
          </cell>
          <cell r="B94" t="str">
            <v>NTC5K SENSOR</v>
          </cell>
        </row>
        <row r="94">
          <cell r="J94">
            <v>26.6425490196078</v>
          </cell>
        </row>
        <row r="95">
          <cell r="A95" t="str">
            <v>KOR090</v>
          </cell>
          <cell r="B95" t="str">
            <v>Meanwell LRS-50-24 tranformer</v>
          </cell>
        </row>
        <row r="95">
          <cell r="J95">
            <v>50.5419559127999</v>
          </cell>
        </row>
        <row r="96">
          <cell r="A96" t="str">
            <v>KOR091</v>
          </cell>
          <cell r="B96" t="str">
            <v>3 WAY REVERSING VALVE</v>
          </cell>
        </row>
        <row r="96">
          <cell r="J96">
            <v>136.047058823529</v>
          </cell>
        </row>
        <row r="97">
          <cell r="A97" t="str">
            <v>KOR092</v>
          </cell>
          <cell r="B97" t="str">
            <v>MDF-A03-3L003 (3/8") solenoid valve c/w coil </v>
          </cell>
          <cell r="C97" t="str">
            <v>1hp-2hp</v>
          </cell>
        </row>
        <row r="97">
          <cell r="J97">
            <v>110.36498557444</v>
          </cell>
        </row>
        <row r="98">
          <cell r="A98" t="str">
            <v>KOR093</v>
          </cell>
          <cell r="B98" t="str">
            <v>MDF-A03-6L001 (3/8")  solenoid valve c/w coil </v>
          </cell>
          <cell r="C98" t="str">
            <v>2.5hp-3.5hp</v>
          </cell>
        </row>
        <row r="98">
          <cell r="J98">
            <v>127.537071800234</v>
          </cell>
        </row>
        <row r="99">
          <cell r="A99" t="str">
            <v>KOR093.01</v>
          </cell>
          <cell r="B99" t="str">
            <v>MDF-A03-6H002 (3/8") SANHUA SOLENOID VALVE C/W COIL (WELDING)</v>
          </cell>
          <cell r="C99" t="str">
            <v>2.5hp-3.5hp</v>
          </cell>
        </row>
        <row r="99">
          <cell r="J99">
            <v>127.499275572298</v>
          </cell>
        </row>
        <row r="100">
          <cell r="A100" t="str">
            <v>KOR093.1</v>
          </cell>
          <cell r="B100" t="str">
            <v>MDF-A03-6L003 (1/2")  solenoid valve c/w coil</v>
          </cell>
          <cell r="C100" t="str">
            <v>4hp-5hp</v>
          </cell>
        </row>
        <row r="100">
          <cell r="J100">
            <v>127.537071800234</v>
          </cell>
        </row>
        <row r="101">
          <cell r="A101" t="str">
            <v>KOR094</v>
          </cell>
          <cell r="B101" t="str">
            <v>MDF-A03-10L003 (1/2")  solenoid valve c/w coil</v>
          </cell>
          <cell r="C101" t="str">
            <v>5hp-7.5hp</v>
          </cell>
        </row>
        <row r="101">
          <cell r="J101">
            <v>152.066823730992</v>
          </cell>
        </row>
        <row r="102">
          <cell r="A102" t="str">
            <v>KOR094.01</v>
          </cell>
          <cell r="B102" t="str">
            <v>MDF-A03-10H002 (1/2") SANHUA SOLENOID VALVE C/W COIL (WELDING)</v>
          </cell>
          <cell r="C102" t="str">
            <v>6hp-7.5hp</v>
          </cell>
        </row>
        <row r="102">
          <cell r="J102">
            <v>153.956635127814</v>
          </cell>
        </row>
        <row r="103">
          <cell r="A103" t="str">
            <v>KOR095</v>
          </cell>
          <cell r="B103" t="str">
            <v>MDF-A03-15L001 (5/8")  solenoid valve c/w coil</v>
          </cell>
          <cell r="C103" t="str">
            <v>8hp-18hp</v>
          </cell>
        </row>
        <row r="103">
          <cell r="J103">
            <v>184.558981013695</v>
          </cell>
        </row>
        <row r="104">
          <cell r="A104" t="str">
            <v>KOR095.01</v>
          </cell>
          <cell r="B104" t="str">
            <v>MDF-A03-15H002 (5/8") SANHUA SOLENOID VALVE C/W COIL (WELDING)</v>
          </cell>
          <cell r="C104" t="str">
            <v>8hp-18hp</v>
          </cell>
        </row>
        <row r="104">
          <cell r="J104">
            <v>184.558981013695</v>
          </cell>
        </row>
        <row r="105">
          <cell r="A105" t="str">
            <v>KOR096</v>
          </cell>
          <cell r="B105" t="str">
            <v>MDF-A03-15H003 (7/8")  solenoid valve c/w coil</v>
          </cell>
          <cell r="C105" t="str">
            <v>25hp</v>
          </cell>
        </row>
        <row r="105">
          <cell r="J105">
            <v>209.194438502674</v>
          </cell>
        </row>
        <row r="106">
          <cell r="A106" t="str">
            <v>KOR097</v>
          </cell>
          <cell r="B106" t="str">
            <v>MDF-A03-20H001 (7/8")  solenoid valve c/w coil</v>
          </cell>
          <cell r="C106" t="str">
            <v>30hp-35hp</v>
          </cell>
        </row>
        <row r="106">
          <cell r="J106">
            <v>289.409197860963</v>
          </cell>
        </row>
        <row r="107">
          <cell r="A107" t="str">
            <v>KOR098</v>
          </cell>
          <cell r="B107" t="str">
            <v>MDF-A03-20H003 (1 1/8")  solenoid valve c/w coil</v>
          </cell>
          <cell r="C107" t="str">
            <v>40hp</v>
          </cell>
        </row>
        <row r="107">
          <cell r="J107">
            <v>303.190588235294</v>
          </cell>
        </row>
        <row r="108">
          <cell r="A108" t="str">
            <v>KOR099</v>
          </cell>
          <cell r="B108" t="str">
            <v>MDF-A03-22H008 (1 1/8")  solenoid valve c/w coil</v>
          </cell>
          <cell r="C108" t="str">
            <v>50hp</v>
          </cell>
        </row>
        <row r="108">
          <cell r="J108">
            <v>353.722352941176</v>
          </cell>
        </row>
        <row r="109">
          <cell r="A109" t="str">
            <v>KOR100</v>
          </cell>
          <cell r="B109" t="str">
            <v>MQ-A0322G-00001 230V COIL</v>
          </cell>
        </row>
        <row r="109">
          <cell r="J109">
            <v>47.6434051881622</v>
          </cell>
        </row>
        <row r="110">
          <cell r="A110" t="str">
            <v>KOR101</v>
          </cell>
          <cell r="B110" t="str">
            <v>MQ-A0322G-00001 12VDC COIL</v>
          </cell>
        </row>
        <row r="110">
          <cell r="J110">
            <v>64.6665240641711</v>
          </cell>
        </row>
        <row r="111">
          <cell r="A111" t="str">
            <v>KOR102</v>
          </cell>
          <cell r="B111" t="str">
            <v>MQ-A0324G-00001 24VDC COIL</v>
          </cell>
        </row>
        <row r="111">
          <cell r="J111">
            <v>64.6665240641711</v>
          </cell>
        </row>
        <row r="112">
          <cell r="A112" t="str">
            <v>KOR103</v>
          </cell>
          <cell r="B112" t="str">
            <v>FDF3A08 C/W COIL SOLENOID VALVE (3/8")</v>
          </cell>
        </row>
        <row r="112">
          <cell r="J112">
            <v>44.0955300127714</v>
          </cell>
        </row>
        <row r="113">
          <cell r="A113" t="str">
            <v>KOR103.1</v>
          </cell>
          <cell r="B113" t="str">
            <v>FDF6A58 C/W COIL SOLENOID VALVE (3/8")</v>
          </cell>
        </row>
        <row r="113">
          <cell r="J113">
            <v>57.1765006385696</v>
          </cell>
        </row>
        <row r="114">
          <cell r="A114" t="str">
            <v>KOR103.2</v>
          </cell>
          <cell r="B114" t="str">
            <v>FDF11A16 solenoid valve with coil (1/2")</v>
          </cell>
        </row>
        <row r="114">
          <cell r="J114">
            <v>149.534482758621</v>
          </cell>
        </row>
        <row r="115">
          <cell r="A115" t="str">
            <v>KOR103.3</v>
          </cell>
          <cell r="B115" t="str">
            <v>FDF13A12 solenoid valve with coil (5/8")</v>
          </cell>
        </row>
        <row r="115">
          <cell r="J115">
            <v>171.529501915709</v>
          </cell>
        </row>
        <row r="116">
          <cell r="A116" t="str">
            <v>KOR104</v>
          </cell>
          <cell r="B116" t="str">
            <v>FQ-A0522G SOLENOID COIL</v>
          </cell>
        </row>
        <row r="116">
          <cell r="J116">
            <v>20.0434227330779</v>
          </cell>
        </row>
        <row r="117">
          <cell r="A117" t="str">
            <v>KOR105</v>
          </cell>
          <cell r="B117" t="str">
            <v>DN40 (1 5/8") FORGED STEEL VALVE C/W CHECK VALVE</v>
          </cell>
          <cell r="C117" t="str">
            <v>1 5/8"</v>
          </cell>
        </row>
        <row r="117">
          <cell r="J117">
            <v>391.946883701007</v>
          </cell>
        </row>
        <row r="118">
          <cell r="A118" t="str">
            <v>KOR106</v>
          </cell>
          <cell r="B118" t="str">
            <v>DN50 (2 1/8") FORGED STEEL VALVE C/W CHECK VALVE</v>
          </cell>
          <cell r="C118" t="str">
            <v>2 1/8"</v>
          </cell>
        </row>
        <row r="118">
          <cell r="J118">
            <v>479.331762690084</v>
          </cell>
        </row>
        <row r="119">
          <cell r="A119" t="str">
            <v>KOR107</v>
          </cell>
          <cell r="B119" t="str">
            <v>DN65 (2 5/8") FORGED STEEL VALVE C/W CHECK VALVE</v>
          </cell>
          <cell r="C119" t="str">
            <v>2 5/8"</v>
          </cell>
        </row>
        <row r="119">
          <cell r="J119">
            <v>584.707646176912</v>
          </cell>
        </row>
        <row r="120">
          <cell r="A120" t="str">
            <v>KOR108</v>
          </cell>
          <cell r="B120" t="str">
            <v>DN80 (3 1/8") FORGED STEEL VALVE C/W CHECK VALVE</v>
          </cell>
          <cell r="C120" t="str">
            <v>3 1/8"</v>
          </cell>
        </row>
        <row r="120">
          <cell r="J120">
            <v>706.789462411651</v>
          </cell>
        </row>
        <row r="121">
          <cell r="A121" t="str">
            <v>KOR109</v>
          </cell>
          <cell r="B121" t="str">
            <v>DN100 (4 1/8") FORGED STEEL VALVE C/W CHECK VALVE</v>
          </cell>
          <cell r="C121" t="str">
            <v>4 1/8"</v>
          </cell>
        </row>
        <row r="121">
          <cell r="J121">
            <v>1078.03241236525</v>
          </cell>
        </row>
        <row r="122">
          <cell r="A122" t="str">
            <v>KOR110</v>
          </cell>
          <cell r="B122" t="str">
            <v>DN40N (1 5/8") FORGED STEEL VALVE</v>
          </cell>
          <cell r="C122" t="str">
            <v>1 5/8"</v>
          </cell>
        </row>
        <row r="122">
          <cell r="J122">
            <v>321.267937459841</v>
          </cell>
        </row>
        <row r="123">
          <cell r="A123" t="str">
            <v>KOR111</v>
          </cell>
          <cell r="B123" t="str">
            <v>DN50N (2 1/8") FORGED STEEL VALVE</v>
          </cell>
          <cell r="C123" t="str">
            <v>2 1/8"</v>
          </cell>
        </row>
        <row r="123">
          <cell r="J123">
            <v>426.64382094667</v>
          </cell>
        </row>
        <row r="124">
          <cell r="A124" t="str">
            <v>KOR112</v>
          </cell>
          <cell r="B124" t="str">
            <v>DN65N (2 5/8") FORGED STEEL VALVE</v>
          </cell>
          <cell r="C124" t="str">
            <v>2 5/8"</v>
          </cell>
        </row>
        <row r="124">
          <cell r="J124">
            <v>483.186977939602</v>
          </cell>
        </row>
        <row r="125">
          <cell r="A125" t="str">
            <v>KOR113</v>
          </cell>
          <cell r="B125" t="str">
            <v>DN80N (3 1/8") FORGED STEEL VALVE</v>
          </cell>
          <cell r="C125" t="str">
            <v>3 1/8"</v>
          </cell>
        </row>
        <row r="125">
          <cell r="J125">
            <v>605.268794174341</v>
          </cell>
        </row>
        <row r="126">
          <cell r="A126" t="str">
            <v>KOR114</v>
          </cell>
          <cell r="B126" t="str">
            <v>DN100N (4 1/8") FORGED STEEL VALVE</v>
          </cell>
          <cell r="C126" t="str">
            <v>4 1/8"</v>
          </cell>
        </row>
        <row r="126">
          <cell r="J126">
            <v>855.857785393018</v>
          </cell>
        </row>
      </sheetData>
      <sheetData sheetId="19">
        <row r="8">
          <cell r="A8" t="str">
            <v>ITEM CODE</v>
          </cell>
          <cell r="B8" t="str">
            <v>MODEL</v>
          </cell>
        </row>
        <row r="8">
          <cell r="D8" t="str">
            <v>SIZE(inch)</v>
          </cell>
        </row>
        <row r="8">
          <cell r="L8" t="str">
            <v>(RM) </v>
          </cell>
        </row>
        <row r="9">
          <cell r="A9" t="str">
            <v>AIR001</v>
          </cell>
          <cell r="B9" t="str">
            <v>QC-205S</v>
          </cell>
        </row>
        <row r="9">
          <cell r="D9" t="str">
            <v>5/8"</v>
          </cell>
        </row>
        <row r="9">
          <cell r="L9">
            <v>80.9715224534501</v>
          </cell>
        </row>
        <row r="10">
          <cell r="A10" t="str">
            <v>AIR002</v>
          </cell>
          <cell r="B10" t="str">
            <v>QC-206</v>
          </cell>
        </row>
        <row r="10">
          <cell r="D10" t="str">
            <v>3/4"</v>
          </cell>
        </row>
        <row r="10">
          <cell r="L10">
            <v>106.755750273823</v>
          </cell>
        </row>
        <row r="11">
          <cell r="A11" t="str">
            <v>AIR003</v>
          </cell>
          <cell r="B11" t="str">
            <v>QC-207S</v>
          </cell>
        </row>
        <row r="11">
          <cell r="D11" t="str">
            <v>7/8"</v>
          </cell>
        </row>
        <row r="11">
          <cell r="L11">
            <v>103.664658634538</v>
          </cell>
        </row>
        <row r="12">
          <cell r="A12" t="str">
            <v>AIR004</v>
          </cell>
          <cell r="B12" t="str">
            <v>QC-207</v>
          </cell>
        </row>
        <row r="12">
          <cell r="D12" t="str">
            <v>7/8"</v>
          </cell>
        </row>
        <row r="12">
          <cell r="L12">
            <v>119.421686746988</v>
          </cell>
        </row>
        <row r="13">
          <cell r="A13" t="str">
            <v>AIR005</v>
          </cell>
          <cell r="B13" t="str">
            <v>QC-211</v>
          </cell>
        </row>
        <row r="13">
          <cell r="D13" t="str">
            <v>11/8"</v>
          </cell>
        </row>
        <row r="13">
          <cell r="L13">
            <v>161.71686746988</v>
          </cell>
        </row>
        <row r="14">
          <cell r="A14" t="str">
            <v>AIR006</v>
          </cell>
          <cell r="B14" t="str">
            <v>QC-213</v>
          </cell>
        </row>
        <row r="14">
          <cell r="D14" t="str">
            <v>13/8"</v>
          </cell>
        </row>
        <row r="14">
          <cell r="L14">
            <v>195.41730558598</v>
          </cell>
        </row>
        <row r="15">
          <cell r="A15" t="str">
            <v>AIR007</v>
          </cell>
          <cell r="B15" t="str">
            <v>QC-215</v>
          </cell>
        </row>
        <row r="15">
          <cell r="D15" t="str">
            <v>15/8"</v>
          </cell>
        </row>
        <row r="15">
          <cell r="L15">
            <v>241.414257028112</v>
          </cell>
        </row>
        <row r="16">
          <cell r="A16" t="str">
            <v>AIR008</v>
          </cell>
          <cell r="B16" t="str">
            <v>QC-221 (BIG)</v>
          </cell>
        </row>
        <row r="16">
          <cell r="D16" t="str">
            <v>21/8"</v>
          </cell>
        </row>
        <row r="16">
          <cell r="L16">
            <v>580.522088353414</v>
          </cell>
        </row>
        <row r="17">
          <cell r="A17" t="str">
            <v>AIR009</v>
          </cell>
          <cell r="B17" t="str">
            <v>RA-225(立式) VERTICAL TYPE</v>
          </cell>
        </row>
        <row r="17">
          <cell r="D17" t="str">
            <v>25/8"</v>
          </cell>
        </row>
        <row r="17">
          <cell r="L17">
            <v>843.49859437751</v>
          </cell>
        </row>
        <row r="18">
          <cell r="A18" t="str">
            <v>AIR010</v>
          </cell>
          <cell r="B18" t="str">
            <v>RA-231(立式) VERTICAL TYPE</v>
          </cell>
        </row>
        <row r="18">
          <cell r="D18" t="str">
            <v>31/8"</v>
          </cell>
        </row>
        <row r="18">
          <cell r="L18">
            <v>1254.83995983936</v>
          </cell>
        </row>
        <row r="19">
          <cell r="A19" t="str">
            <v>AIR010.2</v>
          </cell>
          <cell r="B19" t="str">
            <v>CXQF65-50L (2 5/8") S.ACC</v>
          </cell>
        </row>
        <row r="19">
          <cell r="D19" t="str">
            <v>25/8"</v>
          </cell>
        </row>
        <row r="19">
          <cell r="L19">
            <v>1234.75267529746</v>
          </cell>
        </row>
        <row r="20">
          <cell r="A20" t="str">
            <v>AIR010.3</v>
          </cell>
          <cell r="B20" t="str">
            <v>CXQF76-50L (3 1/8") S.ACC</v>
          </cell>
        </row>
        <row r="20">
          <cell r="D20" t="str">
            <v>31/8"</v>
          </cell>
        </row>
        <row r="20">
          <cell r="L20">
            <v>1309.58617077004</v>
          </cell>
        </row>
        <row r="21">
          <cell r="A21" t="str">
            <v>AIR012</v>
          </cell>
          <cell r="B21" t="str">
            <v>S-QF90L (4") S.ACCUMULATOR</v>
          </cell>
        </row>
        <row r="21">
          <cell r="D21" t="str">
            <v>4"</v>
          </cell>
        </row>
        <row r="21">
          <cell r="L21">
            <v>1746.11489436005</v>
          </cell>
        </row>
        <row r="23">
          <cell r="A23" t="str">
            <v>AIR012.1</v>
          </cell>
          <cell r="B23" t="str">
            <v>ZTQ-A090T 2 IN1 S.ACCUMULATOR</v>
          </cell>
        </row>
        <row r="23">
          <cell r="D23" t="str">
            <v>7/8",1 1/8"</v>
          </cell>
        </row>
        <row r="23">
          <cell r="L23">
            <v>439.023173439098</v>
          </cell>
        </row>
        <row r="24">
          <cell r="A24" t="str">
            <v>AIR012.2</v>
          </cell>
          <cell r="B24" t="str">
            <v>ZTQ-A110T 3 IN1 S.ACCUMULATOR</v>
          </cell>
        </row>
        <row r="24">
          <cell r="D24" t="str">
            <v>7/8",1 3/8"</v>
          </cell>
        </row>
        <row r="24">
          <cell r="L24">
            <v>507.620544288957</v>
          </cell>
        </row>
        <row r="26">
          <cell r="A26" t="str">
            <v>AIR014</v>
          </cell>
          <cell r="B26" t="str">
            <v>QC-55824 OIL SEPARATOR 1/2"</v>
          </cell>
        </row>
        <row r="26">
          <cell r="D26" t="str">
            <v>1/2"</v>
          </cell>
        </row>
        <row r="26">
          <cell r="L26">
            <v>127.216942303375</v>
          </cell>
        </row>
        <row r="27">
          <cell r="A27" t="str">
            <v>AIR015</v>
          </cell>
          <cell r="B27" t="str">
            <v>QC-55855 OIL SEPARATOR 5/8"</v>
          </cell>
        </row>
        <row r="27">
          <cell r="D27" t="str">
            <v>5/8"</v>
          </cell>
        </row>
        <row r="27">
          <cell r="L27">
            <v>147.42198608097</v>
          </cell>
        </row>
        <row r="29">
          <cell r="A29" t="str">
            <v>AIR016</v>
          </cell>
          <cell r="B29" t="str">
            <v>QC-55877 OIL SEPARATOR 7/8"</v>
          </cell>
        </row>
        <row r="29">
          <cell r="D29" t="str">
            <v>7/8"</v>
          </cell>
        </row>
        <row r="29">
          <cell r="L29">
            <v>158.647010401856</v>
          </cell>
        </row>
        <row r="30">
          <cell r="A30" t="str">
            <v>AIR017</v>
          </cell>
          <cell r="B30" t="str">
            <v>QC-55899 OIL SEPARATOR 1 1/8"</v>
          </cell>
        </row>
        <row r="30">
          <cell r="D30" t="str">
            <v>11/8"</v>
          </cell>
        </row>
        <row r="30">
          <cell r="L30">
            <v>199.036144578313</v>
          </cell>
        </row>
        <row r="31">
          <cell r="A31" t="str">
            <v>AIR018</v>
          </cell>
          <cell r="B31" t="str">
            <v>QC-559011 OIL SEPARATOR 1 3/8"</v>
          </cell>
        </row>
        <row r="31">
          <cell r="D31" t="str">
            <v>13/8"</v>
          </cell>
        </row>
        <row r="31">
          <cell r="L31">
            <v>225.980513671452</v>
          </cell>
        </row>
        <row r="32">
          <cell r="A32" t="str">
            <v>AIR019</v>
          </cell>
          <cell r="B32" t="str">
            <v>QC-56899B OIL SEPARATOR 1 1/8"</v>
          </cell>
        </row>
        <row r="32">
          <cell r="D32" t="str">
            <v>11/8"</v>
          </cell>
        </row>
        <row r="32">
          <cell r="L32">
            <v>264.354563162831</v>
          </cell>
        </row>
        <row r="33">
          <cell r="A33" t="str">
            <v>AIR020</v>
          </cell>
          <cell r="B33" t="str">
            <v>QC-569011B OIL SEPARATOR 1 3/8"</v>
          </cell>
        </row>
        <row r="33">
          <cell r="D33" t="str">
            <v>13/8"</v>
          </cell>
        </row>
        <row r="33">
          <cell r="L33">
            <v>292.682115626065</v>
          </cell>
        </row>
        <row r="34">
          <cell r="A34" t="str">
            <v>AIR021</v>
          </cell>
          <cell r="B34" t="str">
            <v>QC-569213B OIL SEPARATOR 1 5/8"</v>
          </cell>
        </row>
        <row r="34">
          <cell r="D34" t="str">
            <v>15/8"</v>
          </cell>
        </row>
        <row r="34">
          <cell r="L34" t="str">
            <v>~</v>
          </cell>
        </row>
        <row r="35">
          <cell r="A35" t="str">
            <v>AIR022</v>
          </cell>
          <cell r="B35" t="str">
            <v>QC-569417B OIL SEPARATOR 2 1/8"</v>
          </cell>
        </row>
        <row r="35">
          <cell r="D35" t="str">
            <v>21/8"</v>
          </cell>
        </row>
        <row r="35">
          <cell r="L35">
            <v>381.187488877666</v>
          </cell>
        </row>
        <row r="36">
          <cell r="A36" t="str">
            <v>AIR040.1</v>
          </cell>
          <cell r="B36" t="str">
            <v>HSAR-411</v>
          </cell>
        </row>
        <row r="36">
          <cell r="D36" t="str">
            <v>1/2" , 1 1/8" (4HP-6HP)</v>
          </cell>
        </row>
        <row r="36">
          <cell r="L36">
            <v>539.056224899598</v>
          </cell>
        </row>
        <row r="37">
          <cell r="A37" t="str">
            <v>AIR040.2</v>
          </cell>
          <cell r="B37" t="str">
            <v>HSAR-513</v>
          </cell>
        </row>
        <row r="37">
          <cell r="D37" t="str">
            <v>5/8" , 1 3/8" (8HP-12HP)</v>
          </cell>
        </row>
        <row r="37">
          <cell r="L37">
            <v>631.939759036145</v>
          </cell>
        </row>
        <row r="38">
          <cell r="A38" t="str">
            <v>AIR040.3</v>
          </cell>
          <cell r="B38" t="str">
            <v>HSAR-515</v>
          </cell>
        </row>
        <row r="38">
          <cell r="D38" t="str">
            <v>5/8" , 1 5/8" (15HP-20HP)</v>
          </cell>
        </row>
        <row r="38">
          <cell r="L38">
            <v>756.33734939759</v>
          </cell>
        </row>
        <row r="39">
          <cell r="A39" t="str">
            <v>AIR040.4</v>
          </cell>
          <cell r="B39" t="str">
            <v>HSAR-721</v>
          </cell>
        </row>
        <row r="39">
          <cell r="D39" t="str">
            <v>7/8" , 2 1/8" (25HP-30HP)</v>
          </cell>
        </row>
        <row r="39">
          <cell r="L39">
            <v>1099.67469879518</v>
          </cell>
        </row>
        <row r="40">
          <cell r="A40" t="str">
            <v>AIR041</v>
          </cell>
          <cell r="B40" t="str">
            <v>OR-6206 (6litres)</v>
          </cell>
        </row>
        <row r="40">
          <cell r="D40" t="str">
            <v>3/8"</v>
          </cell>
        </row>
        <row r="40">
          <cell r="L40">
            <v>452.333333333333</v>
          </cell>
        </row>
        <row r="41">
          <cell r="A41" t="str">
            <v>AIR042</v>
          </cell>
          <cell r="B41" t="str">
            <v>OR-6208 (8litres)</v>
          </cell>
        </row>
        <row r="41">
          <cell r="D41" t="str">
            <v>3/8"</v>
          </cell>
        </row>
        <row r="41">
          <cell r="L41">
            <v>550.666666666667</v>
          </cell>
        </row>
        <row r="42">
          <cell r="A42" t="str">
            <v>AIR043</v>
          </cell>
          <cell r="B42" t="str">
            <v>OR-6210 (10litres)</v>
          </cell>
        </row>
        <row r="42">
          <cell r="D42" t="str">
            <v>3/8"</v>
          </cell>
        </row>
        <row r="42">
          <cell r="L42">
            <v>688.333333333333</v>
          </cell>
        </row>
        <row r="43">
          <cell r="A43" t="str">
            <v>AIR044</v>
          </cell>
          <cell r="B43" t="str">
            <v>OR-6314 (14litres)</v>
          </cell>
        </row>
        <row r="43">
          <cell r="D43" t="str">
            <v>3/8"</v>
          </cell>
        </row>
        <row r="43">
          <cell r="L43">
            <v>876.477777777778</v>
          </cell>
        </row>
        <row r="44">
          <cell r="A44" t="str">
            <v>AIR045</v>
          </cell>
          <cell r="B44" t="str">
            <v>OR-6316 (16litres)</v>
          </cell>
        </row>
        <row r="44">
          <cell r="D44" t="str">
            <v>3/8"</v>
          </cell>
        </row>
        <row r="44">
          <cell r="L44">
            <v>908.6</v>
          </cell>
        </row>
        <row r="45">
          <cell r="A45" t="str">
            <v>AIR046</v>
          </cell>
          <cell r="B45" t="str">
            <v>QC-485T </v>
          </cell>
        </row>
        <row r="45">
          <cell r="D45" t="str">
            <v>5/8"</v>
          </cell>
        </row>
        <row r="45">
          <cell r="L45">
            <v>176.289156626506</v>
          </cell>
        </row>
        <row r="46">
          <cell r="A46" t="str">
            <v>AIR047</v>
          </cell>
          <cell r="B46" t="str">
            <v>QC-487T</v>
          </cell>
        </row>
        <row r="46">
          <cell r="D46" t="str">
            <v>7/8"</v>
          </cell>
        </row>
        <row r="46">
          <cell r="L46">
            <v>181.122891566265</v>
          </cell>
        </row>
        <row r="47">
          <cell r="A47" t="str">
            <v>AIR048</v>
          </cell>
          <cell r="B47" t="str">
            <v>QC-489T</v>
          </cell>
        </row>
        <row r="47">
          <cell r="D47" t="str">
            <v>11/8"</v>
          </cell>
        </row>
        <row r="47">
          <cell r="L47">
            <v>184.10843373494</v>
          </cell>
        </row>
        <row r="48">
          <cell r="A48" t="str">
            <v>AIR049</v>
          </cell>
          <cell r="B48" t="str">
            <v>QC-4811T</v>
          </cell>
        </row>
        <row r="48">
          <cell r="D48" t="str">
            <v>13/8"</v>
          </cell>
        </row>
        <row r="48">
          <cell r="L48">
            <v>189.084337349398</v>
          </cell>
        </row>
        <row r="49">
          <cell r="A49" t="str">
            <v>AIR050</v>
          </cell>
          <cell r="B49" t="str">
            <v>QC-4813T</v>
          </cell>
        </row>
        <row r="49">
          <cell r="D49" t="str">
            <v>15/8"</v>
          </cell>
        </row>
        <row r="49">
          <cell r="L49">
            <v>189.084337349398</v>
          </cell>
        </row>
        <row r="50">
          <cell r="A50" t="str">
            <v>AIR051</v>
          </cell>
          <cell r="B50" t="str">
            <v>QC-4817T</v>
          </cell>
        </row>
        <row r="50">
          <cell r="D50" t="str">
            <v>21/8"</v>
          </cell>
        </row>
        <row r="50">
          <cell r="L50">
            <v>199.036144578313</v>
          </cell>
        </row>
        <row r="51">
          <cell r="A51" t="str">
            <v>AIR052</v>
          </cell>
          <cell r="B51" t="str">
            <v>QC-4821T</v>
          </cell>
        </row>
        <row r="51">
          <cell r="D51" t="str">
            <v>2 5/8"</v>
          </cell>
        </row>
        <row r="51">
          <cell r="L51">
            <v>206.002409638554</v>
          </cell>
        </row>
        <row r="52">
          <cell r="A52" t="str">
            <v>AIR053</v>
          </cell>
          <cell r="B52" t="str">
            <v>QC-4825T</v>
          </cell>
        </row>
        <row r="52">
          <cell r="D52" t="str">
            <v>3 1/8"</v>
          </cell>
        </row>
        <row r="52">
          <cell r="L52">
            <v>218.939759036145</v>
          </cell>
        </row>
        <row r="53">
          <cell r="A53" t="str">
            <v>AIR054</v>
          </cell>
          <cell r="B53" t="str">
            <v>QC-9611T (2 CORES)</v>
          </cell>
        </row>
        <row r="53">
          <cell r="D53" t="str">
            <v>13/8"</v>
          </cell>
        </row>
        <row r="53">
          <cell r="L53">
            <v>238.843373493976</v>
          </cell>
        </row>
        <row r="54">
          <cell r="A54" t="str">
            <v>AIR055</v>
          </cell>
          <cell r="B54" t="str">
            <v>QC-9613T (2CORES)</v>
          </cell>
        </row>
        <row r="54">
          <cell r="D54" t="str">
            <v>15/8"</v>
          </cell>
        </row>
        <row r="54">
          <cell r="L54">
            <v>264.718072289157</v>
          </cell>
        </row>
        <row r="55">
          <cell r="A55" t="str">
            <v>AIR056</v>
          </cell>
          <cell r="B55" t="str">
            <v>QC-9617T (2CORES)</v>
          </cell>
        </row>
        <row r="55">
          <cell r="D55" t="str">
            <v>21/8"</v>
          </cell>
        </row>
        <row r="55">
          <cell r="L55">
            <v>264.718072289157</v>
          </cell>
        </row>
        <row r="56">
          <cell r="A56" t="str">
            <v>AIR057</v>
          </cell>
          <cell r="B56" t="str">
            <v>QC-9621T (2CORES)</v>
          </cell>
        </row>
        <row r="56">
          <cell r="D56" t="str">
            <v>2 5/8"</v>
          </cell>
        </row>
        <row r="56">
          <cell r="L56">
            <v>284.621686746988</v>
          </cell>
        </row>
        <row r="57">
          <cell r="A57" t="str">
            <v>AIR058</v>
          </cell>
          <cell r="B57" t="str">
            <v>BLR/STAS-9625T (2CORES)</v>
          </cell>
        </row>
        <row r="57">
          <cell r="D57" t="str">
            <v>3 1/8"</v>
          </cell>
        </row>
        <row r="57">
          <cell r="L57">
            <v>347.318072289157</v>
          </cell>
        </row>
        <row r="58">
          <cell r="A58" t="str">
            <v>AIR058.1</v>
          </cell>
          <cell r="B58" t="str">
            <v>SGS-2108 (4" H-100)2CORE</v>
          </cell>
        </row>
        <row r="58">
          <cell r="D58" t="str">
            <v>4"</v>
          </cell>
        </row>
        <row r="58">
          <cell r="L58">
            <v>449.000972835441</v>
          </cell>
        </row>
        <row r="59">
          <cell r="A59" t="str">
            <v>AIR068</v>
          </cell>
          <cell r="B59" t="str">
            <v>1 3/8" (11658) 5200 oil separator</v>
          </cell>
        </row>
        <row r="59">
          <cell r="D59" t="str">
            <v>13/8"</v>
          </cell>
        </row>
        <row r="59">
          <cell r="L59">
            <v>428.693234476367</v>
          </cell>
        </row>
        <row r="60">
          <cell r="A60" t="str">
            <v>AIR069</v>
          </cell>
          <cell r="B60" t="str">
            <v>1 5/8" (13658) 5200 oil separator</v>
          </cell>
        </row>
        <row r="60">
          <cell r="D60" t="str">
            <v>15/8"</v>
          </cell>
        </row>
        <row r="60">
          <cell r="L60">
            <v>501.417979610751</v>
          </cell>
        </row>
        <row r="61">
          <cell r="A61" t="str">
            <v>AIR070</v>
          </cell>
          <cell r="B61" t="str">
            <v>2 1/8"  5200 oil separator (152mm)</v>
          </cell>
        </row>
        <row r="61">
          <cell r="D61" t="str">
            <v>21/8"</v>
          </cell>
        </row>
        <row r="61">
          <cell r="L61" t="str">
            <v>~</v>
          </cell>
        </row>
        <row r="62">
          <cell r="A62" t="str">
            <v>AIR071</v>
          </cell>
          <cell r="B62" t="str">
            <v>2 1/8"  5200 oil separator (219mm)</v>
          </cell>
        </row>
        <row r="62">
          <cell r="D62" t="str">
            <v>21/8"</v>
          </cell>
        </row>
        <row r="62">
          <cell r="L62" t="str">
            <v>~</v>
          </cell>
        </row>
        <row r="63">
          <cell r="A63" t="str">
            <v>AIR079</v>
          </cell>
          <cell r="B63" t="str">
            <v>BLR/HSA-2407</v>
          </cell>
        </row>
        <row r="63">
          <cell r="D63" t="str">
            <v>Suction 7/8" Liquid 1/2"</v>
          </cell>
        </row>
        <row r="63">
          <cell r="L63">
            <v>179.224791666667</v>
          </cell>
        </row>
        <row r="64">
          <cell r="A64" t="str">
            <v>AIR080</v>
          </cell>
          <cell r="B64" t="str">
            <v>BLR/HSA-2411</v>
          </cell>
        </row>
        <row r="64">
          <cell r="D64" t="str">
            <v>Suction 1-1/8" Liquid 5/8"</v>
          </cell>
        </row>
        <row r="64">
          <cell r="L64">
            <v>222.245625</v>
          </cell>
        </row>
        <row r="65">
          <cell r="A65" t="str">
            <v>AIR081</v>
          </cell>
          <cell r="B65" t="str">
            <v>BLR/HSA-2413</v>
          </cell>
        </row>
        <row r="65">
          <cell r="D65" t="str">
            <v>Suction 1-3/8" Liquid 3/4"</v>
          </cell>
        </row>
        <row r="65">
          <cell r="L65">
            <v>258.125</v>
          </cell>
        </row>
        <row r="66">
          <cell r="A66" t="str">
            <v>AIR082</v>
          </cell>
          <cell r="B66" t="str">
            <v>BLR/HSA-2415</v>
          </cell>
        </row>
        <row r="66">
          <cell r="D66" t="str">
            <v>Suction 1-5/8" Liquid 7/8"</v>
          </cell>
        </row>
        <row r="66">
          <cell r="L66">
            <v>408.697916666667</v>
          </cell>
        </row>
        <row r="67">
          <cell r="A67" t="str">
            <v>AIR083</v>
          </cell>
          <cell r="B67" t="str">
            <v>BLR/HSA-2417 / QC-4410</v>
          </cell>
        </row>
        <row r="67">
          <cell r="D67" t="str">
            <v>Suction 2-1/8" Liquid 7/8"</v>
          </cell>
        </row>
        <row r="67">
          <cell r="L67">
            <v>433.825212121212</v>
          </cell>
        </row>
        <row r="68">
          <cell r="A68" t="str">
            <v>AIR084</v>
          </cell>
          <cell r="B68" t="str">
            <v>BLR/HSA-2421</v>
          </cell>
        </row>
        <row r="68">
          <cell r="D68" t="str">
            <v>Suction 2-5/8"  Liquid 7/8"</v>
          </cell>
        </row>
        <row r="68">
          <cell r="L68">
            <v>798.724791666667</v>
          </cell>
        </row>
        <row r="69">
          <cell r="A69" t="str">
            <v>AIR085</v>
          </cell>
          <cell r="B69" t="str">
            <v>F-6611Q (7lit , total vol 19.8lit)</v>
          </cell>
        </row>
        <row r="69">
          <cell r="D69" t="str">
            <v>1 3/8"</v>
          </cell>
        </row>
        <row r="69">
          <cell r="L69">
            <v>799.473983739837</v>
          </cell>
        </row>
        <row r="70">
          <cell r="A70" t="str">
            <v>AIR086</v>
          </cell>
          <cell r="B70" t="str">
            <v>F-6613Q (7lit , total vol 19.8lit)</v>
          </cell>
        </row>
        <row r="70">
          <cell r="D70" t="str">
            <v>1 5/8"</v>
          </cell>
        </row>
        <row r="70">
          <cell r="L70">
            <v>820.795528455285</v>
          </cell>
        </row>
        <row r="71">
          <cell r="A71" t="str">
            <v>AIR087</v>
          </cell>
          <cell r="B71" t="str">
            <v>2 1/8" Oil storage separator (7.6l)</v>
          </cell>
        </row>
        <row r="71">
          <cell r="D71" t="str">
            <v>21/8"</v>
          </cell>
        </row>
        <row r="71">
          <cell r="L71" t="str">
            <v>~</v>
          </cell>
        </row>
        <row r="72">
          <cell r="A72" t="str">
            <v>AIR088</v>
          </cell>
          <cell r="B72" t="str">
            <v>2 1/8" Oil storage separator (9.2l)</v>
          </cell>
        </row>
        <row r="72">
          <cell r="D72" t="str">
            <v>21/8"</v>
          </cell>
        </row>
        <row r="72">
          <cell r="L72" t="str">
            <v>~</v>
          </cell>
        </row>
        <row r="73">
          <cell r="A73" t="str">
            <v>AIR088.2</v>
          </cell>
          <cell r="B73" t="str">
            <v>F-8625Q (15lit , total 79lit)</v>
          </cell>
        </row>
        <row r="73">
          <cell r="D73" t="str">
            <v>3 1/8"</v>
          </cell>
        </row>
        <row r="73">
          <cell r="L73">
            <v>2516.61382113821</v>
          </cell>
        </row>
        <row r="74">
          <cell r="A74" t="str">
            <v>AIR088.3</v>
          </cell>
          <cell r="B74" t="str">
            <v>OFD 053 OIL FILTER (3/8")</v>
          </cell>
        </row>
        <row r="74">
          <cell r="D74" t="str">
            <v>3/8"</v>
          </cell>
        </row>
        <row r="74">
          <cell r="L74">
            <v>31.0964705882353</v>
          </cell>
        </row>
        <row r="75">
          <cell r="A75" t="str">
            <v>AIR088.4</v>
          </cell>
          <cell r="B75" t="str">
            <v>OFD-084 OIL FILTER (1/2")</v>
          </cell>
        </row>
        <row r="75">
          <cell r="D75" t="str">
            <v>1/2"</v>
          </cell>
        </row>
        <row r="75">
          <cell r="L75">
            <v>38.8705882352941</v>
          </cell>
        </row>
        <row r="76">
          <cell r="A76" t="str">
            <v>AIR088.5</v>
          </cell>
          <cell r="B76" t="str">
            <v>OFD-085 OIL FILTER (5/8")</v>
          </cell>
        </row>
        <row r="76">
          <cell r="D76" t="str">
            <v>5/8"</v>
          </cell>
        </row>
        <row r="76">
          <cell r="L76">
            <v>39.8423529411765</v>
          </cell>
        </row>
        <row r="77">
          <cell r="A77" t="str">
            <v>AIR088.6</v>
          </cell>
          <cell r="B77" t="str">
            <v>SFT-48Y OIL FILTER CORE </v>
          </cell>
          <cell r="C77" t="str">
            <v>OIL FILTER CORE WASHABLE</v>
          </cell>
        </row>
        <row r="77">
          <cell r="L77">
            <v>82.815734989648</v>
          </cell>
        </row>
        <row r="79">
          <cell r="A79" t="str">
            <v>AIR088.7</v>
          </cell>
          <cell r="B79" t="str">
            <v>Bitzer screw oil filter ZF3060W</v>
          </cell>
        </row>
        <row r="79">
          <cell r="L79">
            <v>217.9361447096</v>
          </cell>
        </row>
        <row r="80">
          <cell r="A80" t="str">
            <v>AIR088.8</v>
          </cell>
          <cell r="B80" t="str">
            <v>Refcomp screw oil filter 700358mp</v>
          </cell>
        </row>
        <row r="80">
          <cell r="L80">
            <v>249.508945161119</v>
          </cell>
        </row>
        <row r="81">
          <cell r="A81" t="str">
            <v>AIR088.9</v>
          </cell>
          <cell r="B81" t="str">
            <v>QCF-100 SUCTION FILTER CORE</v>
          </cell>
        </row>
        <row r="81">
          <cell r="D81" t="str">
            <v>SFT-100G</v>
          </cell>
        </row>
        <row r="81">
          <cell r="L81">
            <v>105.274509803922</v>
          </cell>
        </row>
        <row r="82">
          <cell r="A82" t="str">
            <v>AIR088.10</v>
          </cell>
          <cell r="B82" t="str">
            <v>BLR/F48 SUCTION FILTER CORE</v>
          </cell>
        </row>
        <row r="82">
          <cell r="L82">
            <v>38.71875</v>
          </cell>
        </row>
        <row r="83">
          <cell r="A83" t="str">
            <v>AIR088.11</v>
          </cell>
          <cell r="B83" t="str">
            <v>BITZER screw oil filter shell ZF3072 c/w 7/8" connector</v>
          </cell>
        </row>
        <row r="83">
          <cell r="L83">
            <v>657.654366094264</v>
          </cell>
        </row>
        <row r="84">
          <cell r="A84" t="str">
            <v>AIR089</v>
          </cell>
          <cell r="B84" t="str">
            <v>163S BURNED FILTER DRIER</v>
          </cell>
        </row>
        <row r="84">
          <cell r="L84">
            <v>44.0209411764706</v>
          </cell>
        </row>
        <row r="85">
          <cell r="A85" t="str">
            <v>AIR089.1</v>
          </cell>
          <cell r="B85" t="str">
            <v>164S BURNED FILTER DRIER</v>
          </cell>
        </row>
        <row r="85">
          <cell r="L85">
            <v>45.1870588235294</v>
          </cell>
        </row>
        <row r="86">
          <cell r="A86" t="str">
            <v>AIR089.2</v>
          </cell>
          <cell r="B86" t="str">
            <v>165S BURNED FILTER DRIER</v>
          </cell>
        </row>
        <row r="86">
          <cell r="L86">
            <v>45.6729411764706</v>
          </cell>
        </row>
        <row r="87">
          <cell r="A87" t="str">
            <v>AIR089.3</v>
          </cell>
          <cell r="B87" t="str">
            <v>305S BURNED FILTER DRIER</v>
          </cell>
        </row>
        <row r="87">
          <cell r="L87">
            <v>69.9670588235294</v>
          </cell>
        </row>
        <row r="88">
          <cell r="A88" t="str">
            <v>AIR089.4</v>
          </cell>
          <cell r="B88" t="str">
            <v>306S BURNED FILTER DRIER</v>
          </cell>
        </row>
        <row r="88">
          <cell r="L88">
            <v>71.4247058823529</v>
          </cell>
        </row>
        <row r="89">
          <cell r="A89" t="str">
            <v>AIR090</v>
          </cell>
          <cell r="B89" t="str">
            <v>CYF-29L OIL SEPARATOR </v>
          </cell>
        </row>
        <row r="89">
          <cell r="D89" t="str">
            <v>15/8" (30hp-40hp) c/w heater &amp; optical level switch</v>
          </cell>
        </row>
        <row r="89">
          <cell r="L89">
            <v>1578.67494824017</v>
          </cell>
        </row>
        <row r="90">
          <cell r="A90" t="str">
            <v>AIR090.1</v>
          </cell>
          <cell r="B90" t="str">
            <v>CYF-40L OIL SEPARATOR </v>
          </cell>
        </row>
        <row r="90">
          <cell r="D90" t="str">
            <v>15/8" (40hp-50hp) c/w heater &amp; optical level switch</v>
          </cell>
        </row>
        <row r="90">
          <cell r="L90">
            <v>3429.08902691511</v>
          </cell>
        </row>
        <row r="91">
          <cell r="A91" t="str">
            <v>AIR090.2</v>
          </cell>
          <cell r="B91" t="str">
            <v>CYF-60L OIL SEPARATOR </v>
          </cell>
        </row>
        <row r="91">
          <cell r="D91" t="str">
            <v>21/8" (60hp) c/w heater &amp; optical level switch</v>
          </cell>
        </row>
        <row r="91">
          <cell r="L91">
            <v>3687.88819875776</v>
          </cell>
        </row>
        <row r="92">
          <cell r="A92" t="str">
            <v>AIR090.3</v>
          </cell>
          <cell r="B92" t="str">
            <v>CYF-90L OIL SEPARATOR </v>
          </cell>
        </row>
        <row r="92">
          <cell r="D92" t="str">
            <v>21/8" (80hp-90hp) c/w heater &amp; optical level switch</v>
          </cell>
        </row>
        <row r="92">
          <cell r="L92">
            <v>3157.34989648033</v>
          </cell>
        </row>
        <row r="95">
          <cell r="A95" t="str">
            <v>AIR091</v>
          </cell>
          <cell r="B95" t="str">
            <v>Oil level regulator 5500-03205 </v>
          </cell>
        </row>
        <row r="95">
          <cell r="L95">
            <v>291.529411764706</v>
          </cell>
        </row>
        <row r="96">
          <cell r="A96" t="str">
            <v>AIR092</v>
          </cell>
          <cell r="B96" t="str">
            <v>FSP-02 Oil level adapter (4fc - 4cc)</v>
          </cell>
        </row>
        <row r="96">
          <cell r="L96">
            <v>100.180324584252</v>
          </cell>
        </row>
        <row r="97">
          <cell r="A97" t="str">
            <v>AIR092.1</v>
          </cell>
          <cell r="B97" t="str">
            <v>FSP-04 Oil level adapter (10hp-15hp sanyo)</v>
          </cell>
        </row>
        <row r="97">
          <cell r="L97">
            <v>99.81384</v>
          </cell>
        </row>
        <row r="98">
          <cell r="A98" t="str">
            <v>AIR092.2</v>
          </cell>
          <cell r="B98" t="str">
            <v>FSP-05 Oil level adapter (Copeland zb15-114,zfi23-81)1 1/4" rotalock</v>
          </cell>
        </row>
        <row r="98">
          <cell r="L98">
            <v>99.81384</v>
          </cell>
        </row>
        <row r="99">
          <cell r="A99" t="str">
            <v>AIR092.3</v>
          </cell>
          <cell r="B99" t="str">
            <v>FSP-06 Oil level adapter (Copeland zb130-220,zfi96-140)1 3/4" rotalock</v>
          </cell>
        </row>
        <row r="99">
          <cell r="L99">
            <v>180</v>
          </cell>
        </row>
        <row r="100">
          <cell r="A100" t="str">
            <v>AIR094</v>
          </cell>
          <cell r="B100" t="str">
            <v>FCV-30</v>
          </cell>
        </row>
        <row r="100">
          <cell r="D100" t="str">
            <v>30psi</v>
          </cell>
        </row>
        <row r="100">
          <cell r="L100">
            <v>109.74</v>
          </cell>
        </row>
        <row r="101">
          <cell r="A101" t="str">
            <v>AIR095</v>
          </cell>
          <cell r="B101" t="str">
            <v>F-S1 (vertical)</v>
          </cell>
        </row>
        <row r="101">
          <cell r="D101" t="str">
            <v>1/4"</v>
          </cell>
        </row>
        <row r="101">
          <cell r="L101">
            <v>24.6950535059493</v>
          </cell>
        </row>
        <row r="102">
          <cell r="A102" t="str">
            <v>AIR097</v>
          </cell>
          <cell r="B102" t="str">
            <v>F-S3 (vertical)</v>
          </cell>
        </row>
        <row r="102">
          <cell r="D102" t="str">
            <v>3/8"</v>
          </cell>
        </row>
        <row r="102">
          <cell r="L102">
            <v>25.1440544787847</v>
          </cell>
        </row>
        <row r="103">
          <cell r="A103" t="str">
            <v>AIR099</v>
          </cell>
          <cell r="B103" t="str">
            <v>ZHJT01</v>
          </cell>
        </row>
        <row r="103">
          <cell r="L103">
            <v>9.736475</v>
          </cell>
        </row>
        <row r="104">
          <cell r="A104" t="str">
            <v>AIR100</v>
          </cell>
          <cell r="B104" t="str">
            <v>ZHJT02</v>
          </cell>
        </row>
        <row r="104">
          <cell r="L104">
            <v>11.4779583333333</v>
          </cell>
        </row>
        <row r="105">
          <cell r="A105" t="str">
            <v>AIR101</v>
          </cell>
          <cell r="B105" t="str">
            <v>ZHJT03</v>
          </cell>
        </row>
        <row r="105">
          <cell r="L105">
            <v>13.77355</v>
          </cell>
        </row>
        <row r="106">
          <cell r="A106" t="str">
            <v>AIR102</v>
          </cell>
          <cell r="B106" t="str">
            <v>ZHJT04</v>
          </cell>
        </row>
        <row r="106">
          <cell r="L106">
            <v>17.2565166666667</v>
          </cell>
        </row>
        <row r="107">
          <cell r="A107" t="str">
            <v>AIR103</v>
          </cell>
          <cell r="B107" t="str">
            <v>JT01 (1/4") NUT FITTING</v>
          </cell>
        </row>
        <row r="107">
          <cell r="L107">
            <v>3.82407407407407</v>
          </cell>
        </row>
        <row r="108">
          <cell r="A108" t="str">
            <v>AIR103.1</v>
          </cell>
          <cell r="B108" t="str">
            <v>JT02 (3/8") NUT FITTING</v>
          </cell>
        </row>
        <row r="108">
          <cell r="L108">
            <v>6.50092592592593</v>
          </cell>
        </row>
        <row r="109">
          <cell r="A109" t="str">
            <v>AIR103.2</v>
          </cell>
          <cell r="B109" t="str">
            <v>JT03 (1/2") NUT FITTING</v>
          </cell>
        </row>
        <row r="109">
          <cell r="L109">
            <v>7.64814814814815</v>
          </cell>
        </row>
        <row r="110">
          <cell r="A110" t="str">
            <v>AIR103.3</v>
          </cell>
          <cell r="B110" t="str">
            <v>JT04 (5/8") NUT FITTING</v>
          </cell>
        </row>
        <row r="110">
          <cell r="L110">
            <v>10.7074074074074</v>
          </cell>
        </row>
        <row r="111">
          <cell r="A111" t="str">
            <v>AIR104</v>
          </cell>
          <cell r="B111" t="str">
            <v>GPF45-060-11 (6L/MIN)</v>
          </cell>
        </row>
        <row r="111">
          <cell r="D111" t="str">
            <v>Oil-flow relay                                </v>
          </cell>
        </row>
        <row r="111">
          <cell r="L111">
            <v>690.131124913734</v>
          </cell>
        </row>
        <row r="112">
          <cell r="A112" t="str">
            <v>AIR105</v>
          </cell>
          <cell r="B112" t="str">
            <v>GPF45-100-11 (10L/MIN)</v>
          </cell>
        </row>
        <row r="112">
          <cell r="D112" t="str">
            <v>Oil-flow relay                                </v>
          </cell>
        </row>
        <row r="112">
          <cell r="L112">
            <v>690.131124913734</v>
          </cell>
        </row>
        <row r="113">
          <cell r="A113" t="str">
            <v>AIR106</v>
          </cell>
          <cell r="B113" t="str">
            <v>Oil flow connector 5/8"</v>
          </cell>
        </row>
        <row r="113">
          <cell r="L113">
            <v>48.5248447204969</v>
          </cell>
        </row>
        <row r="114">
          <cell r="A114" t="str">
            <v>AIR107</v>
          </cell>
          <cell r="B114" t="str">
            <v>Oil flow connector 7/8"</v>
          </cell>
        </row>
        <row r="114">
          <cell r="L114">
            <v>51.75983436853</v>
          </cell>
        </row>
        <row r="115">
          <cell r="A115" t="str">
            <v>AIR108</v>
          </cell>
          <cell r="B115" t="str">
            <v>OUT69 Y( 4.5k ,AC110-230V)（Used for Refcomp screw) </v>
          </cell>
        </row>
        <row r="115">
          <cell r="L115">
            <v>873.447204968944</v>
          </cell>
        </row>
        <row r="116">
          <cell r="A116" t="str">
            <v>AIR109</v>
          </cell>
          <cell r="B116" t="str">
            <v>OUT69 Y( 11.4k ,AC110-230V)（Used for Refcomp screw) </v>
          </cell>
        </row>
        <row r="116">
          <cell r="L116">
            <v>873.447204968944</v>
          </cell>
        </row>
        <row r="117">
          <cell r="A117" t="str">
            <v>AIR110</v>
          </cell>
          <cell r="B117" t="str">
            <v>SE-E1(115/230VAC,Dual supply)(Used fro bitzer screw)</v>
          </cell>
        </row>
        <row r="117">
          <cell r="L117">
            <v>737.577639751553</v>
          </cell>
        </row>
        <row r="118">
          <cell r="A118" t="str">
            <v>AIR111</v>
          </cell>
          <cell r="B118" t="str">
            <v>OUT571 (AC110-230V,Dual supply) DP-II</v>
          </cell>
        </row>
        <row r="118">
          <cell r="D118" t="str">
            <v>Include: Machine Head(0.65bar/M20x1.5)</v>
          </cell>
        </row>
        <row r="118">
          <cell r="L118">
            <v>428.959627329192</v>
          </cell>
        </row>
        <row r="119">
          <cell r="A119" t="str">
            <v>AIR112</v>
          </cell>
          <cell r="B119" t="str">
            <v>INT276 LC Kriwan delta p II</v>
          </cell>
        </row>
        <row r="119">
          <cell r="D119" t="str">
            <v>INT276 LC oil level monitoring</v>
          </cell>
        </row>
        <row r="119">
          <cell r="L119" t="str">
            <v>~</v>
          </cell>
        </row>
        <row r="120">
          <cell r="A120" t="str">
            <v>AIR113</v>
          </cell>
          <cell r="B120" t="str">
            <v>OLC-276 (115/230,Dual supply)</v>
          </cell>
          <cell r="C120" t="str">
            <v> Optical Level Switch                        </v>
          </cell>
          <cell r="D120" t="str">
            <v>Include: M20x1.5 (Monitoring glass prism  )                                                           </v>
          </cell>
        </row>
        <row r="120">
          <cell r="L120">
            <v>291.149068322981</v>
          </cell>
        </row>
        <row r="121">
          <cell r="A121" t="str">
            <v>AIR114</v>
          </cell>
          <cell r="B121" t="str">
            <v>OLC-278 (115/230,Dual supply)</v>
          </cell>
          <cell r="C121" t="str">
            <v> Optical Level Switch                        </v>
          </cell>
          <cell r="D121" t="str">
            <v>Include: M20x1.5 (Monitoring glass prism  )                                                           </v>
          </cell>
        </row>
        <row r="121">
          <cell r="L121">
            <v>309.75</v>
          </cell>
        </row>
        <row r="122">
          <cell r="A122" t="str">
            <v>AIR115</v>
          </cell>
          <cell r="B122" t="str">
            <v>OUT280 (AC230V)</v>
          </cell>
          <cell r="C122" t="str">
            <v>Oil Level Regulator    </v>
          </cell>
        </row>
        <row r="122">
          <cell r="L122">
            <v>649.350649350649</v>
          </cell>
        </row>
        <row r="123">
          <cell r="A123" t="str">
            <v>AIR115.01</v>
          </cell>
          <cell r="B123" t="str">
            <v>OUT360R-114-36 (Copeland oil protection Zfi23-81,ZB15-114)</v>
          </cell>
          <cell r="C123" t="str">
            <v>Oil Level Regulator COPELAND</v>
          </cell>
          <cell r="D123" t="str">
            <v>(Copeland zb15-114,zfi23-81)1 1/4" rotalock</v>
          </cell>
        </row>
        <row r="123">
          <cell r="L123">
            <v>508.187464709204</v>
          </cell>
        </row>
        <row r="124">
          <cell r="A124" t="str">
            <v>AIR115.02</v>
          </cell>
          <cell r="B124" t="str">
            <v>OUT360R-134-40 (Copeland oil protection Zfi96-140,ZB130-220)</v>
          </cell>
          <cell r="C124" t="str">
            <v>Oil Level Regulator COPELAND</v>
          </cell>
          <cell r="D124" t="str">
            <v>(Copeland zb130-220,zfi96-140)1 3/4" rotalock</v>
          </cell>
        </row>
        <row r="124">
          <cell r="L124">
            <v>564.652738565782</v>
          </cell>
        </row>
        <row r="125">
          <cell r="A125" t="str">
            <v>AIR115.03</v>
          </cell>
          <cell r="B125" t="str">
            <v>OUT360R-F34 (Bitzer oil protetion)</v>
          </cell>
          <cell r="C125" t="str">
            <v>Oil Level Protection BITZER 3/4hole</v>
          </cell>
        </row>
        <row r="125">
          <cell r="L125">
            <v>496.894409937888</v>
          </cell>
        </row>
        <row r="126">
          <cell r="A126" t="str">
            <v>AIR115.04</v>
          </cell>
          <cell r="B126" t="str">
            <v>OUT360R-D1-168(Screw Oil separator level protection)</v>
          </cell>
        </row>
        <row r="126">
          <cell r="L126">
            <v>543.478260869565</v>
          </cell>
        </row>
        <row r="127">
          <cell r="A127" t="str">
            <v>AIR116</v>
          </cell>
          <cell r="B127" t="str">
            <v>OUT680A-12/F34</v>
          </cell>
          <cell r="C127" t="str">
            <v>Oil Level Regulator  BITZER </v>
          </cell>
        </row>
        <row r="127">
          <cell r="L127">
            <v>966.967814793902</v>
          </cell>
        </row>
        <row r="128">
          <cell r="A128" t="str">
            <v>AIR116.1</v>
          </cell>
          <cell r="B128" t="str">
            <v>OUT680R-11/114-36</v>
          </cell>
          <cell r="C128" t="str">
            <v>Oil Level Regulator COPELAND</v>
          </cell>
        </row>
        <row r="128">
          <cell r="L128">
            <v>928.853754940711</v>
          </cell>
        </row>
        <row r="129">
          <cell r="A129" t="str">
            <v>AIR116.2</v>
          </cell>
          <cell r="B129" t="str">
            <v>GPF4710</v>
          </cell>
          <cell r="C129" t="str">
            <v>OIL FLOW CONTROL BITZER SCREW</v>
          </cell>
        </row>
        <row r="129">
          <cell r="L129">
            <v>1552.7950310559</v>
          </cell>
        </row>
        <row r="130">
          <cell r="A130" t="str">
            <v>AIR116.3</v>
          </cell>
          <cell r="B130" t="str">
            <v>GDP20R</v>
          </cell>
          <cell r="C130" t="str">
            <v>OIL PRESSURE CONTROL BITZER SCREW</v>
          </cell>
        </row>
        <row r="130">
          <cell r="L130">
            <v>1009.31677018634</v>
          </cell>
        </row>
        <row r="131">
          <cell r="A131" t="str">
            <v>AIR116.4</v>
          </cell>
          <cell r="B131" t="str">
            <v>PTC110 (02D512S46)</v>
          </cell>
          <cell r="C131" t="str">
            <v>PTC SENSOR BITZER SCREW</v>
          </cell>
        </row>
        <row r="131">
          <cell r="L131">
            <v>252.329192546584</v>
          </cell>
        </row>
        <row r="132">
          <cell r="A132" t="str">
            <v>AIR116.5</v>
          </cell>
          <cell r="B132" t="str">
            <v>PTC140 (02D512S36)</v>
          </cell>
          <cell r="C132" t="str">
            <v>PTC SENSOR BITZER SCREW</v>
          </cell>
        </row>
        <row r="132">
          <cell r="L132">
            <v>155.27950310559</v>
          </cell>
        </row>
        <row r="133">
          <cell r="A133" t="str">
            <v>AIR118</v>
          </cell>
          <cell r="B133" t="str">
            <v>CM-2203</v>
          </cell>
        </row>
        <row r="133">
          <cell r="D133" t="str">
            <v>3/8"</v>
          </cell>
        </row>
        <row r="133">
          <cell r="L133">
            <v>81.2784</v>
          </cell>
        </row>
        <row r="134">
          <cell r="A134" t="str">
            <v>AIR119</v>
          </cell>
          <cell r="B134" t="str">
            <v>CM-2204</v>
          </cell>
        </row>
        <row r="134">
          <cell r="D134" t="str">
            <v>1/2"</v>
          </cell>
        </row>
        <row r="134">
          <cell r="L134">
            <v>88.2168</v>
          </cell>
        </row>
        <row r="135">
          <cell r="A135" t="str">
            <v>AIR120</v>
          </cell>
          <cell r="B135" t="str">
            <v>CM-2205</v>
          </cell>
        </row>
        <row r="135">
          <cell r="D135" t="str">
            <v>5/8"</v>
          </cell>
        </row>
        <row r="135">
          <cell r="L135">
            <v>91.1904</v>
          </cell>
        </row>
        <row r="136">
          <cell r="A136" t="str">
            <v>AIR121</v>
          </cell>
          <cell r="B136" t="str">
            <v>CM-2305</v>
          </cell>
        </row>
        <row r="136">
          <cell r="D136" t="str">
            <v>5/8"</v>
          </cell>
        </row>
        <row r="136">
          <cell r="L136">
            <v>204.1872</v>
          </cell>
        </row>
        <row r="137">
          <cell r="A137" t="str">
            <v>AIR122</v>
          </cell>
          <cell r="B137" t="str">
            <v>CM-2307</v>
          </cell>
        </row>
        <row r="137">
          <cell r="D137" t="str">
            <v>7/8"</v>
          </cell>
        </row>
        <row r="137">
          <cell r="L137">
            <v>215.0904</v>
          </cell>
        </row>
        <row r="138">
          <cell r="A138" t="str">
            <v>AIR123</v>
          </cell>
          <cell r="B138" t="str">
            <v>CM-2311</v>
          </cell>
        </row>
        <row r="138">
          <cell r="D138" t="str">
            <v>1-1/8"</v>
          </cell>
        </row>
        <row r="138">
          <cell r="L138">
            <v>220.0464</v>
          </cell>
        </row>
        <row r="139">
          <cell r="A139" t="str">
            <v>AIR124</v>
          </cell>
          <cell r="B139" t="str">
            <v>CM-2411</v>
          </cell>
        </row>
        <row r="139">
          <cell r="D139" t="str">
            <v>1-1/8"</v>
          </cell>
        </row>
        <row r="139">
          <cell r="L139">
            <v>277.536</v>
          </cell>
        </row>
        <row r="140">
          <cell r="A140" t="str">
            <v>AIR125</v>
          </cell>
          <cell r="B140" t="str">
            <v>CM-2413</v>
          </cell>
        </row>
        <row r="140">
          <cell r="D140" t="str">
            <v>1-3/8"</v>
          </cell>
        </row>
        <row r="140">
          <cell r="L140">
            <v>337.008</v>
          </cell>
        </row>
        <row r="141">
          <cell r="A141" t="str">
            <v>AIR126</v>
          </cell>
          <cell r="B141" t="str">
            <v>CM-2415</v>
          </cell>
        </row>
        <row r="141">
          <cell r="D141" t="str">
            <v>1-5/8"</v>
          </cell>
        </row>
        <row r="141">
          <cell r="L141">
            <v>344.9376</v>
          </cell>
        </row>
        <row r="142">
          <cell r="A142" t="str">
            <v>AIR127</v>
          </cell>
          <cell r="B142" t="str">
            <v>eco adaptor</v>
          </cell>
        </row>
        <row r="142">
          <cell r="L142">
            <v>80</v>
          </cell>
        </row>
        <row r="143">
          <cell r="A143" t="str">
            <v>AIR128</v>
          </cell>
          <cell r="B143" t="str">
            <v>7/8" Oil storage separator (3.9l)</v>
          </cell>
        </row>
        <row r="143">
          <cell r="D143" t="str">
            <v>7/8 (580mmh * 102mmd)</v>
          </cell>
        </row>
        <row r="143">
          <cell r="L143">
            <v>413.943705857914</v>
          </cell>
        </row>
        <row r="144">
          <cell r="A144" t="str">
            <v>AIR129</v>
          </cell>
          <cell r="B144" t="str">
            <v>1 1/8" Oil storage separator (3.9l)</v>
          </cell>
        </row>
        <row r="144">
          <cell r="D144" t="str">
            <v>1-1/8</v>
          </cell>
        </row>
        <row r="144">
          <cell r="L144">
            <v>416.088491898629</v>
          </cell>
        </row>
        <row r="145">
          <cell r="A145" t="str">
            <v>AIR130</v>
          </cell>
          <cell r="B145" t="str">
            <v>1 1/8" Oil storage separator (7.6l)</v>
          </cell>
        </row>
        <row r="145">
          <cell r="D145" t="str">
            <v>1-1/8</v>
          </cell>
        </row>
        <row r="145">
          <cell r="L145">
            <v>730.94308267553</v>
          </cell>
        </row>
        <row r="146">
          <cell r="A146" t="str">
            <v>AIR131</v>
          </cell>
          <cell r="B146" t="str">
            <v>1 3/8" Oil storage separator (7.6l)</v>
          </cell>
        </row>
        <row r="146">
          <cell r="D146" t="str">
            <v>1-3/8</v>
          </cell>
        </row>
        <row r="146">
          <cell r="L146">
            <v>787.565434150395</v>
          </cell>
        </row>
        <row r="147">
          <cell r="A147" t="str">
            <v>AIR132</v>
          </cell>
          <cell r="B147" t="str">
            <v>1 5/8" Oil storage separator (7.6l)</v>
          </cell>
        </row>
        <row r="147">
          <cell r="D147" t="str">
            <v>1-5/8</v>
          </cell>
        </row>
        <row r="147">
          <cell r="L147">
            <v>806.439551308683</v>
          </cell>
        </row>
        <row r="148">
          <cell r="A148" t="str">
            <v>AIR133</v>
          </cell>
          <cell r="B148" t="str">
            <v>2 1/8" Oil storage separator (7.6l)</v>
          </cell>
        </row>
        <row r="148">
          <cell r="D148" t="str">
            <v>2-1/8</v>
          </cell>
        </row>
        <row r="148">
          <cell r="L148">
            <v>899.094308267553</v>
          </cell>
        </row>
        <row r="149">
          <cell r="A149" t="str">
            <v>AIR134</v>
          </cell>
          <cell r="B149" t="str">
            <v>2 1/8" Oil storage separator (9.2l)</v>
          </cell>
        </row>
        <row r="149">
          <cell r="D149" t="str">
            <v>2-1/8</v>
          </cell>
        </row>
        <row r="149">
          <cell r="L149">
            <v>1181.34815122559</v>
          </cell>
        </row>
        <row r="150">
          <cell r="A150" t="str">
            <v>AIR140</v>
          </cell>
          <cell r="B150" t="str">
            <v>LNO-25KWA OIL COOLER</v>
          </cell>
          <cell r="C150" t="str">
            <v>Oil COOLER</v>
          </cell>
          <cell r="D150" t="str">
            <v>HL</v>
          </cell>
        </row>
        <row r="150">
          <cell r="L150">
            <v>2770.04354965374</v>
          </cell>
        </row>
        <row r="151">
          <cell r="A151" t="str">
            <v>AIR141</v>
          </cell>
          <cell r="B151" t="str">
            <v>LNO-45KWA OIL COOLER</v>
          </cell>
        </row>
        <row r="151">
          <cell r="D151" t="str">
            <v>HL</v>
          </cell>
        </row>
        <row r="151">
          <cell r="L151">
            <v>4440.63682444492</v>
          </cell>
        </row>
      </sheetData>
      <sheetData sheetId="20">
        <row r="8">
          <cell r="A8" t="str">
            <v>ITEM CODE</v>
          </cell>
          <cell r="B8" t="str">
            <v>PRODUCT</v>
          </cell>
          <cell r="C8" t="str">
            <v>Spec.</v>
          </cell>
          <cell r="D8" t="str">
            <v>DESCRIPTION</v>
          </cell>
        </row>
        <row r="8">
          <cell r="J8" t="str">
            <v>(RM) </v>
          </cell>
        </row>
        <row r="9">
          <cell r="A9" t="str">
            <v>HUB001</v>
          </cell>
          <cell r="B9" t="str">
            <v>AH-D-04</v>
          </cell>
          <cell r="C9" t="str">
            <v>1/4"</v>
          </cell>
        </row>
        <row r="9">
          <cell r="J9">
            <v>31.8354166666667</v>
          </cell>
        </row>
        <row r="10">
          <cell r="A10" t="str">
            <v>HUB002</v>
          </cell>
          <cell r="B10" t="str">
            <v>AH-D-06</v>
          </cell>
          <cell r="C10" t="str">
            <v>3/8"</v>
          </cell>
        </row>
        <row r="10">
          <cell r="J10">
            <v>48.1833333333333</v>
          </cell>
        </row>
        <row r="11">
          <cell r="A11" t="str">
            <v>HUB003</v>
          </cell>
          <cell r="B11" t="str">
            <v>AH-D-08</v>
          </cell>
          <cell r="C11" t="str">
            <v>1/2"</v>
          </cell>
        </row>
        <row r="11">
          <cell r="J11">
            <v>71.4145833333333</v>
          </cell>
        </row>
        <row r="12">
          <cell r="A12" t="str">
            <v>HUB004</v>
          </cell>
          <cell r="B12" t="str">
            <v>AH-D-10</v>
          </cell>
          <cell r="C12" t="str">
            <v>5/8"</v>
          </cell>
        </row>
        <row r="12">
          <cell r="J12">
            <v>90.34375</v>
          </cell>
        </row>
        <row r="13">
          <cell r="A13" t="str">
            <v>HUB005</v>
          </cell>
          <cell r="B13" t="str">
            <v>AH-D-12</v>
          </cell>
          <cell r="C13" t="str">
            <v>3/4"</v>
          </cell>
        </row>
        <row r="13">
          <cell r="J13" t="str">
            <v>~</v>
          </cell>
        </row>
        <row r="14">
          <cell r="A14" t="str">
            <v>HUB005.12</v>
          </cell>
          <cell r="B14" t="str">
            <v>3/4" (HS) TWO WAY VALVE</v>
          </cell>
          <cell r="C14" t="str">
            <v>3/4"</v>
          </cell>
        </row>
        <row r="14">
          <cell r="J14">
            <v>116.459627329193</v>
          </cell>
        </row>
        <row r="15">
          <cell r="A15" t="str">
            <v>HUB005.13</v>
          </cell>
          <cell r="B15" t="str">
            <v>1" (HS) TWO WAY VALVE</v>
          </cell>
          <cell r="C15" t="str">
            <v>1"</v>
          </cell>
        </row>
        <row r="15">
          <cell r="J15" t="str">
            <v>~</v>
          </cell>
        </row>
        <row r="16">
          <cell r="A16" t="str">
            <v>HUB005.14</v>
          </cell>
          <cell r="B16" t="str">
            <v>1/2" (HS) THREE WAY VALVE</v>
          </cell>
          <cell r="C16" t="str">
            <v>1/2"</v>
          </cell>
        </row>
        <row r="16">
          <cell r="J16" t="str">
            <v>~</v>
          </cell>
        </row>
        <row r="17">
          <cell r="A17" t="str">
            <v>HUB005.15</v>
          </cell>
          <cell r="B17" t="str">
            <v>3/4" (HS) THREE WAY VALVE</v>
          </cell>
          <cell r="C17" t="str">
            <v>3/4"</v>
          </cell>
        </row>
        <row r="17">
          <cell r="J17">
            <v>132.375776397516</v>
          </cell>
        </row>
        <row r="18">
          <cell r="A18" t="str">
            <v>HUB005.16</v>
          </cell>
          <cell r="B18" t="str">
            <v>1" (HS) THREE WAY VALVE</v>
          </cell>
          <cell r="C18" t="str">
            <v>1"</v>
          </cell>
        </row>
        <row r="18">
          <cell r="J18" t="str">
            <v>~</v>
          </cell>
        </row>
        <row r="19">
          <cell r="A19" t="str">
            <v>HUB005.17</v>
          </cell>
          <cell r="B19" t="str">
            <v>DF/F-02-215 (2 way valve)</v>
          </cell>
          <cell r="C19" t="str">
            <v>1/2"</v>
          </cell>
        </row>
        <row r="19">
          <cell r="J19">
            <v>111.28364389234</v>
          </cell>
        </row>
        <row r="20">
          <cell r="A20" t="str">
            <v>HUB005.18</v>
          </cell>
          <cell r="B20" t="str">
            <v>DF/F-02-220 (2 way valve)</v>
          </cell>
          <cell r="C20" t="str">
            <v>3/4"</v>
          </cell>
        </row>
        <row r="20">
          <cell r="J20">
            <v>111.28364389234</v>
          </cell>
        </row>
        <row r="21">
          <cell r="A21" t="str">
            <v>HUB005.19</v>
          </cell>
          <cell r="B21" t="str">
            <v>DF/F-03-220 (3 way valve)</v>
          </cell>
          <cell r="C21" t="str">
            <v>1/2"</v>
          </cell>
        </row>
        <row r="21">
          <cell r="J21">
            <v>135.869565217391</v>
          </cell>
        </row>
        <row r="22">
          <cell r="A22" t="str">
            <v>HUB005.20</v>
          </cell>
          <cell r="B22" t="str">
            <v>DF/F-03-220 (3 way valve)</v>
          </cell>
          <cell r="C22" t="str">
            <v>3/4"</v>
          </cell>
        </row>
        <row r="22">
          <cell r="J22">
            <v>135.869565217391</v>
          </cell>
        </row>
        <row r="23">
          <cell r="A23" t="str">
            <v>HUB005.21</v>
          </cell>
          <cell r="B23" t="str">
            <v>SNYCOM MOTOR 230V</v>
          </cell>
        </row>
        <row r="23">
          <cell r="J23">
            <v>56.2218890554723</v>
          </cell>
        </row>
        <row r="24">
          <cell r="A24" t="str">
            <v>HUB005.25</v>
          </cell>
          <cell r="B24" t="str">
            <v>DQF-B-215</v>
          </cell>
          <cell r="C24" t="str">
            <v>1/2"</v>
          </cell>
        </row>
        <row r="24">
          <cell r="J24" t="str">
            <v>~</v>
          </cell>
        </row>
        <row r="25">
          <cell r="A25" t="str">
            <v>HUB005.26</v>
          </cell>
          <cell r="B25" t="str">
            <v>DQF-B-220</v>
          </cell>
          <cell r="C25" t="str">
            <v>3/4"</v>
          </cell>
        </row>
        <row r="25">
          <cell r="J25" t="str">
            <v>~</v>
          </cell>
        </row>
        <row r="26">
          <cell r="A26" t="str">
            <v>HUB005.27</v>
          </cell>
          <cell r="B26" t="str">
            <v>DQF-B-225</v>
          </cell>
          <cell r="C26" t="str">
            <v>1"</v>
          </cell>
        </row>
        <row r="26">
          <cell r="J26">
            <v>201.863354037267</v>
          </cell>
        </row>
        <row r="27">
          <cell r="A27" t="str">
            <v>HUB005.28</v>
          </cell>
          <cell r="B27" t="str">
            <v>DQF-B-232</v>
          </cell>
          <cell r="C27" t="str">
            <v>1 1/4"</v>
          </cell>
        </row>
        <row r="27">
          <cell r="J27">
            <v>265.269151138716</v>
          </cell>
        </row>
        <row r="28">
          <cell r="A28" t="str">
            <v>HUB005.29</v>
          </cell>
          <cell r="B28" t="str">
            <v>DQF-B-240</v>
          </cell>
          <cell r="C28" t="str">
            <v>1 1/2"</v>
          </cell>
        </row>
        <row r="28">
          <cell r="J28">
            <v>355.848861283644</v>
          </cell>
        </row>
        <row r="29">
          <cell r="A29" t="str">
            <v>HUB005.30</v>
          </cell>
          <cell r="B29" t="str">
            <v>DQF-D-232</v>
          </cell>
          <cell r="C29" t="str">
            <v>1 1/4"</v>
          </cell>
        </row>
        <row r="29">
          <cell r="J29">
            <v>540.890269151139</v>
          </cell>
        </row>
        <row r="30">
          <cell r="A30" t="str">
            <v>HUB005.31</v>
          </cell>
          <cell r="B30" t="str">
            <v>DQF-D-240</v>
          </cell>
          <cell r="C30" t="str">
            <v>1 1/2"</v>
          </cell>
        </row>
        <row r="30">
          <cell r="J30">
            <v>636.645962732919</v>
          </cell>
        </row>
        <row r="31">
          <cell r="A31" t="str">
            <v>HUB005.32</v>
          </cell>
          <cell r="B31" t="str">
            <v>DQF-D-250</v>
          </cell>
          <cell r="C31" t="str">
            <v>2"</v>
          </cell>
        </row>
        <row r="31">
          <cell r="J31">
            <v>775.750517598344</v>
          </cell>
        </row>
        <row r="32">
          <cell r="A32" t="str">
            <v>HUB005.33</v>
          </cell>
          <cell r="B32" t="str">
            <v>DQF-B-315</v>
          </cell>
          <cell r="C32" t="str">
            <v>1/2"</v>
          </cell>
        </row>
        <row r="32">
          <cell r="J32" t="str">
            <v>~</v>
          </cell>
        </row>
        <row r="33">
          <cell r="A33" t="str">
            <v>HUB005.34</v>
          </cell>
          <cell r="B33" t="str">
            <v>DQF-B-320</v>
          </cell>
          <cell r="C33" t="str">
            <v>3/4"</v>
          </cell>
        </row>
        <row r="33">
          <cell r="J33" t="str">
            <v>~</v>
          </cell>
        </row>
        <row r="34">
          <cell r="A34" t="str">
            <v>HUB005.35</v>
          </cell>
          <cell r="B34" t="str">
            <v>DQF-B-325</v>
          </cell>
          <cell r="C34" t="str">
            <v>1"</v>
          </cell>
        </row>
        <row r="34">
          <cell r="J34">
            <v>227.743271221532</v>
          </cell>
        </row>
        <row r="35">
          <cell r="A35" t="str">
            <v>HUB005.36</v>
          </cell>
          <cell r="B35" t="str">
            <v>DQF-B-332</v>
          </cell>
          <cell r="C35" t="str">
            <v>1 1/4"</v>
          </cell>
        </row>
        <row r="35">
          <cell r="J35">
            <v>284.679089026915</v>
          </cell>
        </row>
        <row r="36">
          <cell r="A36" t="str">
            <v>HUB005.37</v>
          </cell>
          <cell r="B36" t="str">
            <v>DQF-B-340</v>
          </cell>
          <cell r="C36" t="str">
            <v>1 1/2"</v>
          </cell>
        </row>
        <row r="36">
          <cell r="J36">
            <v>388.198757763975</v>
          </cell>
        </row>
        <row r="37">
          <cell r="A37" t="str">
            <v>HUB005.38</v>
          </cell>
          <cell r="B37" t="str">
            <v>DQF-D-332</v>
          </cell>
          <cell r="C37" t="str">
            <v>1 1/4"</v>
          </cell>
        </row>
        <row r="37">
          <cell r="J37">
            <v>569.35817805383</v>
          </cell>
        </row>
        <row r="38">
          <cell r="A38" t="str">
            <v>HUB005.39</v>
          </cell>
          <cell r="B38" t="str">
            <v>DQF-D-340</v>
          </cell>
          <cell r="C38" t="str">
            <v>1 1/2"</v>
          </cell>
        </row>
        <row r="38">
          <cell r="J38">
            <v>672.87784679089</v>
          </cell>
        </row>
        <row r="39">
          <cell r="A39" t="str">
            <v>HUB005.40</v>
          </cell>
          <cell r="B39" t="str">
            <v>DQF-D-350</v>
          </cell>
          <cell r="C39" t="str">
            <v>2"</v>
          </cell>
        </row>
        <row r="39">
          <cell r="J39">
            <v>841.097308488613</v>
          </cell>
        </row>
        <row r="40">
          <cell r="A40" t="str">
            <v>HUB005.41</v>
          </cell>
          <cell r="B40" t="str">
            <v>DQF-B (small motor)</v>
          </cell>
        </row>
        <row r="40">
          <cell r="J40">
            <v>85.4037267080745</v>
          </cell>
        </row>
        <row r="41">
          <cell r="A41" t="str">
            <v>HUB005.42</v>
          </cell>
          <cell r="B41" t="str">
            <v>DQF-DK (big motor)</v>
          </cell>
        </row>
        <row r="41">
          <cell r="J41">
            <v>370.08281573499</v>
          </cell>
        </row>
        <row r="42">
          <cell r="A42" t="str">
            <v>HUB006</v>
          </cell>
          <cell r="B42" t="str">
            <v>V 01 (V01-V06) MT22,MT28</v>
          </cell>
          <cell r="C42" t="str">
            <v>3/8"</v>
          </cell>
        </row>
        <row r="42">
          <cell r="J42">
            <v>32.265625</v>
          </cell>
        </row>
        <row r="43">
          <cell r="A43" t="str">
            <v>HUB007</v>
          </cell>
          <cell r="B43" t="str">
            <v>V 02 (V02 -V04) MT80~MT125 stell</v>
          </cell>
          <cell r="C43" t="str">
            <v>1 1/8"</v>
          </cell>
        </row>
        <row r="43">
          <cell r="J43">
            <v>93.2118055555555</v>
          </cell>
        </row>
        <row r="44">
          <cell r="A44" t="str">
            <v>HUB008</v>
          </cell>
          <cell r="B44" t="str">
            <v>V 03 (1 3/8") stell </v>
          </cell>
          <cell r="C44" t="str">
            <v>1 3/8"</v>
          </cell>
        </row>
        <row r="44">
          <cell r="J44">
            <v>93.167701863354</v>
          </cell>
        </row>
        <row r="45">
          <cell r="A45" t="str">
            <v>HUB009</v>
          </cell>
          <cell r="B45" t="str">
            <v>V 04 (V04 -V07) MT44~MT80 stell</v>
          </cell>
          <cell r="C45" t="str">
            <v>3/4"</v>
          </cell>
        </row>
        <row r="45">
          <cell r="J45">
            <v>60.1708074534161</v>
          </cell>
        </row>
        <row r="46">
          <cell r="A46" t="str">
            <v>HUB010</v>
          </cell>
          <cell r="B46" t="str">
            <v>V 05 (V05-V02) MT 100~MT160 stell</v>
          </cell>
          <cell r="C46" t="str">
            <v>7/8"</v>
          </cell>
        </row>
        <row r="46">
          <cell r="J46">
            <v>59.1536458333333</v>
          </cell>
        </row>
        <row r="47">
          <cell r="A47" t="str">
            <v>HUB011</v>
          </cell>
          <cell r="B47" t="str">
            <v>V 06 (V06-V09) MT32~MT40 stell</v>
          </cell>
          <cell r="C47" t="str">
            <v>1/2"</v>
          </cell>
        </row>
        <row r="47">
          <cell r="J47">
            <v>30.1932367149758</v>
          </cell>
        </row>
        <row r="48">
          <cell r="A48" t="str">
            <v>HUB012</v>
          </cell>
          <cell r="B48" t="str">
            <v>V 07 (V04 -V07) MT44~MT72</v>
          </cell>
          <cell r="C48" t="str">
            <v>7/8"</v>
          </cell>
        </row>
        <row r="48">
          <cell r="J48">
            <v>60.9461805555556</v>
          </cell>
        </row>
        <row r="49">
          <cell r="A49" t="str">
            <v>HUB013</v>
          </cell>
          <cell r="B49" t="str">
            <v>V 08 (RECEIVER TANK) stell</v>
          </cell>
          <cell r="C49" t="str">
            <v>5/8"</v>
          </cell>
        </row>
        <row r="49">
          <cell r="J49">
            <v>34.0581597222222</v>
          </cell>
        </row>
        <row r="50">
          <cell r="A50" t="str">
            <v>HUB014</v>
          </cell>
          <cell r="B50" t="str">
            <v>V 09 (V06-V09) MT32~MT40</v>
          </cell>
          <cell r="C50" t="str">
            <v>5/8"</v>
          </cell>
        </row>
        <row r="50">
          <cell r="J50">
            <v>34.0581597222222</v>
          </cell>
        </row>
        <row r="51">
          <cell r="A51" t="str">
            <v>HUB014.1</v>
          </cell>
          <cell r="B51" t="str">
            <v>V 38 (1 5/8") stell</v>
          </cell>
          <cell r="C51" t="str">
            <v>1 5/8"</v>
          </cell>
        </row>
        <row r="51">
          <cell r="J51">
            <v>158.730158730159</v>
          </cell>
        </row>
        <row r="52">
          <cell r="A52" t="str">
            <v>HUB014.2</v>
          </cell>
          <cell r="B52" t="str">
            <v>V 39 (2 1/8") VALVE</v>
          </cell>
          <cell r="C52" t="str">
            <v>2 1/8"</v>
          </cell>
        </row>
        <row r="52">
          <cell r="J52">
            <v>233.86125</v>
          </cell>
        </row>
        <row r="53">
          <cell r="A53" t="str">
            <v>HUB015</v>
          </cell>
          <cell r="B53" t="str">
            <v>FW1 Rotalock Connection For V01/V06/V08</v>
          </cell>
          <cell r="C53" t="str">
            <v>22mm(d) x 32mmlgth</v>
          </cell>
        </row>
        <row r="53">
          <cell r="J53">
            <v>5.1625</v>
          </cell>
        </row>
        <row r="54">
          <cell r="A54" t="str">
            <v>HUB016</v>
          </cell>
          <cell r="B54" t="str">
            <v>FW2 Rotalock Connection For V04/V05/V09</v>
          </cell>
          <cell r="C54" t="str">
            <v>28mm(d) x 32mmlgth</v>
          </cell>
        </row>
        <row r="54">
          <cell r="J54" t="str">
            <v>~</v>
          </cell>
        </row>
        <row r="55">
          <cell r="A55" t="str">
            <v>HUB017</v>
          </cell>
          <cell r="B55" t="str">
            <v>FW3 Rotalock Connection For V02/V03/V07</v>
          </cell>
          <cell r="C55" t="str">
            <v>41mm(d) x 32mmlgth</v>
          </cell>
        </row>
        <row r="55">
          <cell r="J55" t="str">
            <v>~</v>
          </cell>
        </row>
        <row r="56">
          <cell r="A56" t="str">
            <v>HUB018</v>
          </cell>
          <cell r="B56" t="str">
            <v>FW4(90MM)Rotalock Connection For V04/V05/V09</v>
          </cell>
          <cell r="C56" t="str">
            <v>28mm(d) x 90mmlgth</v>
          </cell>
        </row>
        <row r="56">
          <cell r="J56" t="str">
            <v>~</v>
          </cell>
        </row>
        <row r="57">
          <cell r="A57" t="str">
            <v>HUB019</v>
          </cell>
          <cell r="B57" t="str">
            <v>FW5(90MM) Rotalock Connection For V02/V03/V07</v>
          </cell>
          <cell r="C57" t="str">
            <v>41mm(d) x 90mmlgth</v>
          </cell>
        </row>
        <row r="57">
          <cell r="J57" t="str">
            <v>~</v>
          </cell>
        </row>
        <row r="58">
          <cell r="A58" t="str">
            <v>HUB019.1</v>
          </cell>
          <cell r="B58" t="str">
            <v>PW1 Connection,1 1/4" 16mm</v>
          </cell>
        </row>
        <row r="58">
          <cell r="J58">
            <v>7.57166666666667</v>
          </cell>
        </row>
        <row r="59">
          <cell r="A59" t="str">
            <v>HUB019.2</v>
          </cell>
          <cell r="B59" t="str">
            <v>PW2 Connection, 1 1/4" 22mm </v>
          </cell>
        </row>
        <row r="59">
          <cell r="J59">
            <v>12.0458333333333</v>
          </cell>
        </row>
        <row r="60">
          <cell r="A60" t="str">
            <v>HUB019.3</v>
          </cell>
          <cell r="B60" t="str">
            <v>PW3 Connection 1 3/4" 26mm</v>
          </cell>
        </row>
        <row r="60">
          <cell r="J60">
            <v>15.0572916666667</v>
          </cell>
        </row>
        <row r="61">
          <cell r="A61" t="str">
            <v>HUB019.4</v>
          </cell>
          <cell r="B61" t="str">
            <v>PW3-1 Connection 1 3/4" 28mm</v>
          </cell>
        </row>
        <row r="61">
          <cell r="J61">
            <v>15.0572916666667</v>
          </cell>
        </row>
        <row r="62">
          <cell r="A62" t="str">
            <v>HUB020</v>
          </cell>
          <cell r="B62" t="str">
            <v>SA-602</v>
          </cell>
          <cell r="C62" t="str">
            <v>1/4"</v>
          </cell>
        </row>
        <row r="62">
          <cell r="J62">
            <v>20.6521739130435</v>
          </cell>
        </row>
        <row r="63">
          <cell r="A63" t="str">
            <v>HUB021</v>
          </cell>
          <cell r="B63" t="str">
            <v>SA-603</v>
          </cell>
          <cell r="C63" t="str">
            <v>3/8"</v>
          </cell>
        </row>
        <row r="63">
          <cell r="J63">
            <v>26.8633540372671</v>
          </cell>
        </row>
        <row r="64">
          <cell r="A64" t="str">
            <v>HUB022</v>
          </cell>
          <cell r="B64" t="str">
            <v>SA-604</v>
          </cell>
          <cell r="C64" t="str">
            <v>1/2"</v>
          </cell>
        </row>
        <row r="64">
          <cell r="J64">
            <v>33.3850931677019</v>
          </cell>
        </row>
        <row r="65">
          <cell r="A65" t="str">
            <v>HUB023</v>
          </cell>
          <cell r="B65" t="str">
            <v>SA-605</v>
          </cell>
          <cell r="C65" t="str">
            <v>5/8"</v>
          </cell>
        </row>
        <row r="65">
          <cell r="J65">
            <v>49.6894409937888</v>
          </cell>
        </row>
        <row r="66">
          <cell r="A66" t="str">
            <v>HUB024</v>
          </cell>
          <cell r="B66" t="str">
            <v>SA-606</v>
          </cell>
          <cell r="C66" t="str">
            <v>3/4"</v>
          </cell>
        </row>
        <row r="66">
          <cell r="J66">
            <v>67.5465838509317</v>
          </cell>
        </row>
        <row r="67">
          <cell r="A67" t="str">
            <v>HUB025</v>
          </cell>
          <cell r="B67" t="str">
            <v>SA-607 welding</v>
          </cell>
          <cell r="C67" t="str">
            <v>7/8"</v>
          </cell>
        </row>
        <row r="67">
          <cell r="J67">
            <v>113.354037267081</v>
          </cell>
        </row>
        <row r="68">
          <cell r="A68" t="str">
            <v>HUB025.1</v>
          </cell>
          <cell r="B68" t="str">
            <v>2 HOLE  DISTRIBUTOR</v>
          </cell>
          <cell r="C68" t="str">
            <v>5/8" * 1/4"</v>
          </cell>
        </row>
        <row r="68">
          <cell r="J68">
            <v>18.9786059351277</v>
          </cell>
        </row>
        <row r="69">
          <cell r="A69" t="str">
            <v>HUB025.2</v>
          </cell>
          <cell r="B69" t="str">
            <v>3 HOLE  DISTRIBUTOR</v>
          </cell>
          <cell r="C69" t="str">
            <v>5/8" * 1/4"</v>
          </cell>
        </row>
        <row r="69">
          <cell r="J69">
            <v>18.9786059351277</v>
          </cell>
        </row>
        <row r="70">
          <cell r="A70" t="str">
            <v>HUB025.3</v>
          </cell>
          <cell r="B70" t="str">
            <v>4 HOLE  DISTRIBUTOR</v>
          </cell>
          <cell r="C70" t="str">
            <v>5/8" * 1/4"</v>
          </cell>
        </row>
        <row r="70">
          <cell r="J70">
            <v>18.9786059351277</v>
          </cell>
        </row>
        <row r="71">
          <cell r="A71" t="str">
            <v>HUB025.4</v>
          </cell>
          <cell r="B71" t="str">
            <v>5 HOLE  DISTRIBUTOR</v>
          </cell>
          <cell r="C71" t="str">
            <v>5/8" * 1/4"</v>
          </cell>
        </row>
        <row r="71">
          <cell r="J71">
            <v>18.9786059351277</v>
          </cell>
        </row>
        <row r="72">
          <cell r="A72" t="str">
            <v>HUB025.5</v>
          </cell>
          <cell r="B72" t="str">
            <v>6 HOLE  DISTRIBUTOR</v>
          </cell>
          <cell r="C72" t="str">
            <v>5/8" * 1/4"</v>
          </cell>
        </row>
        <row r="72">
          <cell r="J72">
            <v>18.9786059351277</v>
          </cell>
        </row>
        <row r="73">
          <cell r="A73" t="str">
            <v>HUB025.6</v>
          </cell>
          <cell r="B73" t="str">
            <v>7 HOLE  DISTRIBUTOR</v>
          </cell>
          <cell r="C73" t="str">
            <v>5/8" * 1/4"</v>
          </cell>
        </row>
        <row r="73">
          <cell r="J73">
            <v>18.9786059351277</v>
          </cell>
        </row>
        <row r="74">
          <cell r="A74" t="str">
            <v>HUB025.7</v>
          </cell>
          <cell r="B74" t="str">
            <v>8 HOLE  DISTRIBUTOR</v>
          </cell>
          <cell r="C74" t="str">
            <v>5/8" * 1/4"</v>
          </cell>
        </row>
        <row r="74">
          <cell r="J74">
            <v>18.9786059351277</v>
          </cell>
        </row>
        <row r="75">
          <cell r="A75" t="str">
            <v>HUB025.8</v>
          </cell>
          <cell r="B75" t="str">
            <v>9 HOLE  DISTRIBUTOR</v>
          </cell>
          <cell r="C75" t="str">
            <v>5/8" * 1/4"</v>
          </cell>
        </row>
        <row r="75">
          <cell r="J75">
            <v>18.9786059351277</v>
          </cell>
        </row>
        <row r="76">
          <cell r="A76" t="str">
            <v>HUB025.9</v>
          </cell>
          <cell r="B76" t="str">
            <v>10 HOLE  DISTRIBUTOR</v>
          </cell>
          <cell r="C76" t="str">
            <v>3/4" * 1/4"</v>
          </cell>
        </row>
        <row r="76">
          <cell r="J76">
            <v>31.055900621118</v>
          </cell>
        </row>
        <row r="77">
          <cell r="A77" t="str">
            <v>HUB025.10</v>
          </cell>
          <cell r="B77" t="str">
            <v>11 HOLE  DISTRIBUTOR</v>
          </cell>
          <cell r="C77" t="str">
            <v>3/4" * 1/4"</v>
          </cell>
        </row>
        <row r="77">
          <cell r="J77">
            <v>31.055900621118</v>
          </cell>
        </row>
        <row r="78">
          <cell r="A78" t="str">
            <v>HUB025.11</v>
          </cell>
          <cell r="B78" t="str">
            <v>12 HOLE  DISTRIBUTOR</v>
          </cell>
          <cell r="C78" t="str">
            <v>3/4" * 1/4"</v>
          </cell>
        </row>
        <row r="78">
          <cell r="J78">
            <v>31.055900621118</v>
          </cell>
        </row>
        <row r="79">
          <cell r="A79" t="str">
            <v>HUB025.12</v>
          </cell>
          <cell r="B79" t="str">
            <v>14 HOLE  DISTRIBUTOR</v>
          </cell>
          <cell r="C79" t="str">
            <v>3/4" * 1/4"</v>
          </cell>
        </row>
        <row r="79">
          <cell r="J79">
            <v>60.3864734299517</v>
          </cell>
        </row>
        <row r="80">
          <cell r="A80" t="str">
            <v>HUB025.13</v>
          </cell>
          <cell r="B80" t="str">
            <v>16 HOLE  DISTRIBUTOR</v>
          </cell>
          <cell r="C80" t="str">
            <v>3/4" * 1/4"</v>
          </cell>
        </row>
        <row r="80">
          <cell r="J80">
            <v>60.3864734299517</v>
          </cell>
        </row>
        <row r="81">
          <cell r="A81" t="str">
            <v>HUB025.14</v>
          </cell>
          <cell r="B81" t="str">
            <v>18 HOLE  DISTRIBUTOR</v>
          </cell>
          <cell r="C81" t="str">
            <v>3/4" * 1/4"</v>
          </cell>
        </row>
        <row r="81">
          <cell r="J81">
            <v>60.3864734299517</v>
          </cell>
        </row>
        <row r="82">
          <cell r="A82" t="str">
            <v>HUB025.15</v>
          </cell>
          <cell r="B82" t="str">
            <v>20 HOLE  DISTRIBUTOR</v>
          </cell>
          <cell r="C82" t="str">
            <v>3/4" * 1/4"</v>
          </cell>
        </row>
        <row r="82">
          <cell r="J82">
            <v>82.815734989648</v>
          </cell>
        </row>
        <row r="83">
          <cell r="A83" t="str">
            <v>HUB025.16</v>
          </cell>
          <cell r="B83" t="str">
            <v>22 HOLE  DISTRIBUTOR</v>
          </cell>
          <cell r="C83" t="str">
            <v>7/8" * 1/4"</v>
          </cell>
        </row>
        <row r="83">
          <cell r="J83">
            <v>82.815734989648</v>
          </cell>
        </row>
        <row r="84">
          <cell r="A84" t="str">
            <v>HUB025.17</v>
          </cell>
          <cell r="B84" t="str">
            <v>24 HOLE  DISTRIBUTOR</v>
          </cell>
          <cell r="C84" t="str">
            <v>7/8" * 1/4"</v>
          </cell>
        </row>
        <row r="84">
          <cell r="J84">
            <v>94.8930296756384</v>
          </cell>
        </row>
        <row r="85">
          <cell r="A85" t="str">
            <v>HUB026</v>
          </cell>
          <cell r="B85" t="str">
            <v>SU-04 (1/4" ACCESS VALVE 60mm)</v>
          </cell>
          <cell r="C85" t="str">
            <v>60mm</v>
          </cell>
        </row>
        <row r="85">
          <cell r="J85">
            <v>5.23257918552036</v>
          </cell>
        </row>
        <row r="86">
          <cell r="A86" t="str">
            <v>HUB027.1</v>
          </cell>
          <cell r="B86" t="str">
            <v>SU-06 (3/8" ACCESS VALVE 100mm)</v>
          </cell>
          <cell r="C86" t="str">
            <v>100MM</v>
          </cell>
        </row>
        <row r="86">
          <cell r="J86">
            <v>8.9078431372549</v>
          </cell>
        </row>
        <row r="87">
          <cell r="A87" t="str">
            <v>HUB027.2</v>
          </cell>
          <cell r="B87" t="str">
            <v>1/4" OR 5/16" VALVE CORE REMOVER (R22,R410A,R404A,R407C)</v>
          </cell>
        </row>
        <row r="87">
          <cell r="J87">
            <v>54.3478260869565</v>
          </cell>
        </row>
        <row r="88">
          <cell r="A88" t="str">
            <v>HUB026.1</v>
          </cell>
          <cell r="B88" t="str">
            <v>1/4" flare nut caster</v>
          </cell>
        </row>
        <row r="88">
          <cell r="J88">
            <v>3.26958333333333</v>
          </cell>
        </row>
        <row r="89">
          <cell r="A89" t="str">
            <v>HUB026.2</v>
          </cell>
          <cell r="B89" t="str">
            <v>3/8" flare nut caster</v>
          </cell>
        </row>
        <row r="89">
          <cell r="J89">
            <v>6.62520833333333</v>
          </cell>
        </row>
        <row r="90">
          <cell r="A90" t="str">
            <v>HUB026.3</v>
          </cell>
          <cell r="B90" t="str">
            <v>1/2" flare nut caster</v>
          </cell>
        </row>
        <row r="90">
          <cell r="J90">
            <v>8.08791666666667</v>
          </cell>
        </row>
        <row r="91">
          <cell r="A91" t="str">
            <v>HUB026.4</v>
          </cell>
          <cell r="B91" t="str">
            <v>5/8" flare nut caster</v>
          </cell>
        </row>
        <row r="91">
          <cell r="J91">
            <v>10.7552083333333</v>
          </cell>
        </row>
        <row r="92">
          <cell r="A92" t="str">
            <v>HUB026.5</v>
          </cell>
          <cell r="B92" t="str">
            <v>3/4" flare nut caster</v>
          </cell>
        </row>
        <row r="92">
          <cell r="J92">
            <v>15.0903846153846</v>
          </cell>
        </row>
        <row r="93">
          <cell r="A93" t="str">
            <v>HUB026.6</v>
          </cell>
          <cell r="B93" t="str">
            <v>1/4" cap nut</v>
          </cell>
        </row>
        <row r="93">
          <cell r="J93">
            <v>3.56681818181818</v>
          </cell>
        </row>
        <row r="94">
          <cell r="A94" t="str">
            <v>HUB026.7</v>
          </cell>
          <cell r="B94" t="str">
            <v>1/8" NPT PLUG</v>
          </cell>
        </row>
        <row r="94">
          <cell r="J94">
            <v>1.9359375</v>
          </cell>
        </row>
        <row r="95">
          <cell r="A95" t="str">
            <v>HUB026.8</v>
          </cell>
          <cell r="B95" t="str">
            <v>1/4" NPT PLUG</v>
          </cell>
        </row>
        <row r="95">
          <cell r="J95">
            <v>3.2265625</v>
          </cell>
        </row>
        <row r="96">
          <cell r="A96" t="str">
            <v>HUB026.9</v>
          </cell>
          <cell r="B96" t="str">
            <v>3/8" NPT PLUG</v>
          </cell>
        </row>
        <row r="96">
          <cell r="J96">
            <v>5.8078125</v>
          </cell>
        </row>
        <row r="97">
          <cell r="A97" t="str">
            <v>HUB026.10</v>
          </cell>
          <cell r="B97" t="str">
            <v>1/2" NPT PLUG</v>
          </cell>
        </row>
        <row r="97">
          <cell r="J97">
            <v>9.98083333333333</v>
          </cell>
        </row>
        <row r="98">
          <cell r="A98" t="str">
            <v>HUB026.11</v>
          </cell>
          <cell r="B98" t="str">
            <v>3/4" NPT PLUG</v>
          </cell>
        </row>
        <row r="98">
          <cell r="J98">
            <v>12.6194444444444</v>
          </cell>
        </row>
        <row r="99">
          <cell r="A99" t="str">
            <v>HUB026.12</v>
          </cell>
          <cell r="B99" t="str">
            <v>1" NPT PLUG</v>
          </cell>
        </row>
        <row r="99">
          <cell r="J99">
            <v>19.0496603550077</v>
          </cell>
        </row>
        <row r="100">
          <cell r="A100" t="str">
            <v>HUB026.13</v>
          </cell>
          <cell r="B100" t="str">
            <v>1/4x1/8 NPT UNION</v>
          </cell>
        </row>
        <row r="100">
          <cell r="J100">
            <v>3.61375</v>
          </cell>
        </row>
        <row r="101">
          <cell r="A101" t="str">
            <v>HUB026.14</v>
          </cell>
          <cell r="B101" t="str">
            <v>1/4x1/4 NPT UNION</v>
          </cell>
        </row>
        <row r="101">
          <cell r="J101">
            <v>5.1625</v>
          </cell>
        </row>
        <row r="102">
          <cell r="A102" t="str">
            <v>HUB026.15</v>
          </cell>
          <cell r="B102" t="str">
            <v>1/4x3/8 NPT UNION</v>
          </cell>
        </row>
        <row r="102">
          <cell r="J102">
            <v>6.91775</v>
          </cell>
        </row>
        <row r="103">
          <cell r="A103" t="str">
            <v>HUB026.16</v>
          </cell>
          <cell r="B103" t="str">
            <v>1/4x1/2 NPT UNION</v>
          </cell>
        </row>
        <row r="103">
          <cell r="J103">
            <v>10.9445</v>
          </cell>
        </row>
        <row r="104">
          <cell r="A104" t="str">
            <v>HUB026.17</v>
          </cell>
          <cell r="B104" t="str">
            <v>3/8x1/4 NPT UNION</v>
          </cell>
        </row>
        <row r="104">
          <cell r="J104">
            <v>10.9445</v>
          </cell>
        </row>
        <row r="105">
          <cell r="A105" t="str">
            <v>HUB026.18</v>
          </cell>
          <cell r="B105" t="str">
            <v>1/2 NPT X 3/8 FLARE FEMALE UNION</v>
          </cell>
        </row>
        <row r="105">
          <cell r="J105">
            <v>7.95025</v>
          </cell>
        </row>
        <row r="106">
          <cell r="A106" t="str">
            <v>HUB026.19</v>
          </cell>
          <cell r="B106" t="str">
            <v>3/8 x 1/4 NPT ELBOW (OS)</v>
          </cell>
        </row>
        <row r="106">
          <cell r="J106">
            <v>15.4875</v>
          </cell>
        </row>
        <row r="107">
          <cell r="A107" t="str">
            <v>HUB026.20</v>
          </cell>
          <cell r="B107" t="str">
            <v>1/4 BRASS NUT (OS)</v>
          </cell>
        </row>
        <row r="107">
          <cell r="J107">
            <v>3.85274029651841</v>
          </cell>
        </row>
        <row r="108">
          <cell r="A108" t="str">
            <v>HUB026.21</v>
          </cell>
          <cell r="B108" t="str">
            <v>3/8 BRASS NUT (OS)</v>
          </cell>
        </row>
        <row r="108">
          <cell r="J108">
            <v>7.15508912210561</v>
          </cell>
        </row>
        <row r="109">
          <cell r="A109" t="str">
            <v>HUB026.22</v>
          </cell>
          <cell r="B109" t="str">
            <v>1/4 WELDING ACCESS VALVE</v>
          </cell>
        </row>
        <row r="109">
          <cell r="J109">
            <v>4.50545454545454</v>
          </cell>
        </row>
        <row r="110">
          <cell r="A110" t="str">
            <v>HUB027</v>
          </cell>
          <cell r="B110" t="str">
            <v>AH-627-04*02 (1/8npt x 1/4" union c/w core)</v>
          </cell>
          <cell r="C110" t="str">
            <v>1/4" Tube O.D. in, 1/8" Pipe Thd in.</v>
          </cell>
        </row>
        <row r="110">
          <cell r="J110">
            <v>5.25636363636364</v>
          </cell>
        </row>
        <row r="111">
          <cell r="A111" t="str">
            <v>HUB028</v>
          </cell>
          <cell r="B111" t="str">
            <v>AH-627-04*04 (1/4npt x 1/4" union c/w core)</v>
          </cell>
          <cell r="C111" t="str">
            <v>1/4" Tube O.D. in, 1/4" Pipe Thd in.</v>
          </cell>
        </row>
        <row r="111">
          <cell r="J111">
            <v>6.10113636363636</v>
          </cell>
        </row>
        <row r="112">
          <cell r="A112" t="str">
            <v>HUB028.1</v>
          </cell>
          <cell r="B112" t="str">
            <v>1/8npt x 1/4" npt fitting union c/w lock</v>
          </cell>
        </row>
        <row r="112">
          <cell r="J112">
            <v>26.2351778656126</v>
          </cell>
        </row>
        <row r="113">
          <cell r="A113" t="str">
            <v>HUB028.2</v>
          </cell>
          <cell r="B113" t="str">
            <v>1/4npt x 1/4" npt fitting union c/w lock</v>
          </cell>
        </row>
        <row r="114">
          <cell r="A114" t="str">
            <v>HUB029</v>
          </cell>
          <cell r="B114" t="str">
            <v>UT-221</v>
          </cell>
          <cell r="C114" t="str">
            <v>1/8" NPT, 1/4" SAE, 1/4" SAE</v>
          </cell>
        </row>
        <row r="114">
          <cell r="J114">
            <v>7.32136363636364</v>
          </cell>
        </row>
        <row r="115">
          <cell r="A115" t="str">
            <v>HUB030</v>
          </cell>
          <cell r="B115" t="str">
            <v>UT-222</v>
          </cell>
          <cell r="C115" t="str">
            <v>1/4" NPT, 1/4" SAE, 1/4" SAE</v>
          </cell>
        </row>
        <row r="115">
          <cell r="J115">
            <v>7.50909090909091</v>
          </cell>
        </row>
        <row r="116">
          <cell r="A116" t="str">
            <v>HUB031</v>
          </cell>
          <cell r="B116" t="str">
            <v>RV-04×04</v>
          </cell>
          <cell r="C116" t="str">
            <v>1/4" NPT * 1/4" SAE</v>
          </cell>
        </row>
        <row r="116">
          <cell r="J116">
            <v>34.7295454545455</v>
          </cell>
        </row>
        <row r="117">
          <cell r="A117" t="str">
            <v>HUB032</v>
          </cell>
          <cell r="B117" t="str">
            <v>RV-04×06</v>
          </cell>
          <cell r="C117" t="str">
            <v>1/4" NPT * 3/8" SAE</v>
          </cell>
        </row>
        <row r="117">
          <cell r="J117">
            <v>35.1988636363636</v>
          </cell>
        </row>
        <row r="118">
          <cell r="A118" t="str">
            <v>HUB033</v>
          </cell>
          <cell r="B118" t="str">
            <v>RV-06×04</v>
          </cell>
          <cell r="C118" t="str">
            <v>3/8" NPT * 1/4" SAE</v>
          </cell>
        </row>
        <row r="118">
          <cell r="J118">
            <v>36.6068181818182</v>
          </cell>
        </row>
        <row r="119">
          <cell r="A119" t="str">
            <v>HUB034</v>
          </cell>
          <cell r="B119" t="str">
            <v>RV-06×06</v>
          </cell>
          <cell r="C119" t="str">
            <v>3/8" NPT * 3/8" SAE</v>
          </cell>
        </row>
        <row r="119">
          <cell r="J119">
            <v>42.2386363636364</v>
          </cell>
        </row>
        <row r="120">
          <cell r="A120" t="str">
            <v>HUB035</v>
          </cell>
          <cell r="B120" t="str">
            <v>RV-08×08</v>
          </cell>
          <cell r="C120" t="str">
            <v>1/2" NPT * 1/2" SAE</v>
          </cell>
        </row>
        <row r="120">
          <cell r="J120">
            <v>42.2386363636364</v>
          </cell>
        </row>
        <row r="121">
          <cell r="A121" t="str">
            <v>HUB036</v>
          </cell>
          <cell r="B121" t="str">
            <v>RV-12×10</v>
          </cell>
          <cell r="C121" t="str">
            <v>3/4" NPT * 5/8" SAE</v>
          </cell>
        </row>
        <row r="121">
          <cell r="J121">
            <v>84.4772727272727</v>
          </cell>
        </row>
        <row r="122">
          <cell r="A122" t="str">
            <v>HUB037</v>
          </cell>
          <cell r="B122" t="str">
            <v>RV-12×12</v>
          </cell>
          <cell r="C122" t="str">
            <v>3/4" NPT * 3/4" SAE</v>
          </cell>
        </row>
        <row r="122">
          <cell r="J122">
            <v>86.3545454545454</v>
          </cell>
        </row>
        <row r="123">
          <cell r="A123" t="str">
            <v>HUB038</v>
          </cell>
          <cell r="B123" t="str">
            <v>AH-466</v>
          </cell>
          <cell r="C123" t="str">
            <v>1/4" SAE Without Gauge</v>
          </cell>
        </row>
        <row r="123">
          <cell r="J123">
            <v>22.8010416666667</v>
          </cell>
        </row>
        <row r="124">
          <cell r="A124" t="str">
            <v>HUB039</v>
          </cell>
          <cell r="B124" t="str">
            <v>AH-467</v>
          </cell>
          <cell r="C124" t="str">
            <v>1/4" SAE Without Gauge</v>
          </cell>
        </row>
        <row r="124">
          <cell r="J124">
            <v>23.23125</v>
          </cell>
        </row>
        <row r="125">
          <cell r="A125" t="str">
            <v>HUB040</v>
          </cell>
          <cell r="B125" t="str">
            <v>AH-468</v>
          </cell>
          <cell r="C125" t="str">
            <v>1/4" SAE Without Gauge</v>
          </cell>
        </row>
        <row r="125">
          <cell r="J125" t="str">
            <v>~</v>
          </cell>
        </row>
        <row r="126">
          <cell r="A126" t="str">
            <v>HUB041</v>
          </cell>
          <cell r="B126" t="str">
            <v>RG-BS</v>
          </cell>
          <cell r="C126" t="str">
            <v>For R22, R134, R404</v>
          </cell>
        </row>
        <row r="126">
          <cell r="J126">
            <v>21.5104166666667</v>
          </cell>
        </row>
        <row r="127">
          <cell r="A127" t="str">
            <v>HUB042</v>
          </cell>
          <cell r="B127" t="str">
            <v>RG-RS</v>
          </cell>
          <cell r="C127" t="str">
            <v>For R22, R134, R404</v>
          </cell>
        </row>
        <row r="127">
          <cell r="J127">
            <v>24.0916666666667</v>
          </cell>
        </row>
        <row r="128">
          <cell r="A128" t="str">
            <v>HUB043</v>
          </cell>
          <cell r="B128" t="str">
            <v>RG-410a-500aY70</v>
          </cell>
          <cell r="C128" t="str">
            <v>For R410A</v>
          </cell>
        </row>
        <row r="128">
          <cell r="J128">
            <v>21.5104166666667</v>
          </cell>
        </row>
        <row r="129">
          <cell r="A129" t="str">
            <v>HUB044</v>
          </cell>
          <cell r="B129" t="str">
            <v>RG-410a-800aY71</v>
          </cell>
          <cell r="C129" t="str">
            <v>For R410A</v>
          </cell>
        </row>
        <row r="129">
          <cell r="J129">
            <v>21.5104166666667</v>
          </cell>
        </row>
        <row r="130">
          <cell r="A130" t="str">
            <v>HUB044.1</v>
          </cell>
          <cell r="B130" t="str">
            <v>RUBBER GAUGE COVER</v>
          </cell>
        </row>
        <row r="130">
          <cell r="J130">
            <v>4.30208333333333</v>
          </cell>
        </row>
        <row r="131">
          <cell r="A131" t="str">
            <v>HUB044.2</v>
          </cell>
          <cell r="B131" t="str">
            <v>VMG-2-R22-B VALUE MANIFOLD GAUGE SET</v>
          </cell>
        </row>
        <row r="131">
          <cell r="J131">
            <v>206.612126696833</v>
          </cell>
        </row>
        <row r="132">
          <cell r="A132" t="str">
            <v>HUB044.3</v>
          </cell>
          <cell r="B132" t="str">
            <v>VRM2-B-0101I VALUE DIGITAL MANIFOLD GAUGE SET</v>
          </cell>
          <cell r="C132" t="str">
            <v>ALL KIND REF GAS</v>
          </cell>
        </row>
        <row r="132">
          <cell r="J132">
            <v>971.764705882353</v>
          </cell>
        </row>
        <row r="133">
          <cell r="A133" t="str">
            <v>HUB044.4</v>
          </cell>
          <cell r="B133" t="str">
            <v>VRM2-B-0401 VALUE MANIFOLD GAUGE SET</v>
          </cell>
        </row>
        <row r="133">
          <cell r="J133">
            <v>299.004524886878</v>
          </cell>
        </row>
        <row r="134">
          <cell r="A134" t="str">
            <v>HUB044.5</v>
          </cell>
          <cell r="B134" t="str">
            <v>VEF-1 VALUE ELECTRIC FLARING TOOL</v>
          </cell>
          <cell r="C134" t="str">
            <v>1/4 - 3/4</v>
          </cell>
        </row>
        <row r="134">
          <cell r="J134">
            <v>1046.51583710407</v>
          </cell>
        </row>
        <row r="135">
          <cell r="A135" t="str">
            <v>HUB044.6</v>
          </cell>
          <cell r="B135" t="str">
            <v>VALUE DRAIN PUMP M1</v>
          </cell>
        </row>
        <row r="135">
          <cell r="J135">
            <v>194.352941176471</v>
          </cell>
        </row>
        <row r="136">
          <cell r="A136" t="str">
            <v>HUB044.7</v>
          </cell>
          <cell r="B136" t="str">
            <v>Electronic refrigerant scale VES-100B </v>
          </cell>
        </row>
        <row r="136">
          <cell r="J136">
            <v>844.68778280543</v>
          </cell>
        </row>
        <row r="137">
          <cell r="A137" t="str">
            <v>HUB044.8</v>
          </cell>
          <cell r="B137" t="str">
            <v>Electronic refrigerant scale VES-50B </v>
          </cell>
        </row>
        <row r="137">
          <cell r="J137">
            <v>760.069502262444</v>
          </cell>
        </row>
        <row r="138">
          <cell r="A138" t="str">
            <v>HUB044.9</v>
          </cell>
          <cell r="B138" t="str">
            <v>Vaccum gauge VMV-1</v>
          </cell>
        </row>
        <row r="138">
          <cell r="J138">
            <v>560.633484162896</v>
          </cell>
        </row>
        <row r="139">
          <cell r="A139" t="str">
            <v>HUB044.10</v>
          </cell>
          <cell r="B139" t="str">
            <v>Sound meter VMS-1</v>
          </cell>
        </row>
        <row r="139">
          <cell r="J139">
            <v>226.645429864253</v>
          </cell>
        </row>
        <row r="140">
          <cell r="A140" t="str">
            <v>HUB048</v>
          </cell>
          <cell r="B140" t="str">
            <v>REPAIR KIT (RUBBER)</v>
          </cell>
        </row>
        <row r="140">
          <cell r="J140">
            <v>6.68088235294118</v>
          </cell>
        </row>
        <row r="141">
          <cell r="A141" t="str">
            <v>HUB049</v>
          </cell>
          <cell r="B141" t="str">
            <v>AH-560G C/W hose 1.5m</v>
          </cell>
        </row>
        <row r="141">
          <cell r="J141">
            <v>179.402714932127</v>
          </cell>
        </row>
        <row r="142">
          <cell r="A142" t="str">
            <v>HUB049.01</v>
          </cell>
          <cell r="B142" t="str">
            <v>AH-336-RYB(R22,507)</v>
          </cell>
          <cell r="C142" t="str">
            <v>3-36" Set</v>
          </cell>
        </row>
        <row r="142">
          <cell r="J142">
            <v>33.2019607843137</v>
          </cell>
        </row>
        <row r="143">
          <cell r="A143" t="str">
            <v>HUB050</v>
          </cell>
          <cell r="B143" t="str">
            <v>AH-360-RYB(R22,507)</v>
          </cell>
          <cell r="C143" t="str">
            <v>3-60" Set</v>
          </cell>
        </row>
        <row r="143">
          <cell r="J143">
            <v>76.9313725490196</v>
          </cell>
        </row>
        <row r="144">
          <cell r="A144" t="str">
            <v>HUB051</v>
          </cell>
          <cell r="B144" t="str">
            <v>AH-372-RYB(R22,507)</v>
          </cell>
          <cell r="C144" t="str">
            <v>3-72" Set</v>
          </cell>
        </row>
        <row r="144">
          <cell r="J144">
            <v>83.4098039215686</v>
          </cell>
        </row>
        <row r="145">
          <cell r="A145" t="str">
            <v>HUB052</v>
          </cell>
          <cell r="B145" t="str">
            <v>AH-396-RYB(R22,507)</v>
          </cell>
          <cell r="C145" t="str">
            <v>3-96" Set</v>
          </cell>
        </row>
        <row r="145">
          <cell r="J145">
            <v>97.1764705882353</v>
          </cell>
        </row>
        <row r="146">
          <cell r="A146" t="str">
            <v>HUB053</v>
          </cell>
          <cell r="B146" t="str">
            <v>AHA-20ft-RYB(R22,507) per lgth</v>
          </cell>
          <cell r="C146" t="str">
            <v>3-20FT Set</v>
          </cell>
        </row>
        <row r="146">
          <cell r="J146">
            <v>369.270588235294</v>
          </cell>
        </row>
        <row r="147">
          <cell r="A147" t="str">
            <v>HUB058</v>
          </cell>
          <cell r="B147" t="str">
            <v>R-04*05 (R134A)</v>
          </cell>
          <cell r="C147" t="str">
            <v>1/4" SAE(F) * 5/16"</v>
          </cell>
        </row>
        <row r="147">
          <cell r="J147">
            <v>4.69318181818182</v>
          </cell>
        </row>
        <row r="150">
          <cell r="A150" t="str">
            <v>HUB46.1</v>
          </cell>
          <cell r="B150" t="str">
            <v>SN1-04</v>
          </cell>
          <cell r="C150" t="str">
            <v>1/4"</v>
          </cell>
        </row>
        <row r="150">
          <cell r="J150">
            <v>2.15886363636364</v>
          </cell>
        </row>
        <row r="151">
          <cell r="A151" t="str">
            <v>HUB46.2</v>
          </cell>
          <cell r="B151" t="str">
            <v>SN1-05</v>
          </cell>
          <cell r="C151" t="str">
            <v>5/16"</v>
          </cell>
        </row>
        <row r="151">
          <cell r="J151">
            <v>2.90977272727273</v>
          </cell>
        </row>
        <row r="152">
          <cell r="A152" t="str">
            <v>HUB46.3</v>
          </cell>
          <cell r="B152" t="str">
            <v>SN1-06</v>
          </cell>
          <cell r="C152" t="str">
            <v>3/8"</v>
          </cell>
        </row>
        <row r="152">
          <cell r="J152">
            <v>4.78704545454545</v>
          </cell>
        </row>
        <row r="153">
          <cell r="A153" t="str">
            <v>HUB46.4</v>
          </cell>
          <cell r="B153" t="str">
            <v>SN1-08</v>
          </cell>
          <cell r="C153" t="str">
            <v>1/2"</v>
          </cell>
        </row>
        <row r="153">
          <cell r="J153">
            <v>7.69681818181818</v>
          </cell>
        </row>
        <row r="154">
          <cell r="A154" t="str">
            <v>HUB46.5</v>
          </cell>
          <cell r="B154" t="str">
            <v>SN1-10</v>
          </cell>
          <cell r="C154" t="str">
            <v>5/8"</v>
          </cell>
        </row>
        <row r="154">
          <cell r="J154">
            <v>9.76181818181818</v>
          </cell>
        </row>
        <row r="155">
          <cell r="A155" t="str">
            <v>HUB46.6</v>
          </cell>
          <cell r="B155" t="str">
            <v>SN1-12</v>
          </cell>
          <cell r="C155" t="str">
            <v>3/4"</v>
          </cell>
        </row>
        <row r="155">
          <cell r="J155">
            <v>17.4774090909091</v>
          </cell>
        </row>
        <row r="156">
          <cell r="A156" t="str">
            <v>HUB46.7</v>
          </cell>
          <cell r="B156" t="str">
            <v>SN2-04</v>
          </cell>
          <cell r="C156" t="str">
            <v>1/4"</v>
          </cell>
        </row>
        <row r="156">
          <cell r="J156">
            <v>2.14009090909091</v>
          </cell>
        </row>
        <row r="157">
          <cell r="A157" t="str">
            <v>HUB46.8</v>
          </cell>
          <cell r="B157" t="str">
            <v>SN2-05</v>
          </cell>
          <cell r="C157" t="str">
            <v>5/16"</v>
          </cell>
        </row>
        <row r="157">
          <cell r="J157">
            <v>2.29027272727273</v>
          </cell>
        </row>
        <row r="158">
          <cell r="A158" t="str">
            <v>HUB46.9</v>
          </cell>
          <cell r="B158" t="str">
            <v>SN2-06</v>
          </cell>
          <cell r="C158" t="str">
            <v>3/8"</v>
          </cell>
        </row>
        <row r="158">
          <cell r="J158">
            <v>4.14877272727273</v>
          </cell>
        </row>
        <row r="159">
          <cell r="A159" t="str">
            <v>HUB46.10</v>
          </cell>
          <cell r="B159" t="str">
            <v>SN2-08</v>
          </cell>
          <cell r="C159" t="str">
            <v>1/2"</v>
          </cell>
        </row>
        <row r="159">
          <cell r="J159">
            <v>5.80077272727273</v>
          </cell>
        </row>
        <row r="160">
          <cell r="A160" t="str">
            <v>HUB46.11</v>
          </cell>
          <cell r="B160" t="str">
            <v>SN2-10</v>
          </cell>
          <cell r="C160" t="str">
            <v>5/8"</v>
          </cell>
        </row>
        <row r="160">
          <cell r="J160">
            <v>7.07731818181818</v>
          </cell>
        </row>
        <row r="161">
          <cell r="A161" t="str">
            <v>HUB46.12</v>
          </cell>
          <cell r="B161" t="str">
            <v>SN2-12</v>
          </cell>
          <cell r="C161" t="str">
            <v>3/4"</v>
          </cell>
        </row>
        <row r="161">
          <cell r="J161">
            <v>12.4463181818182</v>
          </cell>
        </row>
        <row r="162">
          <cell r="A162" t="str">
            <v>HUB46.13</v>
          </cell>
          <cell r="B162" t="str">
            <v>CN3-04</v>
          </cell>
          <cell r="C162" t="str">
            <v>1/4"</v>
          </cell>
        </row>
        <row r="162">
          <cell r="J162">
            <v>2.478</v>
          </cell>
        </row>
        <row r="163">
          <cell r="A163" t="str">
            <v>HUB062</v>
          </cell>
          <cell r="B163" t="str">
            <v>AH-900MM</v>
          </cell>
          <cell r="C163" t="str">
            <v>1/4"</v>
          </cell>
        </row>
        <row r="163">
          <cell r="J163">
            <v>16.1328125</v>
          </cell>
        </row>
        <row r="164">
          <cell r="A164" t="str">
            <v>HUB063</v>
          </cell>
          <cell r="B164" t="str">
            <v>AH-1200MM</v>
          </cell>
          <cell r="C164" t="str">
            <v>1/4"</v>
          </cell>
        </row>
        <row r="164">
          <cell r="J164">
            <v>20.97265625</v>
          </cell>
        </row>
        <row r="165">
          <cell r="A165" t="str">
            <v>HUB45.3</v>
          </cell>
          <cell r="B165" t="str">
            <v>N-04</v>
          </cell>
          <cell r="C165" t="str">
            <v>1/4"</v>
          </cell>
        </row>
        <row r="165">
          <cell r="J165">
            <v>2.065</v>
          </cell>
        </row>
        <row r="166">
          <cell r="A166" t="str">
            <v>HUB45.4</v>
          </cell>
          <cell r="B166" t="str">
            <v>N-06</v>
          </cell>
          <cell r="C166" t="str">
            <v>3/8"</v>
          </cell>
        </row>
        <row r="166">
          <cell r="J166">
            <v>3.75454545454545</v>
          </cell>
        </row>
        <row r="167">
          <cell r="A167" t="str">
            <v>HUB45.5</v>
          </cell>
          <cell r="B167" t="str">
            <v>N-08</v>
          </cell>
          <cell r="C167" t="str">
            <v>1/2"</v>
          </cell>
        </row>
        <row r="167">
          <cell r="J167">
            <v>4.97477272727273</v>
          </cell>
        </row>
        <row r="168">
          <cell r="A168" t="str">
            <v>HUB45.6</v>
          </cell>
          <cell r="B168" t="str">
            <v>N-10</v>
          </cell>
          <cell r="C168" t="str">
            <v>5/8"</v>
          </cell>
        </row>
        <row r="168">
          <cell r="J168">
            <v>6.00727272727273</v>
          </cell>
        </row>
        <row r="169">
          <cell r="A169" t="str">
            <v>HUB45.7</v>
          </cell>
          <cell r="B169" t="str">
            <v>N-12</v>
          </cell>
          <cell r="C169" t="str">
            <v>3/4"</v>
          </cell>
        </row>
        <row r="169">
          <cell r="J169">
            <v>10.325</v>
          </cell>
        </row>
        <row r="170">
          <cell r="A170" t="str">
            <v>HUB45.8</v>
          </cell>
          <cell r="B170" t="str">
            <v>N-14</v>
          </cell>
          <cell r="C170" t="str">
            <v>7/8"</v>
          </cell>
        </row>
        <row r="170">
          <cell r="J170">
            <v>16.4261363636364</v>
          </cell>
        </row>
        <row r="171">
          <cell r="A171" t="str">
            <v>HUB45.9</v>
          </cell>
          <cell r="B171" t="str">
            <v>U-04</v>
          </cell>
          <cell r="C171" t="str">
            <v>1/4"</v>
          </cell>
        </row>
        <row r="171">
          <cell r="J171">
            <v>2.34659090909091</v>
          </cell>
        </row>
        <row r="172">
          <cell r="A172" t="str">
            <v>HUB45.10</v>
          </cell>
          <cell r="B172" t="str">
            <v>U-05</v>
          </cell>
          <cell r="C172" t="str">
            <v>5/16"</v>
          </cell>
        </row>
        <row r="172">
          <cell r="J172">
            <v>5.72568181818182</v>
          </cell>
        </row>
        <row r="173">
          <cell r="A173" t="str">
            <v>HUB45.11</v>
          </cell>
          <cell r="B173" t="str">
            <v>U-06</v>
          </cell>
          <cell r="C173" t="str">
            <v>3/8"</v>
          </cell>
        </row>
        <row r="173">
          <cell r="J173">
            <v>9.38636363636363</v>
          </cell>
        </row>
        <row r="174">
          <cell r="A174" t="str">
            <v>HUB45.12</v>
          </cell>
          <cell r="B174" t="str">
            <v>U-08</v>
          </cell>
          <cell r="C174" t="str">
            <v>1/2"</v>
          </cell>
        </row>
        <row r="174">
          <cell r="J174">
            <v>14.0795454545455</v>
          </cell>
        </row>
        <row r="175">
          <cell r="A175" t="str">
            <v>HUB45.13</v>
          </cell>
          <cell r="B175" t="str">
            <v>U-10</v>
          </cell>
          <cell r="C175" t="str">
            <v>5/8"</v>
          </cell>
        </row>
        <row r="175">
          <cell r="J175">
            <v>14.0795454545455</v>
          </cell>
        </row>
        <row r="176">
          <cell r="A176" t="str">
            <v>HUB45.14</v>
          </cell>
          <cell r="B176" t="str">
            <v>U-12</v>
          </cell>
          <cell r="C176" t="str">
            <v>3/4"</v>
          </cell>
        </row>
        <row r="176">
          <cell r="J176">
            <v>32.8522727272727</v>
          </cell>
        </row>
        <row r="177">
          <cell r="A177" t="str">
            <v>HUB45.15</v>
          </cell>
          <cell r="B177" t="str">
            <v>SV-04x04</v>
          </cell>
          <cell r="C177" t="str">
            <v>1/4" SAE</v>
          </cell>
        </row>
        <row r="177">
          <cell r="J177">
            <v>39.4227272727273</v>
          </cell>
        </row>
        <row r="178">
          <cell r="A178" t="str">
            <v>HUB45.16</v>
          </cell>
          <cell r="B178" t="str">
            <v>SV-06x06</v>
          </cell>
          <cell r="C178" t="str">
            <v>3/8" SAE</v>
          </cell>
        </row>
        <row r="178">
          <cell r="J178">
            <v>45.5238636363636</v>
          </cell>
        </row>
        <row r="179">
          <cell r="A179" t="str">
            <v>HUB45.17</v>
          </cell>
          <cell r="B179" t="str">
            <v>SV-08x08</v>
          </cell>
          <cell r="C179" t="str">
            <v>1/2" SAE</v>
          </cell>
        </row>
        <row r="179">
          <cell r="J179">
            <v>48.8090909090909</v>
          </cell>
        </row>
        <row r="180">
          <cell r="A180" t="str">
            <v>HUB45.18</v>
          </cell>
          <cell r="B180" t="str">
            <v>SV-10x10</v>
          </cell>
          <cell r="C180" t="str">
            <v>5/8" SAE</v>
          </cell>
        </row>
        <row r="180">
          <cell r="J180">
            <v>51.625</v>
          </cell>
        </row>
        <row r="181">
          <cell r="A181" t="str">
            <v>HUB45.19</v>
          </cell>
          <cell r="B181" t="str">
            <v>SV-12x12</v>
          </cell>
          <cell r="C181" t="str">
            <v>3/4" SAE</v>
          </cell>
        </row>
        <row r="181">
          <cell r="J181">
            <v>66.6431818181818</v>
          </cell>
        </row>
        <row r="182">
          <cell r="A182" t="str">
            <v>HUB45.20</v>
          </cell>
          <cell r="B182" t="str">
            <v>SV-14x14</v>
          </cell>
          <cell r="C182" t="str">
            <v>7/8"welding</v>
          </cell>
        </row>
        <row r="182">
          <cell r="J182">
            <v>85.4159090909091</v>
          </cell>
        </row>
        <row r="183">
          <cell r="A183" t="str">
            <v>HUB064</v>
          </cell>
          <cell r="B183" t="str">
            <v>AH-632 HUB</v>
          </cell>
          <cell r="C183" t="str">
            <v>A/C 220V</v>
          </cell>
        </row>
        <row r="183">
          <cell r="J183">
            <v>76.9313725490196</v>
          </cell>
        </row>
        <row r="184">
          <cell r="A184" t="str">
            <v>HUB064.1</v>
          </cell>
          <cell r="B184" t="str">
            <v>WA-632 CHINA</v>
          </cell>
          <cell r="C184" t="str">
            <v>A/C 220V</v>
          </cell>
        </row>
        <row r="184">
          <cell r="J184">
            <v>53.1437871591324</v>
          </cell>
        </row>
        <row r="185">
          <cell r="A185" t="str">
            <v>HUB064.2</v>
          </cell>
          <cell r="B185" t="str">
            <v>SK-11 CHINA</v>
          </cell>
        </row>
        <row r="185">
          <cell r="J185">
            <v>63.7725445909589</v>
          </cell>
        </row>
        <row r="186">
          <cell r="A186" t="str">
            <v>HUB065</v>
          </cell>
          <cell r="B186" t="str">
            <v>AH-634 HUB</v>
          </cell>
          <cell r="C186" t="str">
            <v>A/C 220V</v>
          </cell>
        </row>
        <row r="186">
          <cell r="J186">
            <v>688.333333333333</v>
          </cell>
        </row>
        <row r="187">
          <cell r="A187" t="str">
            <v>HUB065.1</v>
          </cell>
          <cell r="B187" t="str">
            <v>WA-634 Square type big</v>
          </cell>
          <cell r="C187" t="str">
            <v>A/C 220V</v>
          </cell>
        </row>
        <row r="187">
          <cell r="J187">
            <v>153.216967011208</v>
          </cell>
        </row>
        <row r="188">
          <cell r="A188" t="str">
            <v>HUB066</v>
          </cell>
          <cell r="B188" t="str">
            <v>AH-1238S HUB</v>
          </cell>
        </row>
        <row r="188">
          <cell r="J188">
            <v>194.352941176471</v>
          </cell>
        </row>
        <row r="189">
          <cell r="A189" t="str">
            <v>HUB067</v>
          </cell>
          <cell r="B189" t="str">
            <v>AH-1238N HUB</v>
          </cell>
        </row>
        <row r="189">
          <cell r="J189">
            <v>170.058823529412</v>
          </cell>
        </row>
        <row r="190">
          <cell r="A190" t="str">
            <v>HUB067.1</v>
          </cell>
          <cell r="B190" t="str">
            <v>AH-1230S HUB</v>
          </cell>
        </row>
        <row r="190">
          <cell r="J190">
            <v>204.880392156863</v>
          </cell>
        </row>
        <row r="191">
          <cell r="A191" t="str">
            <v>HUB067.2</v>
          </cell>
          <cell r="B191" t="str">
            <v>AH-1230N HUB</v>
          </cell>
        </row>
        <row r="191">
          <cell r="J191">
            <v>188.68431372549</v>
          </cell>
        </row>
        <row r="192">
          <cell r="A192" t="str">
            <v>HUB067.3</v>
          </cell>
          <cell r="B192" t="str">
            <v>HS-1140</v>
          </cell>
        </row>
        <row r="192">
          <cell r="J192">
            <v>127.877237851662</v>
          </cell>
        </row>
        <row r="193">
          <cell r="A193" t="str">
            <v>HUB068</v>
          </cell>
          <cell r="B193" t="str">
            <v>AH-838 HUB</v>
          </cell>
          <cell r="C193" t="str">
            <v>AH-838A
AH-838B
AH-838C
AH-838D</v>
          </cell>
        </row>
        <row r="193">
          <cell r="J193">
            <v>273.713725490196</v>
          </cell>
        </row>
        <row r="194">
          <cell r="A194" t="str">
            <v>HUB069</v>
          </cell>
          <cell r="B194" t="str">
            <v>AH-1178 HUB</v>
          </cell>
          <cell r="C194" t="str">
            <v>Safety Latches &amp; Inside Release Handles</v>
          </cell>
        </row>
        <row r="194">
          <cell r="J194">
            <v>141.71568627451</v>
          </cell>
        </row>
        <row r="195">
          <cell r="A195" t="str">
            <v>HUB069.1</v>
          </cell>
          <cell r="B195" t="str">
            <v>HS-1178A</v>
          </cell>
          <cell r="C195" t="str">
            <v>Safety Latches &amp; Inside Release Handles</v>
          </cell>
        </row>
        <row r="195">
          <cell r="J195">
            <v>91.6730328495034</v>
          </cell>
        </row>
        <row r="196">
          <cell r="A196" t="str">
            <v>HUB069.10</v>
          </cell>
          <cell r="B196" t="str">
            <v>HS-1178S (short thickness)</v>
          </cell>
          <cell r="C196" t="str">
            <v>Safety Latches &amp; Inside Release Handles</v>
          </cell>
        </row>
        <row r="196">
          <cell r="J196">
            <v>86.0771722100778</v>
          </cell>
        </row>
        <row r="197">
          <cell r="A197" t="str">
            <v>HUB069.2</v>
          </cell>
          <cell r="B197" t="str">
            <v>HS-1178B DOUBLE HANDLE</v>
          </cell>
          <cell r="C197" t="str">
            <v>Safety Latches &amp; Inside Release Handles 45-70mm</v>
          </cell>
        </row>
        <row r="197">
          <cell r="J197">
            <v>276.052449965493</v>
          </cell>
        </row>
        <row r="198">
          <cell r="A198" t="str">
            <v>HUB070</v>
          </cell>
          <cell r="B198" t="str">
            <v>AH-1460</v>
          </cell>
        </row>
        <row r="198">
          <cell r="J198" t="str">
            <v>~</v>
          </cell>
        </row>
        <row r="199">
          <cell r="A199" t="str">
            <v>HUB070.1</v>
          </cell>
          <cell r="B199" t="str">
            <v>HS-1460C</v>
          </cell>
        </row>
        <row r="199">
          <cell r="J199">
            <v>82.815734989648</v>
          </cell>
        </row>
        <row r="200">
          <cell r="A200" t="str">
            <v>HUB071</v>
          </cell>
          <cell r="B200" t="str">
            <v>AH-1179 HUB</v>
          </cell>
          <cell r="C200" t="str">
            <v>Safety Latches &amp; Inside Release Handles</v>
          </cell>
        </row>
        <row r="200">
          <cell r="J200">
            <v>242.941176470588</v>
          </cell>
        </row>
        <row r="201">
          <cell r="A201" t="str">
            <v>HUB071.1</v>
          </cell>
          <cell r="B201" t="str">
            <v>HS-1179</v>
          </cell>
          <cell r="C201" t="str">
            <v>Safety Latches &amp; Inside Release Handles</v>
          </cell>
        </row>
        <row r="201">
          <cell r="J201">
            <v>243.575691146024</v>
          </cell>
        </row>
        <row r="202">
          <cell r="A202" t="str">
            <v>HUB072</v>
          </cell>
          <cell r="B202" t="str">
            <v>AH-1450 HUB</v>
          </cell>
        </row>
        <row r="202">
          <cell r="J202">
            <v>224.31568627451</v>
          </cell>
        </row>
        <row r="203">
          <cell r="A203" t="str">
            <v>HUB073</v>
          </cell>
          <cell r="B203" t="str">
            <v>AH-1470 HUB</v>
          </cell>
        </row>
        <row r="203">
          <cell r="J203">
            <v>242.941176470588</v>
          </cell>
        </row>
        <row r="204">
          <cell r="A204" t="str">
            <v>HUB073.1</v>
          </cell>
          <cell r="B204" t="str">
            <v>HS-1470 (70mm)</v>
          </cell>
        </row>
        <row r="204">
          <cell r="J204">
            <v>127.545089181918</v>
          </cell>
        </row>
        <row r="205">
          <cell r="A205" t="str">
            <v>HUB074</v>
          </cell>
          <cell r="B205" t="str">
            <v>AH-1600 HUB</v>
          </cell>
        </row>
        <row r="205">
          <cell r="J205">
            <v>154.598930481283</v>
          </cell>
        </row>
        <row r="206">
          <cell r="A206" t="str">
            <v>HUB075</v>
          </cell>
          <cell r="B206" t="str">
            <v>AH-1132 HUB</v>
          </cell>
        </row>
        <row r="206">
          <cell r="J206">
            <v>49.4716577540107</v>
          </cell>
        </row>
        <row r="207">
          <cell r="A207" t="str">
            <v>HUB076</v>
          </cell>
          <cell r="B207" t="str">
            <v>AH-1334 HUB</v>
          </cell>
        </row>
        <row r="207">
          <cell r="J207">
            <v>48.5882352941176</v>
          </cell>
        </row>
        <row r="208">
          <cell r="A208" t="str">
            <v>HUB076.1</v>
          </cell>
          <cell r="B208" t="str">
            <v>HK-4001,4100</v>
          </cell>
        </row>
        <row r="208">
          <cell r="J208">
            <v>212.57514863653</v>
          </cell>
        </row>
        <row r="209">
          <cell r="A209" t="str">
            <v>HUB076.2</v>
          </cell>
          <cell r="B209" t="str">
            <v>HS-1191 HINGES (PER PAIR)</v>
          </cell>
        </row>
        <row r="209">
          <cell r="J209">
            <v>93.0016275284817</v>
          </cell>
        </row>
        <row r="210">
          <cell r="A210" t="str">
            <v>HUB076.3</v>
          </cell>
          <cell r="B210" t="str">
            <v>HS-1128 HINGES (PER PAIR) black</v>
          </cell>
        </row>
        <row r="210">
          <cell r="J210">
            <v>122.230710466005</v>
          </cell>
        </row>
        <row r="211">
          <cell r="A211" t="str">
            <v>HUB076.4</v>
          </cell>
          <cell r="B211" t="str">
            <v>HS-1199 HANDLE</v>
          </cell>
        </row>
        <row r="211">
          <cell r="J211">
            <v>166.074334872289</v>
          </cell>
        </row>
        <row r="212">
          <cell r="A212" t="str">
            <v>HUB077</v>
          </cell>
          <cell r="B212" t="str">
            <v>AH-1800 HUB</v>
          </cell>
          <cell r="C212" t="str">
            <v>ITALY DESIGN</v>
          </cell>
        </row>
        <row r="212">
          <cell r="J212">
            <v>185.51871657754</v>
          </cell>
        </row>
        <row r="213">
          <cell r="A213" t="str">
            <v>HUB078</v>
          </cell>
          <cell r="B213" t="str">
            <v>HS-1139 HINGES (PER PAIR)s/steel</v>
          </cell>
          <cell r="C213" t="str">
            <v>ITALY DESIGN</v>
          </cell>
        </row>
        <row r="213">
          <cell r="J213">
            <v>225.861095426313</v>
          </cell>
        </row>
        <row r="214">
          <cell r="A214" t="str">
            <v>HUB078.1</v>
          </cell>
          <cell r="B214" t="str">
            <v>HS-01 CONTENA LOCK ACC</v>
          </cell>
        </row>
        <row r="214">
          <cell r="J214">
            <v>398.578403693493</v>
          </cell>
        </row>
        <row r="215">
          <cell r="A215" t="str">
            <v>HUB079</v>
          </cell>
          <cell r="B215" t="str">
            <v>AH-1161S Camlift hinges c/w spring HUB</v>
          </cell>
        </row>
        <row r="215">
          <cell r="J215">
            <v>252.658823529412</v>
          </cell>
        </row>
        <row r="216">
          <cell r="A216" t="str">
            <v>HUB080</v>
          </cell>
          <cell r="B216" t="str">
            <v>AH-1161N non camlift hinges HUB</v>
          </cell>
        </row>
        <row r="216">
          <cell r="J216">
            <v>220.855614973262</v>
          </cell>
        </row>
        <row r="217">
          <cell r="A217" t="str">
            <v>HUB081</v>
          </cell>
          <cell r="B217" t="str">
            <v>AH-1161NCL Camlift hinges HUB</v>
          </cell>
        </row>
        <row r="217">
          <cell r="J217">
            <v>220.855614973262</v>
          </cell>
        </row>
        <row r="218">
          <cell r="A218" t="str">
            <v>HUB081.1</v>
          </cell>
          <cell r="B218" t="str">
            <v>AH-1162 HUB</v>
          </cell>
        </row>
        <row r="218">
          <cell r="J218">
            <v>124.169934640523</v>
          </cell>
        </row>
        <row r="219">
          <cell r="A219" t="str">
            <v>HUB081.2</v>
          </cell>
          <cell r="B219" t="str">
            <v>HS-608-1</v>
          </cell>
        </row>
        <row r="219">
          <cell r="J219">
            <v>65.5624568668047</v>
          </cell>
        </row>
        <row r="220">
          <cell r="A220" t="str">
            <v>HUB081.3</v>
          </cell>
          <cell r="B220" t="str">
            <v>HS-608-2</v>
          </cell>
        </row>
        <row r="220">
          <cell r="J220">
            <v>65.5624568668047</v>
          </cell>
        </row>
        <row r="221">
          <cell r="A221" t="str">
            <v>HUB081.4</v>
          </cell>
          <cell r="B221" t="str">
            <v>TM-3.2</v>
          </cell>
        </row>
        <row r="221">
          <cell r="J221">
            <v>12.7551020408163</v>
          </cell>
        </row>
        <row r="222">
          <cell r="A222" t="str">
            <v>HUB081.5</v>
          </cell>
          <cell r="B222" t="str">
            <v>TM-4.0H </v>
          </cell>
        </row>
        <row r="222">
          <cell r="J222">
            <v>16.4152617568767</v>
          </cell>
        </row>
        <row r="223">
          <cell r="A223" t="str">
            <v>HUB081.6</v>
          </cell>
          <cell r="B223" t="str">
            <v>TM-4.0L</v>
          </cell>
        </row>
        <row r="223">
          <cell r="J223">
            <v>18.8553682342502</v>
          </cell>
        </row>
        <row r="224">
          <cell r="A224" t="str">
            <v>HUB081.7</v>
          </cell>
          <cell r="B224" t="str">
            <v>TM-5.0</v>
          </cell>
        </row>
        <row r="224">
          <cell r="J224">
            <v>17.3025732031943</v>
          </cell>
        </row>
        <row r="225">
          <cell r="A225" t="str">
            <v>HUB081.8</v>
          </cell>
          <cell r="B225" t="str">
            <v>TM-5.0XL</v>
          </cell>
        </row>
        <row r="225">
          <cell r="J225">
            <v>18.7444543034605</v>
          </cell>
        </row>
        <row r="226">
          <cell r="A226" t="str">
            <v>HUB082</v>
          </cell>
          <cell r="B226" t="str">
            <v>AH-1500 HUB</v>
          </cell>
        </row>
        <row r="226">
          <cell r="J226">
            <v>39.235</v>
          </cell>
        </row>
        <row r="227">
          <cell r="A227" t="str">
            <v>HUB083</v>
          </cell>
          <cell r="B227" t="str">
            <v>AH-1332 HUB</v>
          </cell>
        </row>
        <row r="227">
          <cell r="J227">
            <v>30.975</v>
          </cell>
        </row>
        <row r="228">
          <cell r="A228" t="str">
            <v>HUB083.1</v>
          </cell>
          <cell r="B228" t="str">
            <v>AH-1336 HUB</v>
          </cell>
        </row>
        <row r="228">
          <cell r="J228">
            <v>30.975</v>
          </cell>
        </row>
        <row r="229">
          <cell r="A229" t="str">
            <v>HUB084</v>
          </cell>
          <cell r="B229" t="str">
            <v>AH-712 HUB</v>
          </cell>
        </row>
        <row r="229">
          <cell r="J229">
            <v>38.8705882352941</v>
          </cell>
        </row>
        <row r="230">
          <cell r="A230" t="str">
            <v>HUB085</v>
          </cell>
          <cell r="B230" t="str">
            <v>AH-711 HUB</v>
          </cell>
        </row>
        <row r="230">
          <cell r="J230">
            <v>41.1131221719457</v>
          </cell>
        </row>
        <row r="231">
          <cell r="A231" t="str">
            <v>HUB085.1</v>
          </cell>
          <cell r="B231" t="str">
            <v>AH-1300</v>
          </cell>
        </row>
        <row r="231">
          <cell r="J231">
            <v>39.7115384615385</v>
          </cell>
        </row>
        <row r="232">
          <cell r="A232" t="str">
            <v>HUB086</v>
          </cell>
          <cell r="B232" t="str">
            <v>AH-1200 HUB</v>
          </cell>
        </row>
        <row r="232">
          <cell r="J232">
            <v>68.8333333333333</v>
          </cell>
        </row>
        <row r="233">
          <cell r="A233" t="str">
            <v>HUB087</v>
          </cell>
          <cell r="B233" t="str">
            <v>AH-352 HUB</v>
          </cell>
        </row>
        <row r="233">
          <cell r="J233">
            <v>8.26</v>
          </cell>
        </row>
        <row r="234">
          <cell r="A234" t="str">
            <v>HUB088</v>
          </cell>
          <cell r="B234" t="str">
            <v>AH-351 HUB</v>
          </cell>
        </row>
        <row r="234">
          <cell r="J234">
            <v>13.93875</v>
          </cell>
        </row>
        <row r="235">
          <cell r="A235" t="str">
            <v>HUB089</v>
          </cell>
          <cell r="B235" t="str">
            <v>AH-102-04</v>
          </cell>
          <cell r="C235" t="str">
            <v>1/4"</v>
          </cell>
        </row>
        <row r="235">
          <cell r="J235">
            <v>3.44166666666667</v>
          </cell>
        </row>
        <row r="236">
          <cell r="A236" t="str">
            <v>HUB090</v>
          </cell>
          <cell r="B236" t="str">
            <v>AH-102-05</v>
          </cell>
          <cell r="C236" t="str">
            <v>5/16"</v>
          </cell>
        </row>
        <row r="236">
          <cell r="J236">
            <v>3.44166666666667</v>
          </cell>
        </row>
        <row r="237">
          <cell r="A237" t="str">
            <v>HUB091</v>
          </cell>
          <cell r="B237" t="str">
            <v>AH-102-06</v>
          </cell>
          <cell r="C237" t="str">
            <v>3/8"</v>
          </cell>
        </row>
        <row r="237">
          <cell r="J237">
            <v>3.871875</v>
          </cell>
        </row>
        <row r="238">
          <cell r="A238" t="str">
            <v>HUB092</v>
          </cell>
          <cell r="B238" t="str">
            <v>AH-102-08</v>
          </cell>
          <cell r="C238" t="str">
            <v>1/2"</v>
          </cell>
        </row>
        <row r="238">
          <cell r="J238">
            <v>4.30208333333333</v>
          </cell>
        </row>
        <row r="239">
          <cell r="A239" t="str">
            <v>HUB093</v>
          </cell>
          <cell r="B239" t="str">
            <v>AH-102-10</v>
          </cell>
          <cell r="C239" t="str">
            <v>5/8"</v>
          </cell>
        </row>
        <row r="239">
          <cell r="J239">
            <v>6.53916666666667</v>
          </cell>
        </row>
        <row r="240">
          <cell r="A240" t="str">
            <v>HUB094</v>
          </cell>
          <cell r="B240" t="str">
            <v>AH-102-12</v>
          </cell>
          <cell r="C240" t="str">
            <v>3/4"</v>
          </cell>
        </row>
        <row r="240">
          <cell r="J240">
            <v>7.91583333333333</v>
          </cell>
        </row>
        <row r="241">
          <cell r="A241" t="str">
            <v>HUB094.1</v>
          </cell>
          <cell r="B241" t="str">
            <v>Inner spring bender 3/8"</v>
          </cell>
          <cell r="C241" t="str">
            <v>3/8"</v>
          </cell>
        </row>
        <row r="241">
          <cell r="J241">
            <v>9.95523415977962</v>
          </cell>
        </row>
        <row r="242">
          <cell r="A242" t="str">
            <v>HUB094.2</v>
          </cell>
          <cell r="B242" t="str">
            <v>Inner spring bender 1/2"</v>
          </cell>
          <cell r="C242" t="str">
            <v>1/2"</v>
          </cell>
        </row>
        <row r="242">
          <cell r="J242">
            <v>11.3774104683196</v>
          </cell>
        </row>
        <row r="243">
          <cell r="A243" t="str">
            <v>HUB094.3</v>
          </cell>
          <cell r="B243" t="str">
            <v>Inner spring bender 5/8"</v>
          </cell>
          <cell r="C243" t="str">
            <v>5/8"</v>
          </cell>
        </row>
        <row r="243">
          <cell r="J243">
            <v>14.2217630853994</v>
          </cell>
        </row>
        <row r="244">
          <cell r="A244" t="str">
            <v>HUB094.4</v>
          </cell>
          <cell r="B244" t="str">
            <v>Inner spring bender 3/4"</v>
          </cell>
          <cell r="C244" t="str">
            <v>3/4"</v>
          </cell>
        </row>
        <row r="244">
          <cell r="J244">
            <v>17.0661157024794</v>
          </cell>
        </row>
        <row r="245">
          <cell r="A245" t="str">
            <v>HUB095</v>
          </cell>
          <cell r="B245" t="str">
            <v>AH-369 HUB</v>
          </cell>
        </row>
        <row r="245">
          <cell r="J245">
            <v>32.3921568627451</v>
          </cell>
        </row>
        <row r="246">
          <cell r="A246" t="str">
            <v>HUB096</v>
          </cell>
          <cell r="B246" t="str">
            <v>AH-368A-05-90 HUB</v>
          </cell>
        </row>
        <row r="246">
          <cell r="J246">
            <v>32.3921568627451</v>
          </cell>
        </row>
        <row r="247">
          <cell r="A247" t="str">
            <v>HUB097</v>
          </cell>
          <cell r="B247" t="str">
            <v>AH-368A-05-180 HUB</v>
          </cell>
        </row>
        <row r="247">
          <cell r="J247">
            <v>32.3921568627451</v>
          </cell>
        </row>
        <row r="248">
          <cell r="A248" t="str">
            <v>HUB098</v>
          </cell>
          <cell r="B248" t="str">
            <v>AH-364A-04 HUB</v>
          </cell>
          <cell r="C248" t="str">
            <v>1/4"</v>
          </cell>
        </row>
        <row r="248">
          <cell r="J248">
            <v>40.4901960784314</v>
          </cell>
        </row>
        <row r="249">
          <cell r="A249" t="str">
            <v>HUB099</v>
          </cell>
          <cell r="B249" t="str">
            <v>AH-364A-05 HUB</v>
          </cell>
          <cell r="C249" t="str">
            <v>5/16"</v>
          </cell>
        </row>
        <row r="249">
          <cell r="J249">
            <v>44.5392156862745</v>
          </cell>
        </row>
        <row r="250">
          <cell r="A250" t="str">
            <v>HUB100</v>
          </cell>
          <cell r="B250" t="str">
            <v>AH-364A-06 HUB</v>
          </cell>
          <cell r="C250" t="str">
            <v>3/8"</v>
          </cell>
        </row>
        <row r="250">
          <cell r="J250">
            <v>82.6</v>
          </cell>
        </row>
        <row r="251">
          <cell r="A251" t="str">
            <v>HUB101</v>
          </cell>
          <cell r="B251" t="str">
            <v>AH-364A-08 HUB</v>
          </cell>
          <cell r="C251" t="str">
            <v>1/2"</v>
          </cell>
        </row>
        <row r="251">
          <cell r="J251">
            <v>112.562745098039</v>
          </cell>
        </row>
        <row r="252">
          <cell r="A252" t="str">
            <v>HUB102</v>
          </cell>
          <cell r="B252" t="str">
            <v>AH-364A-10 HUB</v>
          </cell>
          <cell r="C252" t="str">
            <v>5/8"</v>
          </cell>
        </row>
        <row r="252">
          <cell r="J252">
            <v>121.470588235294</v>
          </cell>
        </row>
        <row r="253">
          <cell r="A253" t="str">
            <v>HUB103</v>
          </cell>
          <cell r="B253" t="str">
            <v>AH-364A-12 HUB</v>
          </cell>
          <cell r="C253" t="str">
            <v>3/4"</v>
          </cell>
        </row>
        <row r="253">
          <cell r="J253">
            <v>125.519607843137</v>
          </cell>
        </row>
        <row r="254">
          <cell r="A254" t="str">
            <v>HUB103.1</v>
          </cell>
          <cell r="B254" t="str">
            <v>AH-364A-14 HUB</v>
          </cell>
          <cell r="C254" t="str">
            <v>7/8"</v>
          </cell>
        </row>
        <row r="254">
          <cell r="J254" t="str">
            <v>~</v>
          </cell>
        </row>
        <row r="255">
          <cell r="A255" t="str">
            <v>HUB103.2</v>
          </cell>
          <cell r="B255" t="str">
            <v>CT-364A-06 TUBE BENDER</v>
          </cell>
          <cell r="C255" t="str">
            <v>3/8"</v>
          </cell>
        </row>
        <row r="255">
          <cell r="J255">
            <v>40.1555663587749</v>
          </cell>
        </row>
        <row r="256">
          <cell r="A256" t="str">
            <v>HUB103.3</v>
          </cell>
          <cell r="B256" t="str">
            <v>CT-364A-08 TUBE BENDER</v>
          </cell>
          <cell r="C256" t="str">
            <v>1/2"</v>
          </cell>
        </row>
        <row r="256">
          <cell r="J256">
            <v>50.8637173877816</v>
          </cell>
        </row>
        <row r="257">
          <cell r="A257" t="str">
            <v>HUB103.31</v>
          </cell>
          <cell r="B257" t="str">
            <v>CT-364A-10 TUBE BENDER</v>
          </cell>
          <cell r="C257" t="str">
            <v>5/8"</v>
          </cell>
        </row>
        <row r="258">
          <cell r="A258" t="str">
            <v>HUB103.4</v>
          </cell>
          <cell r="B258" t="str">
            <v>CT-364A-12 TUBE BENDER</v>
          </cell>
          <cell r="C258" t="str">
            <v>3/4"</v>
          </cell>
        </row>
        <row r="258">
          <cell r="J258">
            <v>87.0037271106793</v>
          </cell>
        </row>
        <row r="259">
          <cell r="A259" t="str">
            <v>HUB103.5</v>
          </cell>
          <cell r="B259" t="str">
            <v>CT-364A-14 TUBE BENDER</v>
          </cell>
          <cell r="C259" t="str">
            <v>7/8"</v>
          </cell>
        </row>
        <row r="259">
          <cell r="J259">
            <v>109.728431372549</v>
          </cell>
        </row>
        <row r="260">
          <cell r="A260" t="str">
            <v>HUB104</v>
          </cell>
          <cell r="B260" t="str">
            <v>AH-193</v>
          </cell>
        </row>
        <row r="260">
          <cell r="J260">
            <v>19.4352941176471</v>
          </cell>
        </row>
        <row r="261">
          <cell r="A261" t="str">
            <v>HUB105</v>
          </cell>
          <cell r="B261" t="str">
            <v>AH-94</v>
          </cell>
        </row>
        <row r="261">
          <cell r="J261">
            <v>11.7421568627451</v>
          </cell>
        </row>
        <row r="262">
          <cell r="A262" t="str">
            <v>HUB106</v>
          </cell>
          <cell r="B262" t="str">
            <v>AH-95</v>
          </cell>
        </row>
        <row r="262">
          <cell r="J262">
            <v>14.171568627451</v>
          </cell>
        </row>
        <row r="263">
          <cell r="A263" t="str">
            <v>HUB107</v>
          </cell>
          <cell r="B263" t="str">
            <v>AH-96</v>
          </cell>
        </row>
        <row r="263">
          <cell r="J263">
            <v>21.8647058823529</v>
          </cell>
        </row>
        <row r="264">
          <cell r="A264" t="str">
            <v>HUB108</v>
          </cell>
          <cell r="B264" t="str">
            <v>AH-275</v>
          </cell>
        </row>
        <row r="264">
          <cell r="J264">
            <v>89.078431372549</v>
          </cell>
        </row>
        <row r="265">
          <cell r="A265" t="str">
            <v>HUB109</v>
          </cell>
          <cell r="B265" t="str">
            <v>CT-278</v>
          </cell>
        </row>
        <row r="265">
          <cell r="J265">
            <v>101.960784313725</v>
          </cell>
        </row>
        <row r="266">
          <cell r="A266" t="str">
            <v>HUB110</v>
          </cell>
          <cell r="B266" t="str">
            <v>CT-806</v>
          </cell>
        </row>
        <row r="266">
          <cell r="J266">
            <v>91.3408841797589</v>
          </cell>
        </row>
        <row r="267">
          <cell r="A267" t="str">
            <v>HUB111</v>
          </cell>
          <cell r="B267" t="str">
            <v>CT-100A</v>
          </cell>
          <cell r="C267" t="str">
            <v>3/8" ~ 1-1/8"</v>
          </cell>
        </row>
        <row r="267">
          <cell r="J267">
            <v>438.913725490196</v>
          </cell>
        </row>
        <row r="268">
          <cell r="A268" t="str">
            <v>HUB111.1</v>
          </cell>
          <cell r="B268" t="str">
            <v>CT-100AL</v>
          </cell>
          <cell r="C268" t="str">
            <v>3/8~1-5/8</v>
          </cell>
        </row>
        <row r="268">
          <cell r="J268">
            <v>882.686274509804</v>
          </cell>
        </row>
        <row r="269">
          <cell r="A269" t="str">
            <v>HUB112</v>
          </cell>
          <cell r="B269" t="str">
            <v>CT-300A</v>
          </cell>
          <cell r="C269" t="str">
            <v>3/8~1-1/8</v>
          </cell>
        </row>
        <row r="269">
          <cell r="J269">
            <v>858.392156862745</v>
          </cell>
        </row>
        <row r="270">
          <cell r="A270" t="str">
            <v>HUB113</v>
          </cell>
          <cell r="B270" t="str">
            <v>CT-300AL</v>
          </cell>
          <cell r="C270" t="str">
            <v>3/8~1-5/8</v>
          </cell>
        </row>
        <row r="270">
          <cell r="J270">
            <v>1218.75490196078</v>
          </cell>
        </row>
        <row r="271">
          <cell r="A271" t="str">
            <v>HUB114</v>
          </cell>
          <cell r="B271" t="str">
            <v>100A-01</v>
          </cell>
          <cell r="C271" t="str">
            <v>3/8"</v>
          </cell>
        </row>
        <row r="271">
          <cell r="J271">
            <v>106.010695187166</v>
          </cell>
        </row>
        <row r="272">
          <cell r="A272" t="str">
            <v>HUB115</v>
          </cell>
          <cell r="B272" t="str">
            <v>100A-02</v>
          </cell>
          <cell r="C272" t="str">
            <v> 1/2" </v>
          </cell>
        </row>
        <row r="272">
          <cell r="J272">
            <v>106.010695187166</v>
          </cell>
        </row>
        <row r="273">
          <cell r="A273" t="str">
            <v>HUB116</v>
          </cell>
          <cell r="B273" t="str">
            <v>100A-03</v>
          </cell>
          <cell r="C273" t="str">
            <v>5/8" </v>
          </cell>
        </row>
        <row r="273">
          <cell r="J273">
            <v>106.010695187166</v>
          </cell>
        </row>
        <row r="274">
          <cell r="A274" t="str">
            <v>HUB117</v>
          </cell>
          <cell r="B274" t="str">
            <v>100A-04</v>
          </cell>
          <cell r="C274" t="str">
            <v>3/4" </v>
          </cell>
        </row>
        <row r="274">
          <cell r="J274">
            <v>106.010695187166</v>
          </cell>
        </row>
        <row r="275">
          <cell r="A275" t="str">
            <v>HUB118</v>
          </cell>
          <cell r="B275" t="str">
            <v>100A-05</v>
          </cell>
          <cell r="C275" t="str">
            <v> 7/8" </v>
          </cell>
        </row>
        <row r="275">
          <cell r="J275">
            <v>106.010695187166</v>
          </cell>
        </row>
        <row r="276">
          <cell r="A276" t="str">
            <v>HUB119</v>
          </cell>
          <cell r="B276" t="str">
            <v>100A-07</v>
          </cell>
          <cell r="C276" t="str">
            <v>1-1/8"</v>
          </cell>
        </row>
        <row r="276">
          <cell r="J276">
            <v>176.68449197861</v>
          </cell>
        </row>
        <row r="277">
          <cell r="A277" t="str">
            <v>HUB120</v>
          </cell>
          <cell r="B277" t="str">
            <v>100A-09</v>
          </cell>
          <cell r="C277" t="str">
            <v>1 3/8"</v>
          </cell>
        </row>
        <row r="277">
          <cell r="J277">
            <v>176.68449197861</v>
          </cell>
        </row>
        <row r="278">
          <cell r="A278" t="str">
            <v>HUB121</v>
          </cell>
          <cell r="B278" t="str">
            <v>100A-11</v>
          </cell>
          <cell r="C278" t="str">
            <v>1 5/8"</v>
          </cell>
        </row>
        <row r="278">
          <cell r="J278">
            <v>176.68449197861</v>
          </cell>
        </row>
        <row r="279">
          <cell r="A279" t="str">
            <v>HUB121.1</v>
          </cell>
          <cell r="B279" t="str">
            <v>Hydraulic thimble</v>
          </cell>
        </row>
        <row r="279">
          <cell r="J279">
            <v>39.7540106951872</v>
          </cell>
        </row>
        <row r="280">
          <cell r="A280" t="str">
            <v>HUB122</v>
          </cell>
          <cell r="B280" t="str">
            <v>AH-E800AL</v>
          </cell>
          <cell r="C280" t="str">
            <v>1/4"~3/4"</v>
          </cell>
        </row>
        <row r="280">
          <cell r="J280">
            <v>911.963800904977</v>
          </cell>
        </row>
        <row r="281">
          <cell r="A281" t="str">
            <v>HUB123</v>
          </cell>
          <cell r="B281" t="str">
            <v>E800A-01</v>
          </cell>
          <cell r="C281" t="str">
            <v>1/4"</v>
          </cell>
        </row>
        <row r="281">
          <cell r="J281">
            <v>85.5152941176471</v>
          </cell>
        </row>
        <row r="282">
          <cell r="A282" t="str">
            <v>HUB124</v>
          </cell>
          <cell r="B282" t="str">
            <v>E800A-03</v>
          </cell>
          <cell r="C282" t="str">
            <v>3/8"</v>
          </cell>
        </row>
        <row r="282">
          <cell r="J282">
            <v>85.5152941176471</v>
          </cell>
        </row>
        <row r="283">
          <cell r="A283" t="str">
            <v>HUB125</v>
          </cell>
          <cell r="B283" t="str">
            <v>E800A-04</v>
          </cell>
          <cell r="C283" t="str">
            <v>1/2"</v>
          </cell>
        </row>
        <row r="283">
          <cell r="J283">
            <v>85.5152941176471</v>
          </cell>
        </row>
        <row r="284">
          <cell r="A284" t="str">
            <v>HUB126</v>
          </cell>
          <cell r="B284" t="str">
            <v>E800A-05</v>
          </cell>
          <cell r="C284" t="str">
            <v>5/8"</v>
          </cell>
        </row>
        <row r="284">
          <cell r="J284">
            <v>85.5152941176471</v>
          </cell>
        </row>
        <row r="285">
          <cell r="A285" t="str">
            <v>HUB127</v>
          </cell>
          <cell r="B285" t="str">
            <v>E800A-06</v>
          </cell>
          <cell r="C285" t="str">
            <v>3/4"</v>
          </cell>
        </row>
        <row r="285">
          <cell r="J285">
            <v>85.5152941176471</v>
          </cell>
        </row>
        <row r="286">
          <cell r="A286" t="str">
            <v>HUB127.1</v>
          </cell>
          <cell r="B286" t="str">
            <v>WK-T800 Tee-Extractor Sets (3/8"-1 1/4")</v>
          </cell>
          <cell r="C286" t="str">
            <v>Tee-Extractor Sets (3/8"-1 1/4")</v>
          </cell>
        </row>
        <row r="286">
          <cell r="J286">
            <v>1797.76470588235</v>
          </cell>
        </row>
        <row r="287">
          <cell r="A287" t="str">
            <v>HUB128</v>
          </cell>
          <cell r="B287" t="str">
            <v>AH-127/128 CUTTER WHEEL</v>
          </cell>
        </row>
        <row r="287">
          <cell r="J287">
            <v>2.86805555555556</v>
          </cell>
        </row>
        <row r="288">
          <cell r="A288" t="str">
            <v>HUB129</v>
          </cell>
          <cell r="B288" t="str">
            <v>AH-107/206 CUTTER WHEEL</v>
          </cell>
        </row>
        <row r="288">
          <cell r="J288">
            <v>3.2265625</v>
          </cell>
        </row>
        <row r="289">
          <cell r="A289" t="str">
            <v>HUB130</v>
          </cell>
          <cell r="B289" t="str">
            <v>AH-105/274 CUTTER WHEEL</v>
          </cell>
        </row>
        <row r="289">
          <cell r="J289">
            <v>3.2265625</v>
          </cell>
        </row>
        <row r="290">
          <cell r="A290" t="str">
            <v>HUB131</v>
          </cell>
          <cell r="B290" t="str">
            <v>AH-127</v>
          </cell>
          <cell r="C290" t="str">
            <v>For Φ1/8" to 5/8" </v>
          </cell>
        </row>
        <row r="290">
          <cell r="J290">
            <v>9.71764705882353</v>
          </cell>
        </row>
        <row r="291">
          <cell r="A291" t="str">
            <v>HUB132</v>
          </cell>
          <cell r="B291" t="str">
            <v>AH-128</v>
          </cell>
          <cell r="C291" t="str">
            <v>For Φ1/8" to 7/8" </v>
          </cell>
        </row>
        <row r="291">
          <cell r="J291">
            <v>10.5274509803922</v>
          </cell>
        </row>
        <row r="292">
          <cell r="A292" t="str">
            <v>HUB133</v>
          </cell>
          <cell r="B292" t="str">
            <v>AH-174</v>
          </cell>
          <cell r="C292" t="str">
            <v>For Φ1/8" to 1-1/8" (3-28mm)</v>
          </cell>
        </row>
        <row r="292">
          <cell r="J292">
            <v>13.7666666666667</v>
          </cell>
        </row>
        <row r="293">
          <cell r="A293" t="str">
            <v>HUB134</v>
          </cell>
          <cell r="B293" t="str">
            <v>AH-274</v>
          </cell>
          <cell r="C293" t="str">
            <v>For 1/8"-1 1/8"</v>
          </cell>
        </row>
        <row r="293">
          <cell r="J293">
            <v>19.4352941176471</v>
          </cell>
        </row>
        <row r="294">
          <cell r="A294" t="str">
            <v>HUB135</v>
          </cell>
          <cell r="B294" t="str">
            <v>AH-312</v>
          </cell>
          <cell r="C294" t="str">
            <v>For 1/4"-1-5/8"O.D.tubing </v>
          </cell>
        </row>
        <row r="294">
          <cell r="J294">
            <v>173.46</v>
          </cell>
        </row>
        <row r="295">
          <cell r="A295" t="str">
            <v>HUB136</v>
          </cell>
          <cell r="B295" t="str">
            <v>AH-105</v>
          </cell>
          <cell r="C295" t="str">
            <v>For 1/8"-1-3/8"O.D.tubing </v>
          </cell>
        </row>
        <row r="295">
          <cell r="J295">
            <v>20.2450980392157</v>
          </cell>
        </row>
        <row r="296">
          <cell r="A296" t="str">
            <v>HUB137</v>
          </cell>
          <cell r="B296" t="str">
            <v>AH-107</v>
          </cell>
          <cell r="C296" t="str">
            <v>For 1/4"-2"O.D tubing </v>
          </cell>
        </row>
        <row r="296">
          <cell r="J296">
            <v>45.3490196078431</v>
          </cell>
        </row>
        <row r="297">
          <cell r="A297" t="str">
            <v>HUB138</v>
          </cell>
          <cell r="B297" t="str">
            <v>AH-206</v>
          </cell>
          <cell r="C297" t="str">
            <v>For 3/8"-2-5/8"O.D.tubing </v>
          </cell>
        </row>
        <row r="297">
          <cell r="J297">
            <v>96.0297162343198</v>
          </cell>
        </row>
        <row r="298">
          <cell r="A298" t="str">
            <v>HUB139</v>
          </cell>
          <cell r="B298" t="str">
            <v>AH-532</v>
          </cell>
          <cell r="C298" t="str">
            <v>For Φ3/16" to 1-1/4" (5-32mm)</v>
          </cell>
        </row>
        <row r="298">
          <cell r="J298">
            <v>62.3549019607843</v>
          </cell>
        </row>
        <row r="299">
          <cell r="A299" t="str">
            <v>HUB140</v>
          </cell>
          <cell r="B299" t="str">
            <v>AH-650</v>
          </cell>
          <cell r="C299" t="str">
            <v>For Φ1/4" to 2" (6-50mm)</v>
          </cell>
        </row>
        <row r="299">
          <cell r="J299">
            <v>68.0235294117647</v>
          </cell>
        </row>
        <row r="300">
          <cell r="A300" t="str">
            <v>HUB141</v>
          </cell>
          <cell r="B300" t="str">
            <v>AH-201</v>
          </cell>
          <cell r="C300" t="str">
            <v>7" Can pinch off copper tubing instatly</v>
          </cell>
        </row>
        <row r="300">
          <cell r="J300">
            <v>17.0058823529412</v>
          </cell>
        </row>
        <row r="301">
          <cell r="A301" t="str">
            <v>HUB142</v>
          </cell>
          <cell r="B301" t="str">
            <v>AH-122</v>
          </cell>
          <cell r="C301" t="str">
            <v>1/4” , 3/8” , 3/16” , 5/16”</v>
          </cell>
        </row>
        <row r="301">
          <cell r="J301">
            <v>14.5764705882353</v>
          </cell>
        </row>
        <row r="302">
          <cell r="A302" t="str">
            <v>HUB143</v>
          </cell>
          <cell r="B302" t="str">
            <v>AH-123</v>
          </cell>
          <cell r="C302" t="str">
            <v>1/4” , 3/16” , 9/16” , 1/2”</v>
          </cell>
        </row>
        <row r="302">
          <cell r="J302">
            <v>21.0549019607843</v>
          </cell>
        </row>
        <row r="303">
          <cell r="A303" t="str">
            <v>HUB144</v>
          </cell>
          <cell r="B303" t="str">
            <v>AH-208 Plastic</v>
          </cell>
        </row>
        <row r="303">
          <cell r="J303">
            <v>10.6894117647059</v>
          </cell>
        </row>
        <row r="304">
          <cell r="A304" t="str">
            <v>HUB145</v>
          </cell>
          <cell r="B304" t="str">
            <v>AH-203</v>
          </cell>
        </row>
        <row r="304">
          <cell r="J304">
            <v>16.52</v>
          </cell>
        </row>
        <row r="305">
          <cell r="A305" t="str">
            <v>HUB146</v>
          </cell>
          <cell r="B305" t="str">
            <v>AH-207</v>
          </cell>
        </row>
        <row r="305">
          <cell r="J305">
            <v>14.0366013071895</v>
          </cell>
        </row>
        <row r="306">
          <cell r="A306" t="str">
            <v>HUB147</v>
          </cell>
          <cell r="B306" t="str">
            <v>AH-303</v>
          </cell>
        </row>
        <row r="306">
          <cell r="J306">
            <v>15.116339869281</v>
          </cell>
        </row>
        <row r="307">
          <cell r="A307" t="str">
            <v>HUB148</v>
          </cell>
          <cell r="B307" t="str">
            <v>AH-302</v>
          </cell>
        </row>
        <row r="307">
          <cell r="J307">
            <v>15.116339869281</v>
          </cell>
        </row>
        <row r="308">
          <cell r="B308" t="str">
            <v>DN-04</v>
          </cell>
          <cell r="C308" t="str">
            <v>1/4"</v>
          </cell>
        </row>
        <row r="308">
          <cell r="J308">
            <v>11.0625</v>
          </cell>
        </row>
        <row r="309">
          <cell r="B309" t="str">
            <v>DN-06</v>
          </cell>
          <cell r="C309" t="str">
            <v>3/8"</v>
          </cell>
        </row>
        <row r="309">
          <cell r="J309">
            <v>11.0625</v>
          </cell>
        </row>
        <row r="310">
          <cell r="B310" t="str">
            <v>DN-08</v>
          </cell>
          <cell r="C310" t="str">
            <v>1/2"</v>
          </cell>
        </row>
        <row r="310">
          <cell r="J310">
            <v>9.38780769230771</v>
          </cell>
        </row>
        <row r="311">
          <cell r="B311" t="str">
            <v>DN-10</v>
          </cell>
          <cell r="C311" t="str">
            <v>5/8"</v>
          </cell>
        </row>
        <row r="311">
          <cell r="J311">
            <v>11.0199519230769</v>
          </cell>
        </row>
        <row r="312">
          <cell r="B312" t="str">
            <v>DN-12</v>
          </cell>
          <cell r="C312" t="str">
            <v>3/4"</v>
          </cell>
        </row>
        <row r="312">
          <cell r="J312">
            <v>21.5854903846154</v>
          </cell>
        </row>
        <row r="313">
          <cell r="B313" t="str">
            <v>DN-14</v>
          </cell>
          <cell r="C313" t="str">
            <v>7/8"</v>
          </cell>
        </row>
        <row r="313">
          <cell r="J313">
            <v>26.6895576923077</v>
          </cell>
        </row>
        <row r="314">
          <cell r="A314" t="str">
            <v>HUB149</v>
          </cell>
          <cell r="B314" t="str">
            <v>AHK-052</v>
          </cell>
          <cell r="C314" t="str">
            <v>1/4"(Filter drier)</v>
          </cell>
        </row>
        <row r="314">
          <cell r="J314">
            <v>19.0111111111111</v>
          </cell>
        </row>
        <row r="315">
          <cell r="A315" t="str">
            <v>HUB150</v>
          </cell>
          <cell r="B315" t="str">
            <v>AHK-083</v>
          </cell>
          <cell r="C315" t="str">
            <v>3/8"(Filter drier)</v>
          </cell>
        </row>
        <row r="315">
          <cell r="J315">
            <v>26.2222222222222</v>
          </cell>
        </row>
        <row r="316">
          <cell r="A316" t="str">
            <v>HUB150.1</v>
          </cell>
          <cell r="B316" t="str">
            <v>AHK-052S</v>
          </cell>
          <cell r="C316" t="str">
            <v>1/4"(Filter drier)</v>
          </cell>
        </row>
        <row r="316">
          <cell r="J316">
            <v>15.719723183391</v>
          </cell>
        </row>
        <row r="317">
          <cell r="A317" t="str">
            <v>HUB150.2</v>
          </cell>
          <cell r="B317" t="str">
            <v>AHK-083S</v>
          </cell>
          <cell r="C317" t="str">
            <v>3/8"(Filter drier)</v>
          </cell>
        </row>
        <row r="317">
          <cell r="J317">
            <v>18.3941176470588</v>
          </cell>
        </row>
        <row r="318">
          <cell r="A318" t="str">
            <v>HUB151</v>
          </cell>
          <cell r="B318" t="str">
            <v>LFRG-500</v>
          </cell>
          <cell r="C318" t="str">
            <v>(0-500PSI)</v>
          </cell>
        </row>
        <row r="318">
          <cell r="J318">
            <v>31.7617165443252</v>
          </cell>
        </row>
        <row r="319">
          <cell r="A319" t="str">
            <v>HUB152</v>
          </cell>
          <cell r="B319" t="str">
            <v>LFRG-250</v>
          </cell>
          <cell r="C319" t="str">
            <v>(0-250PSI)</v>
          </cell>
        </row>
        <row r="319">
          <cell r="J319">
            <v>31.7617165443252</v>
          </cell>
        </row>
        <row r="320">
          <cell r="A320" t="str">
            <v>HUB153</v>
          </cell>
          <cell r="B320" t="str">
            <v>SFRG-500B</v>
          </cell>
          <cell r="C320" t="str">
            <v>(0-500PSI)</v>
          </cell>
        </row>
        <row r="320">
          <cell r="J320">
            <v>34.9378881987578</v>
          </cell>
        </row>
        <row r="321">
          <cell r="A321" t="str">
            <v>HUB154</v>
          </cell>
          <cell r="B321" t="str">
            <v>SFRG-250B</v>
          </cell>
          <cell r="C321" t="str">
            <v>(0-250PSI)</v>
          </cell>
        </row>
        <row r="321">
          <cell r="J321">
            <v>34.9378881987578</v>
          </cell>
        </row>
        <row r="322">
          <cell r="A322" t="str">
            <v>HUB155</v>
          </cell>
          <cell r="B322" t="str">
            <v>AH-701</v>
          </cell>
          <cell r="C322" t="str">
            <v>Flow Capacity Tons:1</v>
          </cell>
        </row>
        <row r="322">
          <cell r="J322">
            <v>499.041666666667</v>
          </cell>
        </row>
        <row r="323">
          <cell r="A323" t="str">
            <v>HUB156</v>
          </cell>
          <cell r="B323" t="str">
            <v>AH-702</v>
          </cell>
          <cell r="C323" t="str">
            <v>Flow Capacity Tons:2</v>
          </cell>
        </row>
        <row r="323">
          <cell r="J323">
            <v>602.291666666667</v>
          </cell>
        </row>
        <row r="324">
          <cell r="A324" t="str">
            <v>HUB157</v>
          </cell>
          <cell r="B324" t="str">
            <v>AH-703</v>
          </cell>
          <cell r="C324" t="str">
            <v>Flow Capacity Tons:3</v>
          </cell>
        </row>
        <row r="324">
          <cell r="J324">
            <v>921.307692307692</v>
          </cell>
        </row>
        <row r="325">
          <cell r="A325" t="str">
            <v>HUB158</v>
          </cell>
          <cell r="B325" t="str">
            <v>AH-705</v>
          </cell>
          <cell r="C325" t="str">
            <v>Flow Capacity Tons:5</v>
          </cell>
        </row>
        <row r="325">
          <cell r="J325">
            <v>1794.96153846154</v>
          </cell>
        </row>
      </sheetData>
      <sheetData sheetId="21">
        <row r="8">
          <cell r="L8" t="str">
            <v>(RM) </v>
          </cell>
        </row>
        <row r="9">
          <cell r="A9" t="str">
            <v>FI001</v>
          </cell>
          <cell r="B9" t="str">
            <v>100CP16A</v>
          </cell>
        </row>
        <row r="9">
          <cell r="D9" t="str">
            <v>5/8 COUPLING</v>
          </cell>
          <cell r="E9">
            <v>10.5</v>
          </cell>
        </row>
        <row r="9">
          <cell r="L9">
            <v>1.87098700649675</v>
          </cell>
        </row>
        <row r="10">
          <cell r="A10" t="str">
            <v>FI002</v>
          </cell>
          <cell r="B10" t="str">
            <v>100CP19A</v>
          </cell>
        </row>
        <row r="10">
          <cell r="D10" t="str">
            <v>3/4 COUPLING</v>
          </cell>
          <cell r="E10">
            <v>16.5</v>
          </cell>
        </row>
        <row r="10">
          <cell r="L10">
            <v>2.92636265200733</v>
          </cell>
        </row>
        <row r="11">
          <cell r="A11" t="str">
            <v> </v>
          </cell>
          <cell r="B11" t="str">
            <v>100CP22A</v>
          </cell>
        </row>
        <row r="11">
          <cell r="D11" t="str">
            <v>7/8 COUPLING</v>
          </cell>
          <cell r="E11">
            <v>23</v>
          </cell>
        </row>
        <row r="11">
          <cell r="L11">
            <v>4.04331334332834</v>
          </cell>
        </row>
        <row r="12">
          <cell r="A12" t="str">
            <v>FI004</v>
          </cell>
          <cell r="B12" t="str">
            <v>100CP28A</v>
          </cell>
        </row>
        <row r="12">
          <cell r="D12" t="str">
            <v>1-1/8 COUPLING</v>
          </cell>
          <cell r="E12">
            <v>47</v>
          </cell>
        </row>
        <row r="12">
          <cell r="L12">
            <v>6.84148064856461</v>
          </cell>
        </row>
        <row r="13">
          <cell r="A13" t="str">
            <v>FI005</v>
          </cell>
          <cell r="B13" t="str">
            <v>100CP35A</v>
          </cell>
        </row>
        <row r="13">
          <cell r="D13" t="str">
            <v>1-3/8 COUPLING</v>
          </cell>
          <cell r="E13">
            <v>63</v>
          </cell>
        </row>
        <row r="13">
          <cell r="L13">
            <v>9.22880365372869</v>
          </cell>
        </row>
        <row r="14">
          <cell r="A14" t="str">
            <v>FI006</v>
          </cell>
          <cell r="B14" t="str">
            <v>100CP42A</v>
          </cell>
        </row>
        <row r="14">
          <cell r="D14" t="str">
            <v>1-5/8 COUPLING</v>
          </cell>
          <cell r="E14">
            <v>97</v>
          </cell>
        </row>
        <row r="14">
          <cell r="L14">
            <v>14.1857668388028</v>
          </cell>
        </row>
        <row r="15">
          <cell r="A15" t="str">
            <v>FI007</v>
          </cell>
          <cell r="B15" t="str">
            <v>100CP54A</v>
          </cell>
        </row>
        <row r="15">
          <cell r="D15" t="str">
            <v>2-1/8 COUPLING</v>
          </cell>
          <cell r="E15">
            <v>178</v>
          </cell>
        </row>
        <row r="15">
          <cell r="L15">
            <v>26.0186101393748</v>
          </cell>
        </row>
        <row r="16">
          <cell r="A16" t="str">
            <v>FI008</v>
          </cell>
          <cell r="B16" t="str">
            <v>100CP67A</v>
          </cell>
        </row>
        <row r="16">
          <cell r="D16" t="str">
            <v>2-5/8 COUPLING</v>
          </cell>
          <cell r="E16">
            <v>260</v>
          </cell>
        </row>
        <row r="16">
          <cell r="L16">
            <v>39.1580598589594</v>
          </cell>
        </row>
        <row r="17">
          <cell r="A17" t="str">
            <v>FI009</v>
          </cell>
          <cell r="B17" t="str">
            <v>100CP80A</v>
          </cell>
        </row>
        <row r="17">
          <cell r="D17" t="str">
            <v>3-1/8 COUPLING</v>
          </cell>
          <cell r="E17">
            <v>400</v>
          </cell>
        </row>
        <row r="17">
          <cell r="L17">
            <v>62.1254372813593</v>
          </cell>
        </row>
        <row r="18">
          <cell r="A18" t="str">
            <v>FI010</v>
          </cell>
        </row>
        <row r="18">
          <cell r="D18" t="str">
            <v>4-1/8 COUPLING</v>
          </cell>
          <cell r="E18">
            <v>880</v>
          </cell>
        </row>
        <row r="18">
          <cell r="L18">
            <v>135.717363540452</v>
          </cell>
        </row>
        <row r="19">
          <cell r="B19" t="str">
            <v>102CP06-03</v>
          </cell>
        </row>
        <row r="19">
          <cell r="D19" t="str">
            <v>1/4x1/8 REDUCER</v>
          </cell>
          <cell r="E19">
            <v>2.2</v>
          </cell>
        </row>
        <row r="19">
          <cell r="L19">
            <v>0.950663668165917</v>
          </cell>
        </row>
        <row r="20">
          <cell r="A20" t="str">
            <v>FI011</v>
          </cell>
          <cell r="B20" t="str">
            <v>102CP10-06</v>
          </cell>
        </row>
        <row r="20">
          <cell r="D20" t="str">
            <v>3/8x1/4 REDUCER</v>
          </cell>
          <cell r="E20">
            <v>3.8</v>
          </cell>
        </row>
        <row r="20">
          <cell r="L20">
            <v>1.12293619856738</v>
          </cell>
        </row>
        <row r="21">
          <cell r="A21" t="str">
            <v>FI012</v>
          </cell>
          <cell r="B21" t="str">
            <v>102CP13-10</v>
          </cell>
        </row>
        <row r="21">
          <cell r="D21" t="str">
            <v>1/2x3/8 REDUCER</v>
          </cell>
          <cell r="E21">
            <v>5.6</v>
          </cell>
        </row>
        <row r="21">
          <cell r="L21">
            <v>1.32534266200233</v>
          </cell>
        </row>
        <row r="22">
          <cell r="B22" t="str">
            <v>102CP13-06</v>
          </cell>
        </row>
        <row r="22">
          <cell r="D22" t="str">
            <v>1/2x1/4 REDUCER</v>
          </cell>
          <cell r="E22">
            <v>5.8</v>
          </cell>
        </row>
        <row r="22">
          <cell r="L22">
            <v>1.3348369148759</v>
          </cell>
        </row>
        <row r="23">
          <cell r="A23" t="str">
            <v>FI013</v>
          </cell>
          <cell r="B23" t="str">
            <v>102CP16-13</v>
          </cell>
        </row>
        <row r="23">
          <cell r="D23" t="str">
            <v>5/8x1/2 REDUCER</v>
          </cell>
          <cell r="E23">
            <v>10</v>
          </cell>
        </row>
        <row r="23">
          <cell r="L23">
            <v>2.0295685490588</v>
          </cell>
        </row>
        <row r="24">
          <cell r="A24" t="str">
            <v>FI014</v>
          </cell>
          <cell r="B24" t="str">
            <v>102CP16-10</v>
          </cell>
        </row>
        <row r="24">
          <cell r="D24" t="str">
            <v>5/8x3/8 REDUCER</v>
          </cell>
          <cell r="E24">
            <v>10.5</v>
          </cell>
        </row>
        <row r="24">
          <cell r="L24">
            <v>2.06362402132267</v>
          </cell>
        </row>
        <row r="25">
          <cell r="A25" t="str">
            <v>FI015</v>
          </cell>
          <cell r="B25" t="str">
            <v>102CP19-16</v>
          </cell>
        </row>
        <row r="25">
          <cell r="D25" t="str">
            <v>3/4x5/8 REDUCER</v>
          </cell>
          <cell r="E25">
            <v>16</v>
          </cell>
        </row>
        <row r="25">
          <cell r="L25">
            <v>3.01614526070298</v>
          </cell>
        </row>
        <row r="26">
          <cell r="A26" t="str">
            <v>FI016</v>
          </cell>
          <cell r="B26" t="str">
            <v>102CP19-13</v>
          </cell>
        </row>
        <row r="26">
          <cell r="D26" t="str">
            <v>3/4x1/2 REDUCER</v>
          </cell>
          <cell r="E26">
            <v>16</v>
          </cell>
        </row>
        <row r="26">
          <cell r="L26">
            <v>3.01614526070298</v>
          </cell>
        </row>
        <row r="27">
          <cell r="A27" t="str">
            <v>FI017</v>
          </cell>
          <cell r="B27" t="str">
            <v>102CP19-10</v>
          </cell>
        </row>
        <row r="27">
          <cell r="D27" t="str">
            <v>3/4x3/8 REDUCER</v>
          </cell>
          <cell r="E27">
            <v>16</v>
          </cell>
        </row>
        <row r="27">
          <cell r="L27">
            <v>3.01614526070298</v>
          </cell>
        </row>
        <row r="28">
          <cell r="A28" t="str">
            <v>FI018</v>
          </cell>
          <cell r="B28" t="str">
            <v>102CP22-19</v>
          </cell>
        </row>
        <row r="28">
          <cell r="D28" t="str">
            <v>7/8x3/4 REDUCER</v>
          </cell>
          <cell r="E28">
            <v>22</v>
          </cell>
        </row>
        <row r="28">
          <cell r="L28">
            <v>4.19535898717308</v>
          </cell>
        </row>
        <row r="29">
          <cell r="A29" t="str">
            <v>FI019</v>
          </cell>
          <cell r="B29" t="str">
            <v>102CP22-16</v>
          </cell>
        </row>
        <row r="29">
          <cell r="D29" t="str">
            <v>7/8x5/8 REDUCER</v>
          </cell>
          <cell r="E29">
            <v>22</v>
          </cell>
        </row>
        <row r="29">
          <cell r="L29">
            <v>4.19535898717308</v>
          </cell>
        </row>
        <row r="30">
          <cell r="A30" t="str">
            <v>FI020</v>
          </cell>
          <cell r="B30" t="str">
            <v>102CP22-13</v>
          </cell>
        </row>
        <row r="30">
          <cell r="D30" t="str">
            <v>7/8x1/2 REDUCER</v>
          </cell>
          <cell r="E30">
            <v>22</v>
          </cell>
        </row>
        <row r="30">
          <cell r="L30">
            <v>4.19535898717308</v>
          </cell>
        </row>
        <row r="31">
          <cell r="A31" t="str">
            <v>FI021</v>
          </cell>
          <cell r="B31" t="str">
            <v>102CP22-10</v>
          </cell>
        </row>
        <row r="31">
          <cell r="D31" t="str">
            <v>7/8x3/8  REDUCER</v>
          </cell>
          <cell r="E31">
            <v>22</v>
          </cell>
        </row>
        <row r="31">
          <cell r="L31">
            <v>4.19535898717308</v>
          </cell>
        </row>
        <row r="32">
          <cell r="A32" t="str">
            <v>FI022</v>
          </cell>
          <cell r="B32" t="str">
            <v>102CP28-22</v>
          </cell>
        </row>
        <row r="32">
          <cell r="D32" t="str">
            <v>1-1/8x7/8 REDUCER</v>
          </cell>
          <cell r="E32">
            <v>45</v>
          </cell>
        </row>
        <row r="32">
          <cell r="L32">
            <v>6.83116080848465</v>
          </cell>
        </row>
        <row r="33">
          <cell r="A33" t="str">
            <v>FI023</v>
          </cell>
          <cell r="B33" t="str">
            <v>102CP28-19</v>
          </cell>
        </row>
        <row r="33">
          <cell r="D33" t="str">
            <v>1-1/8x3/4 REDUCER</v>
          </cell>
          <cell r="E33">
            <v>38</v>
          </cell>
        </row>
        <row r="33">
          <cell r="L33">
            <v>6.35358154256205</v>
          </cell>
        </row>
        <row r="34">
          <cell r="A34" t="str">
            <v>FI024</v>
          </cell>
          <cell r="B34" t="str">
            <v>102CP28-16</v>
          </cell>
        </row>
        <row r="34">
          <cell r="D34" t="str">
            <v>1-1/8x5/8 REDUCER</v>
          </cell>
          <cell r="E34">
            <v>38</v>
          </cell>
        </row>
        <row r="34">
          <cell r="L34">
            <v>6.35358154256205</v>
          </cell>
        </row>
        <row r="35">
          <cell r="A35" t="str">
            <v>FI025</v>
          </cell>
          <cell r="B35" t="str">
            <v>102CP28-13</v>
          </cell>
        </row>
        <row r="35">
          <cell r="D35" t="str">
            <v>1-1/8x1/2 REDUCER</v>
          </cell>
          <cell r="E35">
            <v>35</v>
          </cell>
        </row>
        <row r="35">
          <cell r="L35">
            <v>6.25210311510911</v>
          </cell>
        </row>
        <row r="36">
          <cell r="A36" t="str">
            <v>FI026</v>
          </cell>
          <cell r="B36" t="str">
            <v>102CP35-28</v>
          </cell>
        </row>
        <row r="36">
          <cell r="D36" t="str">
            <v>1-3/8x1-1/8 REDUCER</v>
          </cell>
          <cell r="E36">
            <v>62</v>
          </cell>
        </row>
        <row r="36">
          <cell r="L36">
            <v>9.56190515853184</v>
          </cell>
        </row>
        <row r="37">
          <cell r="A37" t="str">
            <v>FI027</v>
          </cell>
          <cell r="B37" t="str">
            <v>102CP35-22</v>
          </cell>
        </row>
        <row r="37">
          <cell r="D37" t="str">
            <v>1-3/8x7/8 REDUCER</v>
          </cell>
          <cell r="E37">
            <v>52</v>
          </cell>
        </row>
        <row r="37">
          <cell r="L37">
            <v>8.97138097617858</v>
          </cell>
        </row>
        <row r="38">
          <cell r="A38" t="str">
            <v>FI028</v>
          </cell>
        </row>
        <row r="38">
          <cell r="D38" t="str">
            <v>1-3/8x3/4 REDUCER</v>
          </cell>
        </row>
        <row r="38">
          <cell r="L38">
            <v>5.72177799988895</v>
          </cell>
        </row>
        <row r="39">
          <cell r="A39" t="str">
            <v>FI028.01</v>
          </cell>
          <cell r="B39" t="str">
            <v>102CP35-16</v>
          </cell>
        </row>
        <row r="39">
          <cell r="D39" t="str">
            <v>1-3/8x5/8 REDUCER</v>
          </cell>
          <cell r="E39">
            <v>62</v>
          </cell>
        </row>
        <row r="39">
          <cell r="L39">
            <v>9.96323227275251</v>
          </cell>
        </row>
        <row r="40">
          <cell r="A40" t="str">
            <v>FI029</v>
          </cell>
          <cell r="B40" t="str">
            <v>102CP42-35</v>
          </cell>
        </row>
        <row r="40">
          <cell r="D40" t="str">
            <v>1-5/8x1-3/8 REDUCER</v>
          </cell>
          <cell r="E40">
            <v>90</v>
          </cell>
        </row>
        <row r="40">
          <cell r="L40">
            <v>14.1095146871009</v>
          </cell>
        </row>
        <row r="41">
          <cell r="A41" t="str">
            <v>FI030</v>
          </cell>
          <cell r="B41" t="str">
            <v>102CP42-28</v>
          </cell>
        </row>
        <row r="41">
          <cell r="D41" t="str">
            <v>1-5/8x1-1/8 REDUCER</v>
          </cell>
          <cell r="E41">
            <v>85</v>
          </cell>
        </row>
        <row r="41">
          <cell r="L41">
            <v>13.8142525959243</v>
          </cell>
        </row>
        <row r="42">
          <cell r="A42" t="str">
            <v>FI031</v>
          </cell>
          <cell r="B42" t="str">
            <v>102CP42-22</v>
          </cell>
        </row>
        <row r="42">
          <cell r="D42" t="str">
            <v>1-5/8x7/8 REDUCER</v>
          </cell>
          <cell r="E42">
            <v>81</v>
          </cell>
        </row>
        <row r="42">
          <cell r="L42">
            <v>13.5757496251874</v>
          </cell>
        </row>
        <row r="43">
          <cell r="A43" t="str">
            <v>FI032</v>
          </cell>
          <cell r="B43" t="str">
            <v>102CP42-16</v>
          </cell>
        </row>
        <row r="43">
          <cell r="D43" t="str">
            <v>1-5/8x5/8 REDUCER</v>
          </cell>
          <cell r="E43">
            <v>74</v>
          </cell>
        </row>
        <row r="43">
          <cell r="L43">
            <v>13.3962990726859</v>
          </cell>
        </row>
        <row r="44">
          <cell r="A44" t="str">
            <v>FI033</v>
          </cell>
          <cell r="B44" t="str">
            <v>102CP54-42</v>
          </cell>
        </row>
        <row r="44">
          <cell r="D44" t="str">
            <v>2-1/8x1-5/8 REDUCER</v>
          </cell>
          <cell r="E44">
            <v>152</v>
          </cell>
        </row>
        <row r="44">
          <cell r="L44">
            <v>24.347942695319</v>
          </cell>
        </row>
        <row r="45">
          <cell r="A45" t="str">
            <v>FI034</v>
          </cell>
          <cell r="B45" t="str">
            <v>102CP54-35</v>
          </cell>
        </row>
        <row r="45">
          <cell r="D45" t="str">
            <v>2-1/8x1-3/8 REDUCER</v>
          </cell>
          <cell r="E45">
            <v>150</v>
          </cell>
        </row>
        <row r="45">
          <cell r="L45">
            <v>24.0968265867066</v>
          </cell>
        </row>
        <row r="46">
          <cell r="A46" t="str">
            <v>FI035</v>
          </cell>
          <cell r="B46" t="str">
            <v>102CP54-28</v>
          </cell>
        </row>
        <row r="46">
          <cell r="D46" t="str">
            <v>2-1/8x1-1/8 REDUCER</v>
          </cell>
          <cell r="E46">
            <v>144</v>
          </cell>
        </row>
        <row r="46">
          <cell r="L46">
            <v>24.2149314231773</v>
          </cell>
        </row>
        <row r="47">
          <cell r="B47" t="str">
            <v>102CP54-22</v>
          </cell>
        </row>
        <row r="47">
          <cell r="D47" t="str">
            <v>2-1/8x7/8 REDUCER</v>
          </cell>
          <cell r="E47">
            <v>140</v>
          </cell>
        </row>
        <row r="47">
          <cell r="L47">
            <v>23.9993614303959</v>
          </cell>
        </row>
        <row r="48">
          <cell r="B48" t="str">
            <v>102CP54-16</v>
          </cell>
        </row>
        <row r="48">
          <cell r="D48" t="str">
            <v>2-1/8x5/8 REDUCER</v>
          </cell>
          <cell r="E48">
            <v>132</v>
          </cell>
        </row>
        <row r="48">
          <cell r="L48">
            <v>23.831950691321</v>
          </cell>
        </row>
        <row r="49">
          <cell r="A49" t="str">
            <v>FI036</v>
          </cell>
          <cell r="B49" t="str">
            <v>102CP67-54</v>
          </cell>
        </row>
        <row r="49">
          <cell r="D49" t="str">
            <v>2-5/8x2-1/8 REDUCER</v>
          </cell>
          <cell r="E49">
            <v>285</v>
          </cell>
        </row>
        <row r="49">
          <cell r="L49">
            <v>44.3839122105614</v>
          </cell>
        </row>
        <row r="50">
          <cell r="A50" t="str">
            <v>FI037</v>
          </cell>
          <cell r="B50" t="str">
            <v>102CP67-42</v>
          </cell>
        </row>
        <row r="50">
          <cell r="D50" t="str">
            <v>2-5/8x1-5/8 REDUCER</v>
          </cell>
          <cell r="E50">
            <v>245</v>
          </cell>
        </row>
        <row r="50">
          <cell r="L50">
            <v>42.3084777055916</v>
          </cell>
        </row>
        <row r="51">
          <cell r="B51" t="str">
            <v>102CP67-35</v>
          </cell>
        </row>
        <row r="51">
          <cell r="D51" t="str">
            <v>2-5/8x1-3/8 REDUCER</v>
          </cell>
          <cell r="E51">
            <v>245</v>
          </cell>
        </row>
        <row r="51">
          <cell r="L51">
            <v>42.8818021544783</v>
          </cell>
        </row>
        <row r="52">
          <cell r="B52" t="str">
            <v>102CP67-28</v>
          </cell>
        </row>
        <row r="52">
          <cell r="D52" t="str">
            <v>2-5/8x1-1/8 REDUCER</v>
          </cell>
          <cell r="E52">
            <v>245</v>
          </cell>
        </row>
        <row r="52">
          <cell r="L52">
            <v>43.1684643789217</v>
          </cell>
        </row>
        <row r="53">
          <cell r="A53" t="str">
            <v>FI038</v>
          </cell>
          <cell r="B53" t="str">
            <v>102CP80-67</v>
          </cell>
        </row>
        <row r="53">
          <cell r="D53" t="str">
            <v>3-1/8x2-5/8 REDUCER</v>
          </cell>
          <cell r="E53">
            <v>410</v>
          </cell>
        </row>
        <row r="53">
          <cell r="L53">
            <v>67.6236187461825</v>
          </cell>
        </row>
        <row r="54">
          <cell r="A54" t="str">
            <v>FI039</v>
          </cell>
          <cell r="B54" t="str">
            <v>102CP80-54</v>
          </cell>
        </row>
        <row r="54">
          <cell r="D54" t="str">
            <v>3-1/8x2-1/8 REDUCER</v>
          </cell>
          <cell r="E54">
            <v>375</v>
          </cell>
        </row>
        <row r="54">
          <cell r="L54">
            <v>65.556784107946</v>
          </cell>
        </row>
        <row r="55">
          <cell r="B55" t="str">
            <v>102CP80-42</v>
          </cell>
        </row>
        <row r="55">
          <cell r="D55" t="str">
            <v>3-1/8x1-5/8 REDUCER</v>
          </cell>
          <cell r="E55">
            <v>352</v>
          </cell>
        </row>
        <row r="55">
          <cell r="L55">
            <v>65.2489088788939</v>
          </cell>
        </row>
        <row r="56">
          <cell r="B56" t="str">
            <v>102CP80-35</v>
          </cell>
        </row>
        <row r="56">
          <cell r="D56" t="str">
            <v>3-1/8x1-3/8 REDUCER</v>
          </cell>
          <cell r="E56">
            <v>352</v>
          </cell>
        </row>
        <row r="56">
          <cell r="L56">
            <v>65.2489088788939</v>
          </cell>
        </row>
        <row r="57">
          <cell r="B57" t="str">
            <v>102CP92-80</v>
          </cell>
        </row>
        <row r="57">
          <cell r="D57" t="str">
            <v>3-5/8x3-1/8 REDUCER</v>
          </cell>
          <cell r="E57">
            <v>600</v>
          </cell>
        </row>
        <row r="57">
          <cell r="L57">
            <v>97.6944860902882</v>
          </cell>
        </row>
        <row r="58">
          <cell r="B58" t="str">
            <v>102CP92-67</v>
          </cell>
        </row>
        <row r="58">
          <cell r="D58" t="str">
            <v>3-5/8x2-5/8 REDUCER</v>
          </cell>
          <cell r="E58">
            <v>600</v>
          </cell>
        </row>
        <row r="58">
          <cell r="L58">
            <v>98.8411349880615</v>
          </cell>
        </row>
        <row r="59">
          <cell r="B59" t="str">
            <v>102CP92-54</v>
          </cell>
        </row>
        <row r="59">
          <cell r="D59" t="str">
            <v>3-5/8x2-1/8 REDUCER</v>
          </cell>
          <cell r="E59">
            <v>450</v>
          </cell>
        </row>
        <row r="59">
          <cell r="L59">
            <v>92.8498944971958</v>
          </cell>
        </row>
        <row r="60">
          <cell r="B60" t="str">
            <v>102CP105-92</v>
          </cell>
        </row>
        <row r="60">
          <cell r="D60" t="str">
            <v>4-1/8x3-5/8 REDUCER</v>
          </cell>
          <cell r="E60">
            <v>900</v>
          </cell>
        </row>
        <row r="60">
          <cell r="L60">
            <v>147.401715808762</v>
          </cell>
        </row>
        <row r="61">
          <cell r="B61" t="str">
            <v>102CP105-80</v>
          </cell>
        </row>
        <row r="61">
          <cell r="D61" t="str">
            <v>4-1/8x3-1/8 REDUCER</v>
          </cell>
          <cell r="E61">
            <v>900</v>
          </cell>
        </row>
        <row r="61">
          <cell r="L61">
            <v>147.401715808762</v>
          </cell>
        </row>
        <row r="62">
          <cell r="B62" t="str">
            <v>102CP105-67</v>
          </cell>
        </row>
        <row r="62">
          <cell r="D62" t="str">
            <v>4-1/8x2-5/8 REDUCER</v>
          </cell>
          <cell r="E62">
            <v>900</v>
          </cell>
        </row>
        <row r="62">
          <cell r="L62">
            <v>149.695013604309</v>
          </cell>
        </row>
        <row r="63">
          <cell r="B63" t="str">
            <v>102CP105-54</v>
          </cell>
        </row>
        <row r="63">
          <cell r="D63" t="str">
            <v>4-1/8x2-1/8 REDUCER</v>
          </cell>
          <cell r="E63">
            <v>900</v>
          </cell>
        </row>
        <row r="63">
          <cell r="L63">
            <v>153.134960297629</v>
          </cell>
        </row>
        <row r="64">
          <cell r="B64" t="str">
            <v>103EB06A</v>
          </cell>
        </row>
        <row r="64">
          <cell r="D64" t="str">
            <v>1/4  ELBOW</v>
          </cell>
          <cell r="E64">
            <v>3.5</v>
          </cell>
        </row>
        <row r="64">
          <cell r="L64">
            <v>1.13277444611028</v>
          </cell>
        </row>
        <row r="65">
          <cell r="A65" t="str">
            <v>FI046</v>
          </cell>
          <cell r="B65" t="str">
            <v>103EB10A</v>
          </cell>
        </row>
        <row r="65">
          <cell r="D65" t="str">
            <v>3/8  ELBOW</v>
          </cell>
          <cell r="E65">
            <v>6</v>
          </cell>
        </row>
        <row r="65">
          <cell r="L65">
            <v>1.56957887722805</v>
          </cell>
        </row>
        <row r="66">
          <cell r="A66" t="str">
            <v>FI047</v>
          </cell>
          <cell r="B66" t="str">
            <v>103EB13A</v>
          </cell>
        </row>
        <row r="66">
          <cell r="D66" t="str">
            <v>1/2  ELBOW</v>
          </cell>
          <cell r="E66">
            <v>9</v>
          </cell>
        </row>
        <row r="66">
          <cell r="L66">
            <v>2.0213814759287</v>
          </cell>
        </row>
        <row r="67">
          <cell r="A67" t="str">
            <v>FI048</v>
          </cell>
          <cell r="B67" t="str">
            <v>103EB16A</v>
          </cell>
        </row>
        <row r="67">
          <cell r="D67" t="str">
            <v>5/8  ELBOW</v>
          </cell>
          <cell r="E67">
            <v>15.2</v>
          </cell>
        </row>
        <row r="67">
          <cell r="L67">
            <v>2.77177144760953</v>
          </cell>
        </row>
        <row r="68">
          <cell r="A68" t="str">
            <v>FI049</v>
          </cell>
          <cell r="B68" t="str">
            <v>103EB19A</v>
          </cell>
        </row>
        <row r="68">
          <cell r="D68" t="str">
            <v>3/4  ELBOW</v>
          </cell>
          <cell r="E68">
            <v>26</v>
          </cell>
        </row>
        <row r="68">
          <cell r="L68">
            <v>4.71547892720306</v>
          </cell>
        </row>
        <row r="69">
          <cell r="A69" t="str">
            <v>FI050</v>
          </cell>
          <cell r="B69" t="str">
            <v>103EB22A</v>
          </cell>
        </row>
        <row r="69">
          <cell r="D69" t="str">
            <v>7/8  ELBOW</v>
          </cell>
          <cell r="E69">
            <v>34</v>
          </cell>
        </row>
        <row r="69">
          <cell r="L69">
            <v>5.17482647565106</v>
          </cell>
        </row>
        <row r="70">
          <cell r="A70" t="str">
            <v>FI051</v>
          </cell>
          <cell r="B70" t="str">
            <v>103EB28A</v>
          </cell>
        </row>
        <row r="70">
          <cell r="D70" t="str">
            <v>1-1/8 ELBOW</v>
          </cell>
          <cell r="E70">
            <v>70</v>
          </cell>
        </row>
        <row r="70">
          <cell r="L70">
            <v>10.6007690599145</v>
          </cell>
        </row>
        <row r="71">
          <cell r="B71" t="str">
            <v>103EB35A</v>
          </cell>
        </row>
        <row r="71">
          <cell r="D71" t="str">
            <v>1-3/8 ELBOW</v>
          </cell>
          <cell r="E71">
            <v>102</v>
          </cell>
        </row>
        <row r="71">
          <cell r="L71">
            <v>15.9028735632184</v>
          </cell>
        </row>
        <row r="72">
          <cell r="B72" t="str">
            <v>103EB42A</v>
          </cell>
        </row>
        <row r="72">
          <cell r="D72" t="str">
            <v>1-5/8 ELBOW</v>
          </cell>
          <cell r="E72">
            <v>150</v>
          </cell>
        </row>
        <row r="72">
          <cell r="L72">
            <v>23.9821616969293</v>
          </cell>
        </row>
        <row r="73">
          <cell r="B73" t="str">
            <v>103EB54A</v>
          </cell>
        </row>
        <row r="73">
          <cell r="D73" t="str">
            <v>2-1/8 ELBOW</v>
          </cell>
          <cell r="E73">
            <v>290</v>
          </cell>
        </row>
        <row r="73">
          <cell r="L73">
            <v>46.7316758287523</v>
          </cell>
        </row>
        <row r="74">
          <cell r="B74" t="str">
            <v>103EB67A</v>
          </cell>
        </row>
        <row r="74">
          <cell r="D74" t="str">
            <v>2-5/8 ELBOW</v>
          </cell>
          <cell r="E74">
            <v>500</v>
          </cell>
        </row>
        <row r="74">
          <cell r="L74">
            <v>79.7494308401355</v>
          </cell>
        </row>
        <row r="75">
          <cell r="B75" t="str">
            <v>103EB80A</v>
          </cell>
        </row>
        <row r="75">
          <cell r="D75" t="str">
            <v>3-1/8 ELBOW</v>
          </cell>
          <cell r="E75">
            <v>780</v>
          </cell>
        </row>
        <row r="75">
          <cell r="L75">
            <v>130.041451496474</v>
          </cell>
        </row>
        <row r="76">
          <cell r="B76" t="str">
            <v>103EB92A</v>
          </cell>
        </row>
        <row r="76">
          <cell r="D76" t="str">
            <v>3-5/8 ELBOW</v>
          </cell>
          <cell r="E76">
            <v>1250</v>
          </cell>
        </row>
        <row r="76">
          <cell r="L76">
            <v>208.546768282525</v>
          </cell>
        </row>
        <row r="77">
          <cell r="B77" t="str">
            <v>103EB105A</v>
          </cell>
        </row>
        <row r="77">
          <cell r="D77" t="str">
            <v>4-1/8 ELBOW</v>
          </cell>
          <cell r="E77">
            <v>1540</v>
          </cell>
        </row>
        <row r="77">
          <cell r="L77">
            <v>256.425093009051</v>
          </cell>
        </row>
        <row r="78">
          <cell r="A78" t="str">
            <v>FI055</v>
          </cell>
          <cell r="B78" t="str">
            <v>105EB22A</v>
          </cell>
        </row>
        <row r="78">
          <cell r="D78" t="str">
            <v>7/8 LONG ELBOW</v>
          </cell>
          <cell r="E78">
            <v>52</v>
          </cell>
        </row>
        <row r="78">
          <cell r="L78">
            <v>7.84766505636071</v>
          </cell>
        </row>
        <row r="79">
          <cell r="A79" t="str">
            <v>FI056</v>
          </cell>
          <cell r="B79" t="str">
            <v>105EB28A</v>
          </cell>
        </row>
        <row r="79">
          <cell r="D79" t="str">
            <v>1-1/8 LONG ELBOW</v>
          </cell>
          <cell r="E79">
            <v>98</v>
          </cell>
        </row>
        <row r="79">
          <cell r="L79">
            <v>14.827316897107</v>
          </cell>
        </row>
        <row r="80">
          <cell r="A80" t="str">
            <v>FI057</v>
          </cell>
          <cell r="B80" t="str">
            <v>105EB35A</v>
          </cell>
        </row>
        <row r="80">
          <cell r="D80" t="str">
            <v>1-3/8 LONG ELBOW</v>
          </cell>
          <cell r="E80">
            <v>165</v>
          </cell>
        </row>
        <row r="80">
          <cell r="L80">
            <v>25.1890096618358</v>
          </cell>
        </row>
        <row r="81">
          <cell r="A81" t="str">
            <v>FI058</v>
          </cell>
          <cell r="B81" t="str">
            <v>105EB42A</v>
          </cell>
        </row>
        <row r="81">
          <cell r="D81" t="str">
            <v>1-5/8 LONG ELBOW</v>
          </cell>
          <cell r="E81">
            <v>245</v>
          </cell>
        </row>
        <row r="81">
          <cell r="L81">
            <v>39.2125256816036</v>
          </cell>
        </row>
        <row r="82">
          <cell r="A82" t="str">
            <v>FI059</v>
          </cell>
          <cell r="B82" t="str">
            <v>105EB54A</v>
          </cell>
        </row>
        <row r="82">
          <cell r="D82" t="str">
            <v>2-1/8 LONG ELBOW</v>
          </cell>
          <cell r="E82">
            <v>450</v>
          </cell>
        </row>
        <row r="82">
          <cell r="L82">
            <v>70.2609112110611</v>
          </cell>
        </row>
        <row r="83">
          <cell r="B83" t="str">
            <v>105EB67A</v>
          </cell>
        </row>
        <row r="83">
          <cell r="D83" t="str">
            <v>2-5/8 LONG ELBOW</v>
          </cell>
          <cell r="E83">
            <v>680</v>
          </cell>
        </row>
        <row r="83">
          <cell r="L83">
            <v>111.752401576989</v>
          </cell>
        </row>
        <row r="84">
          <cell r="B84" t="str">
            <v>105EB80A</v>
          </cell>
        </row>
        <row r="84">
          <cell r="D84" t="str">
            <v>3-1/8 LONG ELBOW</v>
          </cell>
          <cell r="E84">
            <v>1150</v>
          </cell>
        </row>
        <row r="84">
          <cell r="L84">
            <v>202.641526458993</v>
          </cell>
        </row>
        <row r="85">
          <cell r="B85" t="str">
            <v>105EB92A</v>
          </cell>
        </row>
        <row r="85">
          <cell r="D85" t="str">
            <v>3-5/8 LONG ELBOW</v>
          </cell>
          <cell r="E85">
            <v>1550</v>
          </cell>
        </row>
        <row r="85">
          <cell r="L85">
            <v>274.880407018713</v>
          </cell>
        </row>
        <row r="86">
          <cell r="B86" t="str">
            <v>105EB105A</v>
          </cell>
        </row>
        <row r="86">
          <cell r="D86" t="str">
            <v>4-1/8 LONG ELBOW</v>
          </cell>
          <cell r="E86">
            <v>2325</v>
          </cell>
        </row>
        <row r="86">
          <cell r="L86">
            <v>412.320610528069</v>
          </cell>
        </row>
        <row r="87">
          <cell r="A87" t="str">
            <v>FI059.1</v>
          </cell>
        </row>
        <row r="87">
          <cell r="D87" t="str">
            <v>3/8 ELBOW 45º</v>
          </cell>
        </row>
        <row r="87">
          <cell r="L87">
            <v>1.70174162918541</v>
          </cell>
        </row>
        <row r="88">
          <cell r="A88" t="str">
            <v>FI059.2</v>
          </cell>
        </row>
        <row r="88">
          <cell r="D88" t="str">
            <v>1/2 ELBOW 45º</v>
          </cell>
        </row>
        <row r="88">
          <cell r="L88">
            <v>2.22908545727136</v>
          </cell>
        </row>
        <row r="89">
          <cell r="A89" t="str">
            <v>FI059.3</v>
          </cell>
        </row>
        <row r="89">
          <cell r="D89" t="str">
            <v>5/8 ELBOW 45º</v>
          </cell>
        </row>
        <row r="89">
          <cell r="L89">
            <v>3.34018823921373</v>
          </cell>
        </row>
        <row r="90">
          <cell r="A90" t="str">
            <v>FI059.4</v>
          </cell>
        </row>
        <row r="90">
          <cell r="D90" t="str">
            <v>3/4 ELBOW 45º</v>
          </cell>
        </row>
        <row r="90">
          <cell r="L90">
            <v>4.1128002665334</v>
          </cell>
        </row>
        <row r="91">
          <cell r="A91" t="str">
            <v>FI060</v>
          </cell>
          <cell r="B91" t="str">
            <v>107EB22A</v>
          </cell>
        </row>
        <row r="91">
          <cell r="D91" t="str">
            <v>7/8 ELBOW 45º</v>
          </cell>
          <cell r="E91">
            <v>32</v>
          </cell>
        </row>
        <row r="91">
          <cell r="L91">
            <v>5.89469265367316</v>
          </cell>
        </row>
        <row r="92">
          <cell r="A92" t="str">
            <v>FI061</v>
          </cell>
          <cell r="B92" t="str">
            <v>107EB28A</v>
          </cell>
        </row>
        <row r="92">
          <cell r="D92" t="str">
            <v>1-1/8 ELBOW 45º</v>
          </cell>
          <cell r="E92">
            <v>56</v>
          </cell>
        </row>
        <row r="92">
          <cell r="L92">
            <v>8.9232217224721</v>
          </cell>
        </row>
        <row r="93">
          <cell r="A93" t="str">
            <v>FI062</v>
          </cell>
          <cell r="B93" t="str">
            <v>107EB35A</v>
          </cell>
        </row>
        <row r="93">
          <cell r="D93" t="str">
            <v>1-3/8 ELBOW 45º</v>
          </cell>
          <cell r="E93">
            <v>91</v>
          </cell>
        </row>
        <row r="93">
          <cell r="L93">
            <v>14.6363998556277</v>
          </cell>
        </row>
        <row r="94">
          <cell r="A94" t="str">
            <v>FI063</v>
          </cell>
          <cell r="B94" t="str">
            <v>107EB42A</v>
          </cell>
        </row>
        <row r="94">
          <cell r="D94" t="str">
            <v>1-5/8 ELBOW 45º</v>
          </cell>
          <cell r="E94">
            <v>138</v>
          </cell>
        </row>
        <row r="94">
          <cell r="L94">
            <v>21.6842773057916</v>
          </cell>
        </row>
        <row r="95">
          <cell r="A95" t="str">
            <v>FI064</v>
          </cell>
          <cell r="B95" t="str">
            <v>107EB54A</v>
          </cell>
        </row>
        <row r="95">
          <cell r="D95" t="str">
            <v>2-1/8 ELBOW 45º</v>
          </cell>
          <cell r="E95">
            <v>248</v>
          </cell>
        </row>
        <row r="95">
          <cell r="L95">
            <v>39.164939752346</v>
          </cell>
        </row>
        <row r="96">
          <cell r="B96" t="str">
            <v>107EB67A</v>
          </cell>
        </row>
        <row r="96">
          <cell r="D96" t="str">
            <v>2-5/8 ELBOW 45º</v>
          </cell>
          <cell r="E96">
            <v>405</v>
          </cell>
        </row>
        <row r="96">
          <cell r="L96">
            <v>66.9040965628297</v>
          </cell>
        </row>
        <row r="97">
          <cell r="B97" t="str">
            <v>107EB80A</v>
          </cell>
        </row>
        <row r="97">
          <cell r="D97" t="str">
            <v>3-1/8 ELBOW 45º</v>
          </cell>
          <cell r="E97">
            <v>650</v>
          </cell>
        </row>
        <row r="97">
          <cell r="L97">
            <v>109.132308845577</v>
          </cell>
        </row>
        <row r="98">
          <cell r="B98" t="str">
            <v>107EB92A</v>
          </cell>
        </row>
        <row r="98">
          <cell r="D98" t="str">
            <v>3-5/8 ELBOW 45º</v>
          </cell>
          <cell r="E98">
            <v>1000</v>
          </cell>
        </row>
        <row r="98">
          <cell r="L98">
            <v>169.130712421567</v>
          </cell>
        </row>
        <row r="99">
          <cell r="B99" t="str">
            <v>107EB105A</v>
          </cell>
        </row>
        <row r="99">
          <cell r="D99" t="str">
            <v>4-1/8 ELBOW 45º</v>
          </cell>
          <cell r="E99">
            <v>1150</v>
          </cell>
        </row>
        <row r="99">
          <cell r="L99">
            <v>201.724207340774</v>
          </cell>
        </row>
        <row r="100">
          <cell r="A100" t="str">
            <v>FI065</v>
          </cell>
          <cell r="B100" t="str">
            <v>120PT16A</v>
          </cell>
        </row>
        <row r="100">
          <cell r="D100" t="str">
            <v>5/8  P-TRAP</v>
          </cell>
          <cell r="E100">
            <v>88</v>
          </cell>
        </row>
        <row r="100">
          <cell r="L100">
            <v>16.5567761573759</v>
          </cell>
        </row>
        <row r="101">
          <cell r="A101" t="str">
            <v>FI066</v>
          </cell>
          <cell r="B101" t="str">
            <v>120PT19A</v>
          </cell>
        </row>
        <row r="101">
          <cell r="D101" t="str">
            <v>3/4  P-TRAP</v>
          </cell>
          <cell r="E101">
            <v>130</v>
          </cell>
        </row>
        <row r="101">
          <cell r="L101">
            <v>26.5626429209638</v>
          </cell>
        </row>
        <row r="102">
          <cell r="A102" t="str">
            <v>FI067</v>
          </cell>
          <cell r="B102" t="str">
            <v>120PT22A</v>
          </cell>
        </row>
        <row r="102">
          <cell r="D102" t="str">
            <v>7/8  P-TRAP</v>
          </cell>
          <cell r="E102">
            <v>170</v>
          </cell>
        </row>
        <row r="102">
          <cell r="L102">
            <v>34.7934971907985</v>
          </cell>
        </row>
        <row r="103">
          <cell r="A103" t="str">
            <v>FI068</v>
          </cell>
          <cell r="B103" t="str">
            <v>120PT28A</v>
          </cell>
        </row>
        <row r="103">
          <cell r="D103" t="str">
            <v>1-1/8 P-TRAP</v>
          </cell>
          <cell r="E103">
            <v>285</v>
          </cell>
        </row>
        <row r="103">
          <cell r="L103">
            <v>55.9241515605833</v>
          </cell>
        </row>
        <row r="104">
          <cell r="A104" t="str">
            <v>FI069</v>
          </cell>
          <cell r="B104" t="str">
            <v>120PT35A</v>
          </cell>
        </row>
        <row r="104">
          <cell r="D104" t="str">
            <v>1-3/8 P-TRAP</v>
          </cell>
          <cell r="E104">
            <v>520</v>
          </cell>
        </row>
        <row r="104">
          <cell r="L104">
            <v>90.5164639902271</v>
          </cell>
        </row>
        <row r="105">
          <cell r="A105" t="str">
            <v>FI070</v>
          </cell>
          <cell r="B105" t="str">
            <v>120PT42A</v>
          </cell>
        </row>
        <row r="105">
          <cell r="D105" t="str">
            <v>1-5/8 P-TRAP</v>
          </cell>
          <cell r="E105">
            <v>850</v>
          </cell>
        </row>
        <row r="105">
          <cell r="L105">
            <v>148.003706480093</v>
          </cell>
        </row>
        <row r="106">
          <cell r="A106" t="str">
            <v>FI071</v>
          </cell>
          <cell r="B106" t="str">
            <v>120PT54A</v>
          </cell>
        </row>
        <row r="106">
          <cell r="D106" t="str">
            <v>2-1/8 P-TRAP</v>
          </cell>
          <cell r="E106">
            <v>1550</v>
          </cell>
        </row>
        <row r="106">
          <cell r="L106">
            <v>268.000513632073</v>
          </cell>
        </row>
        <row r="107">
          <cell r="A107" t="str">
            <v>FI072</v>
          </cell>
          <cell r="B107" t="str">
            <v>109RB10A</v>
          </cell>
        </row>
        <row r="107">
          <cell r="D107" t="str">
            <v>3/8 U BEND</v>
          </cell>
          <cell r="E107">
            <v>15</v>
          </cell>
        </row>
        <row r="107">
          <cell r="L107">
            <v>3.29202898550725</v>
          </cell>
        </row>
        <row r="108">
          <cell r="A108" t="str">
            <v>FI073</v>
          </cell>
          <cell r="B108" t="str">
            <v>109RB13A</v>
          </cell>
        </row>
        <row r="108">
          <cell r="D108" t="str">
            <v>1/2 U BEND</v>
          </cell>
          <cell r="E108">
            <v>18</v>
          </cell>
        </row>
        <row r="108">
          <cell r="L108">
            <v>3.81283691487589</v>
          </cell>
        </row>
        <row r="109">
          <cell r="A109" t="str">
            <v>FI074</v>
          </cell>
          <cell r="B109" t="str">
            <v>109RB16A</v>
          </cell>
        </row>
        <row r="109">
          <cell r="D109" t="str">
            <v>5/8 U BEND</v>
          </cell>
          <cell r="E109">
            <v>38</v>
          </cell>
        </row>
        <row r="109">
          <cell r="L109">
            <v>7.78941529235382</v>
          </cell>
        </row>
        <row r="110">
          <cell r="A110" t="str">
            <v>FI075</v>
          </cell>
          <cell r="B110" t="str">
            <v>109RB19A</v>
          </cell>
        </row>
        <row r="110">
          <cell r="D110" t="str">
            <v>3/4 U BEND</v>
          </cell>
          <cell r="E110">
            <v>63</v>
          </cell>
        </row>
        <row r="110">
          <cell r="L110">
            <v>11.3812199960626</v>
          </cell>
        </row>
        <row r="111">
          <cell r="A111" t="str">
            <v>FI076</v>
          </cell>
          <cell r="B111" t="str">
            <v>109RB22A</v>
          </cell>
        </row>
        <row r="111">
          <cell r="D111" t="str">
            <v>7/8 U BEND</v>
          </cell>
          <cell r="E111">
            <v>80</v>
          </cell>
        </row>
        <row r="111">
          <cell r="L111">
            <v>14.2101070676783</v>
          </cell>
        </row>
        <row r="112">
          <cell r="A112" t="str">
            <v>FI077</v>
          </cell>
          <cell r="B112" t="str">
            <v>109RB28A</v>
          </cell>
        </row>
        <row r="112">
          <cell r="D112" t="str">
            <v>1-1/8 U BEND</v>
          </cell>
          <cell r="E112">
            <v>150</v>
          </cell>
        </row>
        <row r="112">
          <cell r="L112">
            <v>29.0519134372208</v>
          </cell>
        </row>
        <row r="113">
          <cell r="A113" t="str">
            <v>FI078</v>
          </cell>
          <cell r="B113" t="str">
            <v>109RB35A</v>
          </cell>
        </row>
        <row r="113">
          <cell r="D113" t="str">
            <v>1-3/8 U BEND</v>
          </cell>
          <cell r="E113">
            <v>245</v>
          </cell>
        </row>
        <row r="113">
          <cell r="L113">
            <v>45.4416958187573</v>
          </cell>
        </row>
        <row r="114">
          <cell r="A114" t="str">
            <v>FI079</v>
          </cell>
          <cell r="B114" t="str">
            <v>109RB42A</v>
          </cell>
        </row>
        <row r="114">
          <cell r="D114" t="str">
            <v>1-5/8 U BEND</v>
          </cell>
          <cell r="E114">
            <v>385</v>
          </cell>
        </row>
        <row r="114">
          <cell r="L114">
            <v>65.5395843744794</v>
          </cell>
        </row>
        <row r="115">
          <cell r="A115" t="str">
            <v>FI080</v>
          </cell>
          <cell r="B115" t="str">
            <v>109RB54A</v>
          </cell>
        </row>
        <row r="115">
          <cell r="D115" t="str">
            <v>2-1/8 U BEND</v>
          </cell>
          <cell r="E115">
            <v>620</v>
          </cell>
        </row>
        <row r="115">
          <cell r="L115">
            <v>106.512216114165</v>
          </cell>
        </row>
        <row r="116">
          <cell r="A116" t="str">
            <v>FI081</v>
          </cell>
          <cell r="B116" t="str">
            <v>112ST06A</v>
          </cell>
        </row>
        <row r="116">
          <cell r="D116" t="str">
            <v>1/4  Tee</v>
          </cell>
          <cell r="E116">
            <v>6.1</v>
          </cell>
        </row>
        <row r="116">
          <cell r="L116">
            <v>1.84346055305681</v>
          </cell>
        </row>
        <row r="117">
          <cell r="B117" t="str">
            <v>112ST08A</v>
          </cell>
        </row>
        <row r="117">
          <cell r="D117" t="str">
            <v>5/16  Tee</v>
          </cell>
          <cell r="E117">
            <v>8.5</v>
          </cell>
        </row>
        <row r="117">
          <cell r="L117">
            <v>2.40469473596535</v>
          </cell>
        </row>
        <row r="118">
          <cell r="A118" t="str">
            <v>FI083</v>
          </cell>
          <cell r="B118" t="str">
            <v>112ST10A</v>
          </cell>
        </row>
        <row r="118">
          <cell r="D118" t="str">
            <v>3/8  Tee</v>
          </cell>
          <cell r="E118">
            <v>9</v>
          </cell>
        </row>
        <row r="118">
          <cell r="L118">
            <v>2.55023888055972</v>
          </cell>
        </row>
        <row r="119">
          <cell r="A119" t="str">
            <v>FI084</v>
          </cell>
          <cell r="B119" t="str">
            <v>112ST13A</v>
          </cell>
        </row>
        <row r="119">
          <cell r="D119" t="str">
            <v>1/2  Tee</v>
          </cell>
          <cell r="E119">
            <v>15.8</v>
          </cell>
        </row>
        <row r="119">
          <cell r="L119">
            <v>3.46624164584374</v>
          </cell>
        </row>
        <row r="120">
          <cell r="A120" t="str">
            <v>FI085</v>
          </cell>
          <cell r="B120" t="str">
            <v>112ST16A</v>
          </cell>
        </row>
        <row r="120">
          <cell r="D120" t="str">
            <v>5/8  Tee</v>
          </cell>
          <cell r="E120">
            <v>26.5</v>
          </cell>
        </row>
        <row r="120">
          <cell r="L120">
            <v>4.95593120106613</v>
          </cell>
        </row>
        <row r="121">
          <cell r="A121" t="str">
            <v>FI086</v>
          </cell>
          <cell r="B121" t="str">
            <v>112ST19A</v>
          </cell>
        </row>
        <row r="121">
          <cell r="D121" t="str">
            <v>3/4  Tee</v>
          </cell>
          <cell r="E121">
            <v>48</v>
          </cell>
        </row>
        <row r="121">
          <cell r="L121">
            <v>8.07574394620871</v>
          </cell>
        </row>
        <row r="122">
          <cell r="A122" t="str">
            <v>FI087</v>
          </cell>
          <cell r="B122" t="str">
            <v>112ST22A</v>
          </cell>
        </row>
        <row r="122">
          <cell r="D122" t="str">
            <v>7/8  Tee</v>
          </cell>
          <cell r="E122">
            <v>65</v>
          </cell>
        </row>
        <row r="122">
          <cell r="L122">
            <v>10.9046310178244</v>
          </cell>
        </row>
        <row r="123">
          <cell r="A123" t="str">
            <v>FI088</v>
          </cell>
          <cell r="B123" t="str">
            <v>112ST28A</v>
          </cell>
        </row>
        <row r="123">
          <cell r="D123" t="str">
            <v>1-1/8  Tee</v>
          </cell>
          <cell r="E123">
            <v>121</v>
          </cell>
        </row>
        <row r="123">
          <cell r="L123">
            <v>18.4031414848131</v>
          </cell>
        </row>
        <row r="124">
          <cell r="A124" t="str">
            <v>FI089</v>
          </cell>
          <cell r="B124" t="str">
            <v>112ST35A</v>
          </cell>
        </row>
        <row r="124">
          <cell r="D124" t="str">
            <v>1-3/8  Tee</v>
          </cell>
          <cell r="E124">
            <v>170</v>
          </cell>
        </row>
        <row r="124">
          <cell r="L124">
            <v>26.3901243822533</v>
          </cell>
        </row>
        <row r="125">
          <cell r="A125" t="str">
            <v>FI090</v>
          </cell>
          <cell r="B125" t="str">
            <v>112ST42A</v>
          </cell>
        </row>
        <row r="125">
          <cell r="D125" t="str">
            <v>1-5/8  Tee</v>
          </cell>
          <cell r="E125">
            <v>270</v>
          </cell>
        </row>
        <row r="125">
          <cell r="L125">
            <v>41.6978871675273</v>
          </cell>
        </row>
        <row r="126">
          <cell r="A126" t="str">
            <v>FI091</v>
          </cell>
          <cell r="B126" t="str">
            <v>112ST54A</v>
          </cell>
        </row>
        <row r="126">
          <cell r="D126" t="str">
            <v>2-1/8  Tee</v>
          </cell>
          <cell r="E126">
            <v>475</v>
          </cell>
        </row>
        <row r="126">
          <cell r="L126">
            <v>73.8011896829363</v>
          </cell>
        </row>
        <row r="127">
          <cell r="B127" t="str">
            <v>112ST67A</v>
          </cell>
        </row>
        <row r="127">
          <cell r="D127" t="str">
            <v>2-5/8  Tee</v>
          </cell>
          <cell r="E127">
            <v>780</v>
          </cell>
        </row>
        <row r="127">
          <cell r="L127">
            <v>125.454855905381</v>
          </cell>
        </row>
        <row r="128">
          <cell r="B128" t="str">
            <v>112ST80A</v>
          </cell>
        </row>
        <row r="128">
          <cell r="D128" t="str">
            <v>3-1/8  Tee</v>
          </cell>
          <cell r="E128">
            <v>1200</v>
          </cell>
        </row>
        <row r="128">
          <cell r="L128">
            <v>194.242323282803</v>
          </cell>
        </row>
        <row r="129">
          <cell r="B129" t="str">
            <v>112ST92A</v>
          </cell>
        </row>
        <row r="129">
          <cell r="D129" t="str">
            <v>3-5/8  Tee</v>
          </cell>
          <cell r="E129">
            <v>2050</v>
          </cell>
        </row>
        <row r="129">
          <cell r="L129">
            <v>331.926189682936</v>
          </cell>
        </row>
        <row r="130">
          <cell r="B130" t="str">
            <v>112ST105A</v>
          </cell>
        </row>
        <row r="130">
          <cell r="D130" t="str">
            <v>4-1/8  Tee</v>
          </cell>
          <cell r="E130">
            <v>2500</v>
          </cell>
        </row>
        <row r="130">
          <cell r="L130">
            <v>407.347020933977</v>
          </cell>
        </row>
        <row r="131">
          <cell r="B131" t="str">
            <v>114ST06-08</v>
          </cell>
        </row>
        <row r="131">
          <cell r="D131" t="str">
            <v>1/4X1/4X3/8   Tee</v>
          </cell>
          <cell r="E131">
            <v>12.5</v>
          </cell>
        </row>
        <row r="131">
          <cell r="L131">
            <v>4.05757348598428</v>
          </cell>
        </row>
        <row r="132">
          <cell r="B132" t="str">
            <v>114ST10-12</v>
          </cell>
        </row>
        <row r="132">
          <cell r="D132" t="str">
            <v>3/8X3/8X1/2   Tee</v>
          </cell>
          <cell r="E132">
            <v>20</v>
          </cell>
        </row>
        <row r="132">
          <cell r="L132">
            <v>5.00668605091394</v>
          </cell>
        </row>
        <row r="133">
          <cell r="A133" t="str">
            <v>FI092</v>
          </cell>
          <cell r="B133" t="str">
            <v>113ST10-06</v>
          </cell>
        </row>
        <row r="133">
          <cell r="D133" t="str">
            <v>3/8X3/8X1/4   Tee</v>
          </cell>
          <cell r="E133">
            <v>10</v>
          </cell>
        </row>
        <row r="133">
          <cell r="L133">
            <v>3.55878121545288</v>
          </cell>
        </row>
        <row r="134">
          <cell r="A134" t="str">
            <v>FI093</v>
          </cell>
          <cell r="B134" t="str">
            <v>113ST12-10</v>
          </cell>
        </row>
        <row r="134">
          <cell r="D134" t="str">
            <v>1/2X1/2X3/8   Tee</v>
          </cell>
          <cell r="E134">
            <v>19</v>
          </cell>
        </row>
        <row r="134">
          <cell r="L134">
            <v>4.29117713870338</v>
          </cell>
        </row>
        <row r="135">
          <cell r="A135" t="str">
            <v>FI094</v>
          </cell>
          <cell r="B135" t="str">
            <v>113ST12-06</v>
          </cell>
        </row>
        <row r="135">
          <cell r="D135" t="str">
            <v>1/2X1/2X1/4   Tee</v>
          </cell>
          <cell r="E135">
            <v>19</v>
          </cell>
        </row>
        <row r="135">
          <cell r="L135">
            <v>4.57262732270229</v>
          </cell>
        </row>
        <row r="136">
          <cell r="A136" t="str">
            <v>FI095</v>
          </cell>
          <cell r="B136" t="str">
            <v>113ST16-12</v>
          </cell>
        </row>
        <row r="136">
          <cell r="D136" t="str">
            <v>5/8X5/8X1/2   Tee</v>
          </cell>
          <cell r="E136">
            <v>22</v>
          </cell>
        </row>
        <row r="136">
          <cell r="L136">
            <v>4.53510063150243</v>
          </cell>
        </row>
        <row r="137">
          <cell r="A137" t="str">
            <v>FI096</v>
          </cell>
          <cell r="B137" t="str">
            <v>113ST16-10</v>
          </cell>
        </row>
        <row r="137">
          <cell r="D137" t="str">
            <v>5/8X5/8X3/8   Tee</v>
          </cell>
          <cell r="E137">
            <v>22</v>
          </cell>
        </row>
        <row r="137">
          <cell r="L137">
            <v>4.62891735950207</v>
          </cell>
        </row>
        <row r="138">
          <cell r="A138" t="str">
            <v>FI097</v>
          </cell>
          <cell r="B138" t="str">
            <v>113ST19-16</v>
          </cell>
        </row>
        <row r="138">
          <cell r="D138" t="str">
            <v>3/4X3/4X5/8   Tee</v>
          </cell>
          <cell r="E138">
            <v>40</v>
          </cell>
        </row>
        <row r="138">
          <cell r="L138">
            <v>7.7617706298366</v>
          </cell>
        </row>
        <row r="139">
          <cell r="A139" t="str">
            <v>FI098</v>
          </cell>
          <cell r="B139" t="str">
            <v>113ST19-12</v>
          </cell>
        </row>
        <row r="139">
          <cell r="D139" t="str">
            <v>3/4X3/4X1/2   Tee</v>
          </cell>
          <cell r="E139">
            <v>40</v>
          </cell>
        </row>
        <row r="139">
          <cell r="L139">
            <v>7.7617706298366</v>
          </cell>
        </row>
        <row r="140">
          <cell r="A140" t="str">
            <v>FI099</v>
          </cell>
          <cell r="B140" t="str">
            <v>113ST22-19</v>
          </cell>
        </row>
        <row r="140">
          <cell r="D140" t="str">
            <v>7/8X7/8X3/4   Tee</v>
          </cell>
          <cell r="E140">
            <v>60</v>
          </cell>
        </row>
        <row r="140">
          <cell r="L140">
            <v>11.1266639407569</v>
          </cell>
        </row>
        <row r="141">
          <cell r="A141" t="str">
            <v>FI100</v>
          </cell>
          <cell r="B141" t="str">
            <v>113ST22-16</v>
          </cell>
        </row>
        <row r="141">
          <cell r="D141" t="str">
            <v>7/8X7/8X5/8   Tee</v>
          </cell>
          <cell r="E141">
            <v>60</v>
          </cell>
        </row>
        <row r="141">
          <cell r="L141">
            <v>11.1266639407569</v>
          </cell>
        </row>
        <row r="142">
          <cell r="A142" t="str">
            <v>FI101</v>
          </cell>
          <cell r="B142" t="str">
            <v>113ST22-12</v>
          </cell>
        </row>
        <row r="142">
          <cell r="D142" t="str">
            <v>7/8X7/8X1/2   Tee</v>
          </cell>
          <cell r="E142">
            <v>52</v>
          </cell>
        </row>
        <row r="142">
          <cell r="L142">
            <v>10.3748792270531</v>
          </cell>
        </row>
        <row r="143">
          <cell r="A143" t="str">
            <v>FI102</v>
          </cell>
          <cell r="B143" t="str">
            <v>113ST28-22</v>
          </cell>
        </row>
        <row r="143">
          <cell r="D143" t="str">
            <v>1-1/8X1-1/8X7/8   Tee</v>
          </cell>
          <cell r="E143">
            <v>120</v>
          </cell>
        </row>
        <row r="143">
          <cell r="L143">
            <v>20.3702176689433</v>
          </cell>
        </row>
        <row r="144">
          <cell r="A144" t="str">
            <v>FI103</v>
          </cell>
          <cell r="B144" t="str">
            <v>113ST28-19</v>
          </cell>
        </row>
        <row r="144">
          <cell r="D144" t="str">
            <v>1-1/8X1-1/8X3/4   Tee</v>
          </cell>
          <cell r="E144">
            <v>115</v>
          </cell>
        </row>
        <row r="144">
          <cell r="L144">
            <v>19.7424273974124</v>
          </cell>
        </row>
        <row r="145">
          <cell r="B145" t="str">
            <v>113ST28-16</v>
          </cell>
        </row>
        <row r="145">
          <cell r="D145" t="str">
            <v>1-1/8X1-1/8X5/8   Tee</v>
          </cell>
          <cell r="E145">
            <v>105</v>
          </cell>
        </row>
        <row r="145">
          <cell r="L145">
            <v>19.0831042811927</v>
          </cell>
        </row>
        <row r="146">
          <cell r="A146" t="str">
            <v>FI105</v>
          </cell>
          <cell r="B146" t="str">
            <v>113ST35-28</v>
          </cell>
        </row>
        <row r="146">
          <cell r="D146" t="str">
            <v>1-3/8X1-3/8X1-1/8   Tee</v>
          </cell>
          <cell r="E146">
            <v>155</v>
          </cell>
        </row>
        <row r="146">
          <cell r="L146">
            <v>27.631371814093</v>
          </cell>
        </row>
        <row r="147">
          <cell r="B147" t="str">
            <v>113ST35-22</v>
          </cell>
        </row>
        <row r="147">
          <cell r="D147" t="str">
            <v>1-3/8X1-3/8X7/8   Tee</v>
          </cell>
          <cell r="E147">
            <v>155</v>
          </cell>
        </row>
        <row r="147">
          <cell r="L147">
            <v>27.631371814093</v>
          </cell>
        </row>
        <row r="148">
          <cell r="A148" t="str">
            <v>FI107</v>
          </cell>
          <cell r="B148" t="str">
            <v>113ST42-35</v>
          </cell>
        </row>
        <row r="148">
          <cell r="D148" t="str">
            <v>1-5/8X1-5/8X1-3/8   Tee</v>
          </cell>
          <cell r="E148">
            <v>265</v>
          </cell>
        </row>
        <row r="148">
          <cell r="L148">
            <v>46.3160156033095</v>
          </cell>
        </row>
        <row r="149">
          <cell r="B149" t="str">
            <v>113ST42-28</v>
          </cell>
        </row>
        <row r="149">
          <cell r="D149" t="str">
            <v>1-5/8X1-5/8X1-1/8   Tee</v>
          </cell>
          <cell r="E149">
            <v>255</v>
          </cell>
        </row>
        <row r="149">
          <cell r="L149">
            <v>45.0604350602476</v>
          </cell>
        </row>
        <row r="150">
          <cell r="B150" t="str">
            <v>113ST42-22</v>
          </cell>
        </row>
        <row r="150">
          <cell r="D150" t="str">
            <v>1-5/8X1-5/8X7/8   Tee</v>
          </cell>
          <cell r="E150">
            <v>225</v>
          </cell>
        </row>
        <row r="150">
          <cell r="L150">
            <v>43.4293270031651</v>
          </cell>
        </row>
        <row r="151">
          <cell r="A151" t="str">
            <v>FI110</v>
          </cell>
          <cell r="B151" t="str">
            <v>113ST54-42</v>
          </cell>
        </row>
        <row r="151">
          <cell r="D151" t="str">
            <v>2-1/8X2-1/8X1-5/8   Tee</v>
          </cell>
          <cell r="E151">
            <v>460</v>
          </cell>
        </row>
        <row r="151">
          <cell r="L151">
            <v>87.5695763229496</v>
          </cell>
        </row>
        <row r="152">
          <cell r="A152" t="str">
            <v>FI111</v>
          </cell>
          <cell r="B152" t="str">
            <v>113ST54-35</v>
          </cell>
        </row>
        <row r="152">
          <cell r="D152" t="str">
            <v>2-1/8X2-1/8X1-3/8   Tee</v>
          </cell>
          <cell r="E152">
            <v>425</v>
          </cell>
        </row>
        <row r="152">
          <cell r="L152">
            <v>83.1750444222333</v>
          </cell>
        </row>
        <row r="153">
          <cell r="B153" t="str">
            <v>113ST54-28</v>
          </cell>
        </row>
        <row r="153">
          <cell r="D153" t="str">
            <v>2-1/8X2-1/8X1-1/8   Tee</v>
          </cell>
          <cell r="E153">
            <v>410</v>
          </cell>
        </row>
        <row r="153">
          <cell r="L153">
            <v>83.1779110444778</v>
          </cell>
        </row>
        <row r="154">
          <cell r="B154" t="str">
            <v>113ST67-54</v>
          </cell>
        </row>
        <row r="154">
          <cell r="D154" t="str">
            <v>2-5/8X2-5/8X2-1/8   Tee</v>
          </cell>
          <cell r="E154">
            <v>720</v>
          </cell>
        </row>
        <row r="154">
          <cell r="L154">
            <v>146.799725137431</v>
          </cell>
        </row>
        <row r="155">
          <cell r="B155" t="str">
            <v>113ST67-42</v>
          </cell>
        </row>
        <row r="155">
          <cell r="D155" t="str">
            <v>2-5/8X2-5/8X1-5/8   Tee</v>
          </cell>
          <cell r="E155">
            <v>750</v>
          </cell>
        </row>
        <row r="155">
          <cell r="L155">
            <v>150.067674496085</v>
          </cell>
        </row>
        <row r="156">
          <cell r="B156" t="str">
            <v>113ST67-35</v>
          </cell>
        </row>
        <row r="156">
          <cell r="D156" t="str">
            <v>2-5/8X2-5/8X1-3/8   Tee</v>
          </cell>
          <cell r="E156">
            <v>750</v>
          </cell>
        </row>
        <row r="156">
          <cell r="L156">
            <v>150.067674496085</v>
          </cell>
        </row>
        <row r="157">
          <cell r="B157" t="str">
            <v>113ST80-67</v>
          </cell>
        </row>
        <row r="157">
          <cell r="D157" t="str">
            <v>3-1/8X3-1/8X2-5/8   Tee</v>
          </cell>
          <cell r="E157">
            <v>1350</v>
          </cell>
        </row>
        <row r="157">
          <cell r="L157">
            <v>240.882267199733</v>
          </cell>
        </row>
        <row r="158">
          <cell r="B158" t="str">
            <v>113ST80-54</v>
          </cell>
        </row>
        <row r="158">
          <cell r="D158" t="str">
            <v>3-1/8X3-1/8X2-1/8   Tee</v>
          </cell>
          <cell r="E158">
            <v>1350</v>
          </cell>
        </row>
        <row r="158">
          <cell r="L158">
            <v>240.882267199733</v>
          </cell>
        </row>
        <row r="159">
          <cell r="A159" t="str">
            <v>FI117.1</v>
          </cell>
          <cell r="B159" t="str">
            <v>1115-04</v>
          </cell>
        </row>
        <row r="159">
          <cell r="D159" t="str">
            <v>1/4   Tube Strape</v>
          </cell>
          <cell r="E159">
            <v>3.5</v>
          </cell>
        </row>
        <row r="159">
          <cell r="L159">
            <v>0.871338497417958</v>
          </cell>
        </row>
        <row r="160">
          <cell r="A160" t="str">
            <v>FI117.2</v>
          </cell>
          <cell r="B160" t="str">
            <v>1115-06</v>
          </cell>
        </row>
        <row r="160">
          <cell r="D160" t="str">
            <v>3/8   Tube Strape</v>
          </cell>
          <cell r="E160">
            <v>4</v>
          </cell>
        </row>
        <row r="160">
          <cell r="L160">
            <v>1.01547226386807</v>
          </cell>
        </row>
        <row r="161">
          <cell r="A161" t="str">
            <v>FI117.3</v>
          </cell>
          <cell r="B161" t="str">
            <v>1115-08</v>
          </cell>
        </row>
        <row r="161">
          <cell r="D161" t="str">
            <v>1/2   Tube Strape</v>
          </cell>
          <cell r="E161">
            <v>4.5</v>
          </cell>
        </row>
        <row r="161">
          <cell r="L161">
            <v>1.11832666999833</v>
          </cell>
        </row>
        <row r="162">
          <cell r="A162" t="str">
            <v>FI117.4</v>
          </cell>
          <cell r="B162" t="str">
            <v>1115-10</v>
          </cell>
        </row>
        <row r="162">
          <cell r="D162" t="str">
            <v>5/8   Tube Strape</v>
          </cell>
          <cell r="E162">
            <v>5.5</v>
          </cell>
        </row>
        <row r="162">
          <cell r="L162">
            <v>1.26899633516575</v>
          </cell>
        </row>
        <row r="163">
          <cell r="A163" t="str">
            <v>FI117.5</v>
          </cell>
          <cell r="B163" t="str">
            <v>1115-12</v>
          </cell>
        </row>
        <row r="163">
          <cell r="D163" t="str">
            <v>3/4   Tube Strape</v>
          </cell>
          <cell r="E163">
            <v>6</v>
          </cell>
        </row>
        <row r="163">
          <cell r="L163">
            <v>1.3856105280693</v>
          </cell>
        </row>
        <row r="164">
          <cell r="A164" t="str">
            <v>FI117.6</v>
          </cell>
          <cell r="B164" t="str">
            <v>1115-14</v>
          </cell>
        </row>
        <row r="164">
          <cell r="D164" t="str">
            <v>7/8   Tube Strape</v>
          </cell>
          <cell r="E164">
            <v>7</v>
          </cell>
        </row>
        <row r="164">
          <cell r="L164">
            <v>1.67387806096951</v>
          </cell>
        </row>
        <row r="165">
          <cell r="A165" t="str">
            <v>FI117.7</v>
          </cell>
          <cell r="B165" t="str">
            <v>1115-18</v>
          </cell>
        </row>
        <row r="165">
          <cell r="D165" t="str">
            <v>1-1/8   Tube Strape</v>
          </cell>
          <cell r="E165">
            <v>9</v>
          </cell>
        </row>
        <row r="165">
          <cell r="L165">
            <v>2.04401632517075</v>
          </cell>
        </row>
        <row r="166">
          <cell r="A166" t="str">
            <v>FI117.8</v>
          </cell>
          <cell r="B166" t="str">
            <v>1115-22</v>
          </cell>
        </row>
        <row r="166">
          <cell r="D166" t="str">
            <v>1-3/8   Tube Strape</v>
          </cell>
          <cell r="E166">
            <v>10</v>
          </cell>
        </row>
        <row r="166">
          <cell r="L166">
            <v>2.4423621522572</v>
          </cell>
        </row>
        <row r="167">
          <cell r="A167" t="str">
            <v>FI117.9</v>
          </cell>
          <cell r="B167" t="str">
            <v>1115-26</v>
          </cell>
        </row>
        <row r="167">
          <cell r="D167" t="str">
            <v>1-5/8   Tube Strape</v>
          </cell>
          <cell r="E167">
            <v>12</v>
          </cell>
        </row>
        <row r="167">
          <cell r="L167">
            <v>2.9088189238714</v>
          </cell>
        </row>
        <row r="168">
          <cell r="A168" t="str">
            <v>FI117.10</v>
          </cell>
          <cell r="B168" t="str">
            <v>1115-34</v>
          </cell>
        </row>
        <row r="168">
          <cell r="D168" t="str">
            <v>2-1/8   Tube Strape</v>
          </cell>
          <cell r="E168">
            <v>14.5</v>
          </cell>
        </row>
        <row r="168">
          <cell r="L168">
            <v>3.49188988838914</v>
          </cell>
        </row>
        <row r="169">
          <cell r="A169" t="str">
            <v>FI117.11</v>
          </cell>
          <cell r="B169" t="str">
            <v>137CP13A</v>
          </cell>
        </row>
        <row r="169">
          <cell r="D169" t="str">
            <v>CAP1/2 (L=12mm)</v>
          </cell>
          <cell r="E169">
            <v>4</v>
          </cell>
        </row>
        <row r="169">
          <cell r="L169">
            <v>1.22403623188406</v>
          </cell>
        </row>
        <row r="170">
          <cell r="A170" t="str">
            <v>FI117.12</v>
          </cell>
          <cell r="B170" t="str">
            <v>137CP16A</v>
          </cell>
        </row>
        <row r="170">
          <cell r="D170" t="str">
            <v>CAP5/8 (L=14mm)</v>
          </cell>
          <cell r="E170">
            <v>7</v>
          </cell>
        </row>
        <row r="170">
          <cell r="L170">
            <v>1.67070471014493</v>
          </cell>
        </row>
        <row r="171">
          <cell r="A171" t="str">
            <v>FI117.13</v>
          </cell>
          <cell r="B171" t="str">
            <v>137CP19A</v>
          </cell>
        </row>
        <row r="171">
          <cell r="D171" t="str">
            <v>CAP3/4 (L=16mm)</v>
          </cell>
          <cell r="E171">
            <v>12</v>
          </cell>
        </row>
        <row r="171">
          <cell r="L171">
            <v>2.78924637681159</v>
          </cell>
        </row>
        <row r="172">
          <cell r="A172" t="str">
            <v>FI121</v>
          </cell>
          <cell r="B172" t="str">
            <v>137CP22A</v>
          </cell>
        </row>
        <row r="172">
          <cell r="D172" t="str">
            <v>CAP7/8 (L=6mm)</v>
          </cell>
        </row>
        <row r="172">
          <cell r="L172">
            <v>3.50526268115942</v>
          </cell>
        </row>
        <row r="173">
          <cell r="A173" t="str">
            <v>FI122</v>
          </cell>
          <cell r="B173" t="str">
            <v>137CP28A</v>
          </cell>
        </row>
        <row r="173">
          <cell r="D173" t="str">
            <v>CAP1 1/8 (L=6mm)</v>
          </cell>
        </row>
        <row r="173">
          <cell r="L173">
            <v>7.38461956521739</v>
          </cell>
        </row>
        <row r="174">
          <cell r="A174" t="str">
            <v>FI123</v>
          </cell>
          <cell r="B174" t="str">
            <v>137CP35A</v>
          </cell>
        </row>
        <row r="174">
          <cell r="D174" t="str">
            <v>CAP1 3/8 (L=6mm)</v>
          </cell>
        </row>
        <row r="174">
          <cell r="L174">
            <v>9.16094353864734</v>
          </cell>
        </row>
        <row r="175">
          <cell r="A175" t="str">
            <v>FI124</v>
          </cell>
          <cell r="B175" t="str">
            <v>137CP42A</v>
          </cell>
        </row>
        <row r="175">
          <cell r="D175" t="str">
            <v>CAP1 5/8 (L=6mm)</v>
          </cell>
        </row>
        <row r="175">
          <cell r="L175">
            <v>12.515321557971</v>
          </cell>
        </row>
        <row r="176">
          <cell r="A176" t="str">
            <v>FI125</v>
          </cell>
          <cell r="B176" t="str">
            <v>137CP54A</v>
          </cell>
        </row>
        <row r="176">
          <cell r="D176" t="str">
            <v>CAP2 1/8 (L=13mm)</v>
          </cell>
        </row>
        <row r="176">
          <cell r="L176">
            <v>23.8672101449275</v>
          </cell>
        </row>
        <row r="177">
          <cell r="A177" t="str">
            <v>FI126</v>
          </cell>
          <cell r="B177" t="str">
            <v>137CP67A</v>
          </cell>
        </row>
        <row r="177">
          <cell r="D177" t="str">
            <v>CAP2 5/8 (L=17mm)</v>
          </cell>
        </row>
        <row r="177">
          <cell r="L177">
            <v>37.9082125603865</v>
          </cell>
        </row>
        <row r="178">
          <cell r="A178" t="str">
            <v>FI127</v>
          </cell>
          <cell r="B178" t="str">
            <v>137CP80A</v>
          </cell>
        </row>
        <row r="178">
          <cell r="D178" t="str">
            <v>CAP3 1/8 (L=20mm)</v>
          </cell>
        </row>
        <row r="178">
          <cell r="L178">
            <v>55.8990262681159</v>
          </cell>
        </row>
        <row r="179">
          <cell r="A179" t="str">
            <v>FI127.1</v>
          </cell>
          <cell r="B179" t="str">
            <v>137CP105A</v>
          </cell>
        </row>
        <row r="179">
          <cell r="D179" t="str">
            <v>CAP4 1/8 (L=55mm)</v>
          </cell>
          <cell r="E179">
            <v>570</v>
          </cell>
        </row>
        <row r="179">
          <cell r="L179">
            <v>125.215564613527</v>
          </cell>
        </row>
        <row r="180">
          <cell r="A180" t="str">
            <v>FI128</v>
          </cell>
          <cell r="B180" t="str">
            <v>132FD35A</v>
          </cell>
        </row>
        <row r="180">
          <cell r="D180" t="str">
            <v>1" STRAINER C/W SELIGAGEL 35GRAM</v>
          </cell>
          <cell r="E180" t="str">
            <v>25mm*140mm        (1/4x1/8)</v>
          </cell>
        </row>
        <row r="180">
          <cell r="L180">
            <v>8.60416666666667</v>
          </cell>
        </row>
        <row r="181">
          <cell r="A181" t="str">
            <v>FI129</v>
          </cell>
        </row>
        <row r="181">
          <cell r="D181" t="str">
            <v>3/4" STRAINER C/W SELIGAGEL 12GRAM</v>
          </cell>
          <cell r="E181" t="str">
            <v>19mm*100mm (1/4x1/8)</v>
          </cell>
        </row>
        <row r="181">
          <cell r="L181">
            <v>4.25302500265019</v>
          </cell>
        </row>
        <row r="182">
          <cell r="A182" t="str">
            <v>FI130</v>
          </cell>
          <cell r="B182" t="str">
            <v>131FT25F</v>
          </cell>
        </row>
        <row r="182">
          <cell r="D182" t="str">
            <v>30mm STRAINER C/W SELIGAGEL 50GRAM</v>
          </cell>
          <cell r="E182" t="str">
            <v>30x165mm          (1/4x1/8)</v>
          </cell>
        </row>
        <row r="182">
          <cell r="L182">
            <v>10.5491698595147</v>
          </cell>
        </row>
        <row r="183">
          <cell r="A183" t="str">
            <v>FI130.1</v>
          </cell>
        </row>
        <row r="183">
          <cell r="D183" t="str">
            <v>30mm x 165mm STRAINER C/W SELIGAGEL 50GRAM (3/8"x3/8")</v>
          </cell>
          <cell r="E183" t="str">
            <v>30x165mm          (3/8x3/8)</v>
          </cell>
        </row>
        <row r="183">
          <cell r="L183">
            <v>10.5491698595147</v>
          </cell>
        </row>
        <row r="184">
          <cell r="A184" t="str">
            <v>FI130.2</v>
          </cell>
        </row>
        <row r="184">
          <cell r="D184" t="str">
            <v>1-1/8" COPPER STRAINER C/W SELIGAGEL 50G (1/8"x3/8")</v>
          </cell>
          <cell r="E184" t="str">
            <v>30x165mm          (1/8x3/8)</v>
          </cell>
        </row>
        <row r="184">
          <cell r="L184">
            <v>10.5491698595147</v>
          </cell>
        </row>
        <row r="185">
          <cell r="A185" t="str">
            <v>FI131</v>
          </cell>
          <cell r="B185" t="str">
            <v>YK 5/8*1/2*1/2</v>
          </cell>
        </row>
        <row r="185">
          <cell r="D185" t="str">
            <v>YK 5/8*1/2*1/2</v>
          </cell>
        </row>
        <row r="185">
          <cell r="L185">
            <v>9.08145927036482</v>
          </cell>
        </row>
        <row r="186">
          <cell r="A186" t="str">
            <v>FI132</v>
          </cell>
          <cell r="B186" t="str">
            <v>YK 5/8*5/8*5/8</v>
          </cell>
        </row>
        <row r="186">
          <cell r="D186" t="str">
            <v>YK 5/8*5/8*5/8</v>
          </cell>
        </row>
        <row r="186">
          <cell r="L186">
            <v>11.007829418624</v>
          </cell>
        </row>
        <row r="187">
          <cell r="A187" t="str">
            <v>FI133</v>
          </cell>
          <cell r="B187" t="str">
            <v>YK 3/4*5/8*5/8</v>
          </cell>
        </row>
        <row r="187">
          <cell r="D187" t="str">
            <v>YK 3/4*5/8*5/8</v>
          </cell>
        </row>
        <row r="187">
          <cell r="L187">
            <v>11.695818757288</v>
          </cell>
        </row>
        <row r="188">
          <cell r="A188" t="str">
            <v>FI134</v>
          </cell>
          <cell r="B188" t="str">
            <v>YK 7/8*1/2*1/2</v>
          </cell>
        </row>
        <row r="188">
          <cell r="D188" t="str">
            <v>YK 7/8*1/2*1/2</v>
          </cell>
        </row>
        <row r="188">
          <cell r="L188">
            <v>11.695818757288</v>
          </cell>
        </row>
        <row r="189">
          <cell r="A189" t="str">
            <v>FI135</v>
          </cell>
          <cell r="B189" t="str">
            <v>YK 7/8*5/8*5/8</v>
          </cell>
        </row>
        <row r="189">
          <cell r="D189" t="str">
            <v>YK 7/8*5/8*5/8</v>
          </cell>
        </row>
        <row r="189">
          <cell r="L189">
            <v>12.383808095952</v>
          </cell>
        </row>
        <row r="190">
          <cell r="A190" t="str">
            <v>FI136</v>
          </cell>
          <cell r="B190" t="str">
            <v>YK 7/8*3/4*3/4</v>
          </cell>
        </row>
        <row r="190">
          <cell r="D190" t="str">
            <v>YK 7/8*3/4*3/4</v>
          </cell>
        </row>
        <row r="190">
          <cell r="L190">
            <v>15.823754789272</v>
          </cell>
        </row>
        <row r="191">
          <cell r="A191" t="str">
            <v>FI136.1</v>
          </cell>
          <cell r="B191" t="str">
            <v>YK 1 1/8*3/4*3/4</v>
          </cell>
        </row>
        <row r="191">
          <cell r="D191" t="str">
            <v>YK 1 1/8*3/4*3/4</v>
          </cell>
        </row>
        <row r="191">
          <cell r="L191">
            <v>18.575712143928</v>
          </cell>
        </row>
        <row r="192">
          <cell r="A192" t="str">
            <v>FI137</v>
          </cell>
          <cell r="B192" t="str">
            <v>YK 1 1/8*7/8*7/8</v>
          </cell>
        </row>
        <row r="192">
          <cell r="D192" t="str">
            <v>YK 1 1/8*7/8*7/8</v>
          </cell>
        </row>
        <row r="192">
          <cell r="L192">
            <v>19.951690821256</v>
          </cell>
        </row>
        <row r="193">
          <cell r="A193" t="str">
            <v>FI155</v>
          </cell>
          <cell r="B193" t="str">
            <v>301AN1013AB</v>
          </cell>
        </row>
        <row r="193">
          <cell r="D193" t="str">
            <v>3/8 x 1/2   C x M Adaptor</v>
          </cell>
          <cell r="E193">
            <v>36</v>
          </cell>
        </row>
        <row r="193">
          <cell r="L193">
            <v>9.57980434782609</v>
          </cell>
        </row>
        <row r="194">
          <cell r="A194" t="str">
            <v>FI156</v>
          </cell>
          <cell r="B194" t="str">
            <v>301AN1313AB</v>
          </cell>
        </row>
        <row r="194">
          <cell r="D194" t="str">
            <v>1/2 x 1/2   C x M Adaptor</v>
          </cell>
          <cell r="E194">
            <v>36</v>
          </cell>
        </row>
        <row r="194">
          <cell r="L194">
            <v>9.086</v>
          </cell>
        </row>
        <row r="195">
          <cell r="A195" t="str">
            <v>FI157</v>
          </cell>
          <cell r="B195" t="str">
            <v>301AN1619AB</v>
          </cell>
        </row>
        <row r="195">
          <cell r="D195" t="str">
            <v>5/8 x 3/4   C x M Adaptor</v>
          </cell>
          <cell r="E195">
            <v>59</v>
          </cell>
        </row>
        <row r="195">
          <cell r="L195">
            <v>14.9944438405797</v>
          </cell>
        </row>
        <row r="196">
          <cell r="A196" t="str">
            <v>FI158</v>
          </cell>
          <cell r="B196" t="str">
            <v>301AN16AB</v>
          </cell>
        </row>
        <row r="196">
          <cell r="D196" t="str">
            <v>5/8 x 1/2   C x M Adaptor</v>
          </cell>
          <cell r="E196">
            <v>32</v>
          </cell>
        </row>
        <row r="196">
          <cell r="L196">
            <v>9.44513043478261</v>
          </cell>
        </row>
        <row r="197">
          <cell r="A197" t="str">
            <v>FI159</v>
          </cell>
          <cell r="B197" t="str">
            <v>301AN1919AB</v>
          </cell>
        </row>
        <row r="197">
          <cell r="D197" t="str">
            <v>3/4 x 3/4   C x M Adaptor</v>
          </cell>
          <cell r="E197">
            <v>64</v>
          </cell>
        </row>
        <row r="197">
          <cell r="L197">
            <v>15.7837826086957</v>
          </cell>
        </row>
        <row r="198">
          <cell r="A198" t="str">
            <v>FI160</v>
          </cell>
          <cell r="B198" t="str">
            <v>301AN1913AB</v>
          </cell>
        </row>
        <row r="198">
          <cell r="D198" t="str">
            <v>3/4 x 1/2   C x M Adaptor</v>
          </cell>
          <cell r="E198">
            <v>38</v>
          </cell>
        </row>
        <row r="198">
          <cell r="L198">
            <v>11.4338152173913</v>
          </cell>
        </row>
        <row r="199">
          <cell r="A199" t="str">
            <v>FI161</v>
          </cell>
          <cell r="B199" t="str">
            <v>301AN22AB</v>
          </cell>
        </row>
        <row r="199">
          <cell r="D199" t="str">
            <v>7/8 x 3/4   C x M Adaptor</v>
          </cell>
          <cell r="E199">
            <v>58</v>
          </cell>
        </row>
        <row r="199">
          <cell r="L199">
            <v>17.6026286231884</v>
          </cell>
        </row>
        <row r="200">
          <cell r="A200" t="str">
            <v>FI162</v>
          </cell>
          <cell r="B200" t="str">
            <v>301AN2213AB</v>
          </cell>
        </row>
        <row r="200">
          <cell r="D200" t="str">
            <v>7/8 x 1/2   C x M Adaptor</v>
          </cell>
          <cell r="E200">
            <v>59</v>
          </cell>
        </row>
        <row r="200">
          <cell r="L200">
            <v>15.3236467391304</v>
          </cell>
        </row>
        <row r="201">
          <cell r="A201" t="str">
            <v>FI163</v>
          </cell>
          <cell r="B201" t="str">
            <v>301AN2819AB</v>
          </cell>
        </row>
        <row r="201">
          <cell r="D201" t="str">
            <v>1-1/8 x 3/4   C x M Adaptor</v>
          </cell>
          <cell r="E201">
            <v>86</v>
          </cell>
        </row>
        <row r="201">
          <cell r="L201">
            <v>26.0623949275362</v>
          </cell>
        </row>
        <row r="202">
          <cell r="A202" t="str">
            <v>FI164</v>
          </cell>
          <cell r="B202" t="str">
            <v>301AN2813AB</v>
          </cell>
        </row>
        <row r="202">
          <cell r="D202" t="str">
            <v>1-1/8 x 1/2   C x M Adaptor</v>
          </cell>
          <cell r="E202">
            <v>73</v>
          </cell>
        </row>
        <row r="202">
          <cell r="L202">
            <v>25.5783170289855</v>
          </cell>
        </row>
        <row r="203">
          <cell r="A203" t="str">
            <v>FI165</v>
          </cell>
          <cell r="B203" t="str">
            <v>301AN28AB</v>
          </cell>
        </row>
        <row r="203">
          <cell r="D203" t="str">
            <v>1-1/8 x 1   C x M Adaptor</v>
          </cell>
          <cell r="E203">
            <v>104</v>
          </cell>
        </row>
        <row r="203">
          <cell r="L203">
            <v>27.2871793478261</v>
          </cell>
        </row>
        <row r="204">
          <cell r="A204" t="str">
            <v>FI166</v>
          </cell>
          <cell r="B204" t="str">
            <v>301AN35AB</v>
          </cell>
        </row>
        <row r="204">
          <cell r="D204" t="str">
            <v>1-3/8 x 1-1/4   C x M Adaptor</v>
          </cell>
          <cell r="E204">
            <v>150</v>
          </cell>
        </row>
        <row r="204">
          <cell r="L204">
            <v>44.7139836956522</v>
          </cell>
        </row>
        <row r="205">
          <cell r="A205" t="str">
            <v>FI167</v>
          </cell>
          <cell r="B205" t="str">
            <v>301AN3525AB</v>
          </cell>
        </row>
        <row r="205">
          <cell r="D205" t="str">
            <v>1-3/8 x 1   C x M Adaptor</v>
          </cell>
          <cell r="E205">
            <v>127</v>
          </cell>
        </row>
        <row r="205">
          <cell r="L205">
            <v>36.6709583333333</v>
          </cell>
        </row>
        <row r="206">
          <cell r="A206" t="str">
            <v>FI168</v>
          </cell>
          <cell r="B206" t="str">
            <v>301AN42AB</v>
          </cell>
        </row>
        <row r="206">
          <cell r="D206" t="str">
            <v>1-5/8 x 1-1/2   C x M Adaptor</v>
          </cell>
          <cell r="E206">
            <v>209</v>
          </cell>
        </row>
        <row r="206">
          <cell r="L206">
            <v>56.6692862318841</v>
          </cell>
        </row>
        <row r="207">
          <cell r="A207" t="str">
            <v>FI169</v>
          </cell>
          <cell r="B207" t="str">
            <v>301AN54AB</v>
          </cell>
        </row>
        <row r="207">
          <cell r="D207" t="str">
            <v>2-1/8 x 2   C x M Adaptor</v>
          </cell>
          <cell r="E207">
            <v>322</v>
          </cell>
        </row>
        <row r="207">
          <cell r="L207">
            <v>93.8954003623188</v>
          </cell>
        </row>
        <row r="208">
          <cell r="A208" t="str">
            <v>FI169.1</v>
          </cell>
          <cell r="B208" t="str">
            <v>CS5</v>
          </cell>
        </row>
        <row r="208">
          <cell r="D208" t="str">
            <v>5/8" SOCKET</v>
          </cell>
        </row>
        <row r="208">
          <cell r="L208">
            <v>4.13</v>
          </cell>
        </row>
        <row r="209">
          <cell r="A209" t="str">
            <v>FI169.2</v>
          </cell>
          <cell r="B209" t="str">
            <v>CS6</v>
          </cell>
        </row>
        <row r="209">
          <cell r="D209" t="str">
            <v>3/4" SOCKET</v>
          </cell>
        </row>
        <row r="209">
          <cell r="L209">
            <v>5.15537931034483</v>
          </cell>
        </row>
        <row r="210">
          <cell r="A210" t="str">
            <v>FI170</v>
          </cell>
          <cell r="B210" t="str">
            <v>CS7</v>
          </cell>
        </row>
        <row r="210">
          <cell r="D210" t="str">
            <v>7/8" SOCKET</v>
          </cell>
        </row>
        <row r="210">
          <cell r="L210">
            <v>6.22822988505747</v>
          </cell>
        </row>
        <row r="211">
          <cell r="A211" t="str">
            <v>FI171</v>
          </cell>
          <cell r="B211" t="str">
            <v>CS8</v>
          </cell>
        </row>
        <row r="211">
          <cell r="D211" t="str">
            <v>1-1/8" SOCKET</v>
          </cell>
        </row>
        <row r="211">
          <cell r="L211">
            <v>8.82174329501916</v>
          </cell>
        </row>
        <row r="212">
          <cell r="A212" t="str">
            <v>FI172</v>
          </cell>
          <cell r="B212" t="str">
            <v>CS9</v>
          </cell>
        </row>
        <row r="212">
          <cell r="D212" t="str">
            <v>1-3/8" SOCKET</v>
          </cell>
        </row>
        <row r="212">
          <cell r="L212">
            <v>9.79961178160919</v>
          </cell>
        </row>
        <row r="213">
          <cell r="A213" t="str">
            <v>FI173</v>
          </cell>
          <cell r="B213" t="str">
            <v>CS10</v>
          </cell>
        </row>
        <row r="213">
          <cell r="D213" t="str">
            <v>1-5/8" SOCKET</v>
          </cell>
        </row>
        <row r="213">
          <cell r="L213">
            <v>20.5313218390805</v>
          </cell>
        </row>
        <row r="214">
          <cell r="A214" t="str">
            <v>FI174</v>
          </cell>
          <cell r="B214" t="str">
            <v>CS11</v>
          </cell>
        </row>
        <row r="214">
          <cell r="D214" t="str">
            <v>2-1/8" SOCKET</v>
          </cell>
        </row>
        <row r="214">
          <cell r="L214">
            <v>34.9388505747126</v>
          </cell>
        </row>
        <row r="215">
          <cell r="A215" t="str">
            <v>FI175</v>
          </cell>
          <cell r="B215" t="str">
            <v>CS12</v>
          </cell>
        </row>
        <row r="215">
          <cell r="D215" t="str">
            <v>2-5/8" SOCKET</v>
          </cell>
        </row>
        <row r="215">
          <cell r="L215">
            <v>57.5826436781609</v>
          </cell>
        </row>
        <row r="216">
          <cell r="A216" t="str">
            <v>FI176</v>
          </cell>
          <cell r="B216" t="str">
            <v>CS13</v>
          </cell>
        </row>
        <row r="216">
          <cell r="D216" t="str">
            <v>3-1/8" SOCKET</v>
          </cell>
        </row>
        <row r="216">
          <cell r="L216">
            <v>92.3395210727969</v>
          </cell>
        </row>
        <row r="217">
          <cell r="A217" t="str">
            <v>FI177</v>
          </cell>
          <cell r="B217" t="str">
            <v>CS14</v>
          </cell>
        </row>
        <row r="217">
          <cell r="D217" t="str">
            <v>4-1/8" SOCKET</v>
          </cell>
        </row>
        <row r="217">
          <cell r="L217">
            <v>126.380570812239</v>
          </cell>
        </row>
        <row r="218">
          <cell r="A218" t="str">
            <v>FI177.1</v>
          </cell>
          <cell r="B218" t="str">
            <v>CE3</v>
          </cell>
        </row>
        <row r="218">
          <cell r="D218" t="str">
            <v>3/8" ELBOW</v>
          </cell>
        </row>
        <row r="218">
          <cell r="L218" t="str">
            <v>~</v>
          </cell>
        </row>
        <row r="219">
          <cell r="A219" t="str">
            <v>FI177.2</v>
          </cell>
          <cell r="B219" t="str">
            <v>CE4</v>
          </cell>
        </row>
        <row r="219">
          <cell r="D219" t="str">
            <v>1/2" ELBOW</v>
          </cell>
        </row>
        <row r="219">
          <cell r="L219" t="str">
            <v>~</v>
          </cell>
        </row>
        <row r="220">
          <cell r="A220" t="str">
            <v>FI177.3</v>
          </cell>
          <cell r="B220" t="str">
            <v>CE5</v>
          </cell>
        </row>
        <row r="220">
          <cell r="D220" t="str">
            <v>5/8" ELBOW</v>
          </cell>
        </row>
        <row r="220">
          <cell r="L220" t="str">
            <v>~</v>
          </cell>
        </row>
        <row r="221">
          <cell r="A221" t="str">
            <v>FI177.4</v>
          </cell>
          <cell r="B221" t="str">
            <v>CE6</v>
          </cell>
        </row>
        <row r="221">
          <cell r="D221" t="str">
            <v>3/4" ELBOW</v>
          </cell>
          <cell r="E221">
            <v>300</v>
          </cell>
        </row>
        <row r="221">
          <cell r="L221">
            <v>7.44507662835249</v>
          </cell>
        </row>
        <row r="222">
          <cell r="A222" t="str">
            <v>FI178</v>
          </cell>
          <cell r="B222" t="str">
            <v>CE7</v>
          </cell>
        </row>
        <row r="222">
          <cell r="D222" t="str">
            <v>7/8" ELBOW</v>
          </cell>
          <cell r="E222">
            <v>600</v>
          </cell>
        </row>
        <row r="222">
          <cell r="L222">
            <v>13.3315134099617</v>
          </cell>
        </row>
        <row r="223">
          <cell r="A223" t="str">
            <v>FI179</v>
          </cell>
          <cell r="B223" t="str">
            <v>CE8</v>
          </cell>
        </row>
        <row r="223">
          <cell r="D223" t="str">
            <v>1-1/8" ELBOW</v>
          </cell>
        </row>
        <row r="223">
          <cell r="L223">
            <v>17.7463409961686</v>
          </cell>
        </row>
        <row r="224">
          <cell r="A224" t="str">
            <v>FI180</v>
          </cell>
          <cell r="B224" t="str">
            <v>CE9</v>
          </cell>
        </row>
        <row r="224">
          <cell r="D224" t="str">
            <v>1-3/8" ELBOW</v>
          </cell>
          <cell r="E224">
            <v>300</v>
          </cell>
        </row>
        <row r="224">
          <cell r="L224">
            <v>27.280153256705</v>
          </cell>
        </row>
        <row r="225">
          <cell r="A225" t="str">
            <v>FI181</v>
          </cell>
          <cell r="B225" t="str">
            <v>CE10</v>
          </cell>
        </row>
        <row r="225">
          <cell r="D225" t="str">
            <v>1-5/8" ELBOW</v>
          </cell>
          <cell r="E225">
            <v>400</v>
          </cell>
        </row>
        <row r="225">
          <cell r="L225">
            <v>47.9934482758621</v>
          </cell>
        </row>
        <row r="226">
          <cell r="A226" t="str">
            <v>FI182</v>
          </cell>
          <cell r="B226" t="str">
            <v>CE11</v>
          </cell>
        </row>
        <row r="226">
          <cell r="D226" t="str">
            <v>2-1/8" ELBOW</v>
          </cell>
          <cell r="E226">
            <v>400</v>
          </cell>
        </row>
        <row r="226">
          <cell r="L226">
            <v>92.4502873563219</v>
          </cell>
        </row>
        <row r="227">
          <cell r="A227" t="str">
            <v>FI183</v>
          </cell>
          <cell r="B227" t="str">
            <v>CE12</v>
          </cell>
        </row>
        <row r="227">
          <cell r="D227" t="str">
            <v>2-5/8" ELBOW</v>
          </cell>
        </row>
        <row r="227">
          <cell r="L227">
            <v>146.924590734936</v>
          </cell>
        </row>
        <row r="228">
          <cell r="A228" t="str">
            <v>FI184</v>
          </cell>
          <cell r="B228" t="str">
            <v>CE13</v>
          </cell>
        </row>
        <row r="228">
          <cell r="D228" t="str">
            <v>3-1/8" ELBOW</v>
          </cell>
        </row>
        <row r="228">
          <cell r="L228">
            <v>233.79083942877</v>
          </cell>
        </row>
        <row r="229">
          <cell r="A229" t="str">
            <v>FI185</v>
          </cell>
          <cell r="B229" t="str">
            <v>CE14</v>
          </cell>
        </row>
        <row r="229">
          <cell r="D229" t="str">
            <v>4-1/8" ELBOW</v>
          </cell>
        </row>
        <row r="229">
          <cell r="L229">
            <v>506.487757433924</v>
          </cell>
        </row>
        <row r="230">
          <cell r="B230" t="str">
            <v>CE14</v>
          </cell>
        </row>
        <row r="230">
          <cell r="D230" t="str">
            <v>7/8" ELBOW * 45º</v>
          </cell>
        </row>
        <row r="230">
          <cell r="L230">
            <v>11.9124660975984</v>
          </cell>
        </row>
        <row r="231">
          <cell r="B231" t="str">
            <v>CE15</v>
          </cell>
        </row>
        <row r="231">
          <cell r="D231" t="str">
            <v>1-1/8" ELBOW * 45º</v>
          </cell>
        </row>
        <row r="231">
          <cell r="L231">
            <v>15.8634835314652</v>
          </cell>
        </row>
        <row r="232">
          <cell r="B232" t="str">
            <v>CE16</v>
          </cell>
        </row>
        <row r="232">
          <cell r="D232" t="str">
            <v>1-3/8" ELBOW * 45º</v>
          </cell>
        </row>
        <row r="232">
          <cell r="L232">
            <v>24.3893632571778</v>
          </cell>
        </row>
        <row r="233">
          <cell r="B233" t="str">
            <v>CE17</v>
          </cell>
        </row>
        <row r="233">
          <cell r="D233" t="str">
            <v>1-5/8" ELBOW * 45º</v>
          </cell>
        </row>
        <row r="233">
          <cell r="L233">
            <v>42.9264676085528</v>
          </cell>
        </row>
        <row r="234">
          <cell r="B234" t="str">
            <v>CE18</v>
          </cell>
        </row>
        <row r="234">
          <cell r="D234" t="str">
            <v>2-1/8" ELBOW * 45º</v>
          </cell>
        </row>
        <row r="234">
          <cell r="L234">
            <v>82.6742971312128</v>
          </cell>
        </row>
        <row r="235">
          <cell r="B235" t="str">
            <v>CE19</v>
          </cell>
        </row>
        <row r="235">
          <cell r="D235" t="str">
            <v>2-5/8" ELBOW * 45º</v>
          </cell>
        </row>
        <row r="235">
          <cell r="L235">
            <v>149.20289519997</v>
          </cell>
        </row>
        <row r="236">
          <cell r="B236" t="str">
            <v>CE20</v>
          </cell>
        </row>
        <row r="236">
          <cell r="D236" t="str">
            <v>3-1/8" ELBOW * 45º</v>
          </cell>
        </row>
        <row r="236">
          <cell r="L236">
            <v>237.417528807996</v>
          </cell>
        </row>
        <row r="237">
          <cell r="D237" t="str">
            <v>4-1/8" ELBOW * 45º</v>
          </cell>
        </row>
        <row r="237">
          <cell r="L237">
            <v>531.81288797807</v>
          </cell>
        </row>
        <row r="238">
          <cell r="A238" t="str">
            <v>FI185.1</v>
          </cell>
          <cell r="B238" t="str">
            <v>102CP10-06</v>
          </cell>
        </row>
        <row r="238">
          <cell r="D238" t="str">
            <v>3/8x1/4  REDUCER</v>
          </cell>
        </row>
        <row r="238">
          <cell r="L238">
            <v>3.29604702194357</v>
          </cell>
        </row>
        <row r="239">
          <cell r="A239" t="str">
            <v>FI186</v>
          </cell>
          <cell r="B239" t="str">
            <v>102CP13-10</v>
          </cell>
        </row>
        <row r="239">
          <cell r="D239" t="str">
            <v>1/2x3/8  REDUCER</v>
          </cell>
        </row>
        <row r="239">
          <cell r="L239">
            <v>3.74073563218391</v>
          </cell>
        </row>
        <row r="240">
          <cell r="A240" t="str">
            <v>FI187</v>
          </cell>
          <cell r="B240" t="str">
            <v>102CP13-06</v>
          </cell>
        </row>
        <row r="240">
          <cell r="D240" t="str">
            <v>1/2x1/4  REDUCER</v>
          </cell>
        </row>
        <row r="240">
          <cell r="L240">
            <v>3.74073563218391</v>
          </cell>
        </row>
        <row r="241">
          <cell r="A241" t="str">
            <v>FI188</v>
          </cell>
          <cell r="B241" t="str">
            <v>102CP16-13</v>
          </cell>
        </row>
        <row r="241">
          <cell r="D241" t="str">
            <v>5/8x1/2  REDUCER</v>
          </cell>
        </row>
        <row r="241">
          <cell r="L241">
            <v>4.74712643678161</v>
          </cell>
        </row>
        <row r="242">
          <cell r="A242" t="str">
            <v>FI189</v>
          </cell>
          <cell r="B242" t="str">
            <v>102CP16-10</v>
          </cell>
        </row>
        <row r="242">
          <cell r="D242" t="str">
            <v>5/8x3/8  REDUCER</v>
          </cell>
        </row>
        <row r="242">
          <cell r="L242">
            <v>4.74712643678161</v>
          </cell>
        </row>
        <row r="243">
          <cell r="A243" t="str">
            <v>FI190</v>
          </cell>
          <cell r="B243" t="str">
            <v>102CP19-16</v>
          </cell>
        </row>
        <row r="243">
          <cell r="D243" t="str">
            <v>3/4x5/8  REDUCER</v>
          </cell>
        </row>
        <row r="243">
          <cell r="L243">
            <v>5.79149425287356</v>
          </cell>
        </row>
        <row r="244">
          <cell r="A244" t="str">
            <v>FI191</v>
          </cell>
          <cell r="B244" t="str">
            <v>102CP19-13</v>
          </cell>
        </row>
        <row r="244">
          <cell r="D244" t="str">
            <v>3/4x1/2  REDUCER</v>
          </cell>
        </row>
        <row r="244">
          <cell r="L244">
            <v>5.79149425287356</v>
          </cell>
        </row>
        <row r="245">
          <cell r="A245" t="str">
            <v>FI193</v>
          </cell>
          <cell r="B245" t="str">
            <v>102CP22-19</v>
          </cell>
        </row>
        <row r="245">
          <cell r="D245" t="str">
            <v>7/8x3/4  REDUCER</v>
          </cell>
        </row>
        <row r="245">
          <cell r="L245">
            <v>7.72832183908046</v>
          </cell>
        </row>
        <row r="246">
          <cell r="A246" t="str">
            <v>FI194</v>
          </cell>
          <cell r="B246" t="str">
            <v>102CP22-16</v>
          </cell>
        </row>
        <row r="246">
          <cell r="D246" t="str">
            <v>7/8x5/8  REDUCER</v>
          </cell>
        </row>
        <row r="246">
          <cell r="L246">
            <v>7.72832183908046</v>
          </cell>
        </row>
        <row r="247">
          <cell r="A247" t="str">
            <v>FI195</v>
          </cell>
          <cell r="B247" t="str">
            <v>102CP22-13</v>
          </cell>
        </row>
        <row r="247">
          <cell r="D247" t="str">
            <v>7/8x1/2  REDUCER</v>
          </cell>
        </row>
        <row r="247">
          <cell r="L247">
            <v>7.72832183908046</v>
          </cell>
        </row>
        <row r="248">
          <cell r="A248" t="str">
            <v>FI197</v>
          </cell>
          <cell r="B248" t="str">
            <v>102CP28-22</v>
          </cell>
        </row>
        <row r="248">
          <cell r="D248" t="str">
            <v>1-1/8x7/8 REDUCER</v>
          </cell>
        </row>
        <row r="248">
          <cell r="L248">
            <v>10.1667624521073</v>
          </cell>
        </row>
        <row r="249">
          <cell r="A249" t="str">
            <v>FI198</v>
          </cell>
          <cell r="B249" t="str">
            <v>102CP28-19</v>
          </cell>
        </row>
        <row r="249">
          <cell r="D249" t="str">
            <v>1-1/8x3/4  REDUCER</v>
          </cell>
        </row>
        <row r="249">
          <cell r="L249">
            <v>10.1667624521073</v>
          </cell>
        </row>
        <row r="250">
          <cell r="A250" t="str">
            <v>FI199</v>
          </cell>
          <cell r="B250" t="str">
            <v>102CP28-16</v>
          </cell>
        </row>
        <row r="250">
          <cell r="D250" t="str">
            <v>1-1/8x5/8 REDUCER</v>
          </cell>
        </row>
        <row r="250">
          <cell r="L250">
            <v>10.1667624521073</v>
          </cell>
        </row>
        <row r="251">
          <cell r="A251" t="str">
            <v>FI200</v>
          </cell>
          <cell r="B251" t="str">
            <v>102CP28-13</v>
          </cell>
        </row>
        <row r="251">
          <cell r="D251" t="str">
            <v>1-1/8x1/2  REDUCER</v>
          </cell>
        </row>
        <row r="251">
          <cell r="L251">
            <v>10.1667624521073</v>
          </cell>
        </row>
        <row r="252">
          <cell r="A252" t="str">
            <v>FI201</v>
          </cell>
          <cell r="B252" t="str">
            <v>102CP35-28</v>
          </cell>
        </row>
        <row r="252">
          <cell r="D252" t="str">
            <v>1-3/8x1-1/8  REDUCER</v>
          </cell>
        </row>
        <row r="252">
          <cell r="L252">
            <v>18.0865517241379</v>
          </cell>
        </row>
        <row r="253">
          <cell r="A253" t="str">
            <v>FI202</v>
          </cell>
          <cell r="B253" t="str">
            <v>102CP35-22</v>
          </cell>
        </row>
        <row r="253">
          <cell r="D253" t="str">
            <v>1-3/8x7/8  REDUCER</v>
          </cell>
        </row>
        <row r="253">
          <cell r="L253">
            <v>18.0865517241379</v>
          </cell>
        </row>
        <row r="254">
          <cell r="A254" t="str">
            <v>FI202.1</v>
          </cell>
        </row>
        <row r="254">
          <cell r="D254" t="str">
            <v>1-3/8x3/4  REDUCER</v>
          </cell>
        </row>
        <row r="254">
          <cell r="L254">
            <v>18.0865517241379</v>
          </cell>
        </row>
        <row r="255">
          <cell r="A255" t="str">
            <v>FI203</v>
          </cell>
          <cell r="B255" t="str">
            <v>102CP35-16</v>
          </cell>
        </row>
        <row r="255">
          <cell r="D255" t="str">
            <v>1-3/8x5/8  REDUCER</v>
          </cell>
        </row>
        <row r="255">
          <cell r="L255">
            <v>18.0865517241379</v>
          </cell>
        </row>
        <row r="256">
          <cell r="A256" t="str">
            <v>FI204</v>
          </cell>
          <cell r="B256" t="str">
            <v>102CP42-35</v>
          </cell>
        </row>
        <row r="256">
          <cell r="D256" t="str">
            <v>1-5/8x1-3/8  REDUCER</v>
          </cell>
        </row>
        <row r="256">
          <cell r="L256">
            <v>24.7612459202498</v>
          </cell>
        </row>
        <row r="257">
          <cell r="A257" t="str">
            <v>FI205</v>
          </cell>
          <cell r="B257" t="str">
            <v>102CP42-28</v>
          </cell>
        </row>
        <row r="257">
          <cell r="D257" t="str">
            <v>1-5/8x1-1/8  REDUCER</v>
          </cell>
        </row>
        <row r="257">
          <cell r="L257">
            <v>24.7641762452107</v>
          </cell>
        </row>
        <row r="258">
          <cell r="A258" t="str">
            <v>FI206</v>
          </cell>
          <cell r="B258" t="str">
            <v>102CP42-22</v>
          </cell>
        </row>
        <row r="258">
          <cell r="D258" t="str">
            <v>1-5/8x7/8  REDUCER</v>
          </cell>
        </row>
        <row r="258">
          <cell r="L258">
            <v>24.7671065701717</v>
          </cell>
        </row>
        <row r="259">
          <cell r="A259" t="str">
            <v>FI208</v>
          </cell>
          <cell r="B259" t="str">
            <v>102CP54-42</v>
          </cell>
        </row>
        <row r="259">
          <cell r="D259" t="str">
            <v>2-1/8x1-5/8  REDUCER</v>
          </cell>
        </row>
        <row r="259">
          <cell r="L259">
            <v>54.1172413793103</v>
          </cell>
        </row>
        <row r="260">
          <cell r="A260" t="str">
            <v>FI209</v>
          </cell>
          <cell r="B260" t="str">
            <v>102CP54-35</v>
          </cell>
        </row>
        <row r="260">
          <cell r="D260" t="str">
            <v>2-1/8x1-3/8  REDUCER</v>
          </cell>
        </row>
        <row r="260">
          <cell r="L260">
            <v>54.1172413793103</v>
          </cell>
        </row>
        <row r="261">
          <cell r="A261" t="str">
            <v>FI210</v>
          </cell>
          <cell r="B261" t="str">
            <v>102CP54-28</v>
          </cell>
        </row>
        <row r="261">
          <cell r="D261" t="str">
            <v>2-1/8x1-1/8  REDUCER</v>
          </cell>
        </row>
        <row r="261">
          <cell r="L261">
            <v>54.1172413793103</v>
          </cell>
        </row>
        <row r="262">
          <cell r="A262" t="str">
            <v>FI211</v>
          </cell>
          <cell r="B262" t="str">
            <v>102CP54-22</v>
          </cell>
        </row>
        <row r="262">
          <cell r="D262" t="str">
            <v>2-1/8x7/8  REDUCER</v>
          </cell>
        </row>
        <row r="262">
          <cell r="L262">
            <v>54.1172413793103</v>
          </cell>
        </row>
        <row r="263">
          <cell r="A263" t="str">
            <v>FI213</v>
          </cell>
          <cell r="B263" t="str">
            <v>102CP67-54</v>
          </cell>
        </row>
        <row r="263">
          <cell r="D263" t="str">
            <v>2-5/8x2-1/8  REDUCER</v>
          </cell>
        </row>
        <row r="263">
          <cell r="L263">
            <v>73.7149616858238</v>
          </cell>
        </row>
        <row r="264">
          <cell r="A264" t="str">
            <v>FI214</v>
          </cell>
          <cell r="B264" t="str">
            <v>102CP67-42</v>
          </cell>
        </row>
        <row r="264">
          <cell r="D264" t="str">
            <v>2-5/8x1-5/8  REDUCER</v>
          </cell>
        </row>
        <row r="264">
          <cell r="L264">
            <v>73.7149616858238</v>
          </cell>
        </row>
        <row r="265">
          <cell r="A265" t="str">
            <v>FI217</v>
          </cell>
          <cell r="B265" t="str">
            <v>102CP80-67</v>
          </cell>
        </row>
        <row r="265">
          <cell r="D265" t="str">
            <v>3-1/8x2-5/8  REDUCER</v>
          </cell>
        </row>
        <row r="265">
          <cell r="L265">
            <v>73.7149616858238</v>
          </cell>
        </row>
        <row r="266">
          <cell r="A266" t="str">
            <v>FI218</v>
          </cell>
          <cell r="B266" t="str">
            <v>102CP80-54</v>
          </cell>
        </row>
        <row r="266">
          <cell r="D266" t="str">
            <v>3-1/8x2-1/8  REDUCER</v>
          </cell>
        </row>
        <row r="266">
          <cell r="L266">
            <v>73.7149616858238</v>
          </cell>
        </row>
        <row r="267">
          <cell r="A267" t="str">
            <v>FI222</v>
          </cell>
          <cell r="B267" t="str">
            <v>102CP105-80</v>
          </cell>
        </row>
        <row r="267">
          <cell r="D267" t="str">
            <v>4-1/8x3-1/8  REDUCER</v>
          </cell>
        </row>
        <row r="267">
          <cell r="L267">
            <v>228.653256704981</v>
          </cell>
        </row>
        <row r="268">
          <cell r="A268" t="str">
            <v>FI223</v>
          </cell>
          <cell r="B268" t="str">
            <v>102CP105-67</v>
          </cell>
        </row>
        <row r="268">
          <cell r="D268" t="str">
            <v>4-1/8x2-5/8  REDUCER</v>
          </cell>
        </row>
        <row r="268">
          <cell r="L268">
            <v>228.653256704981</v>
          </cell>
        </row>
        <row r="269">
          <cell r="A269" t="str">
            <v>FI224.1</v>
          </cell>
          <cell r="B269" t="str">
            <v>CTE1</v>
          </cell>
        </row>
        <row r="269">
          <cell r="D269" t="str">
            <v>1/4" TEE</v>
          </cell>
        </row>
        <row r="269">
          <cell r="L269">
            <v>7.48669617176638</v>
          </cell>
        </row>
        <row r="270">
          <cell r="A270" t="str">
            <v>FI224.2</v>
          </cell>
          <cell r="B270" t="str">
            <v>CTE2</v>
          </cell>
        </row>
        <row r="270">
          <cell r="D270" t="str">
            <v>3/8" TEE</v>
          </cell>
        </row>
        <row r="270">
          <cell r="L270">
            <v>8.03899343033931</v>
          </cell>
        </row>
        <row r="271">
          <cell r="A271" t="str">
            <v>FI224.3</v>
          </cell>
          <cell r="B271" t="str">
            <v>CTE3</v>
          </cell>
        </row>
        <row r="271">
          <cell r="D271" t="str">
            <v>1/2" TEE</v>
          </cell>
        </row>
        <row r="271">
          <cell r="L271">
            <v>8.39185001220535</v>
          </cell>
        </row>
        <row r="272">
          <cell r="A272" t="str">
            <v>FI224.4</v>
          </cell>
          <cell r="B272" t="str">
            <v>CTE4</v>
          </cell>
        </row>
        <row r="272">
          <cell r="D272" t="str">
            <v>5/8" TEE</v>
          </cell>
        </row>
        <row r="272">
          <cell r="L272">
            <v>9.63451884399444</v>
          </cell>
        </row>
        <row r="273">
          <cell r="A273" t="str">
            <v>FI225</v>
          </cell>
          <cell r="B273" t="str">
            <v>CTE5</v>
          </cell>
        </row>
        <row r="273">
          <cell r="D273" t="str">
            <v>3/4" TEE</v>
          </cell>
        </row>
        <row r="273">
          <cell r="L273">
            <v>14.0831417624521</v>
          </cell>
        </row>
        <row r="274">
          <cell r="A274" t="str">
            <v>FI226</v>
          </cell>
          <cell r="B274" t="str">
            <v>CTE6</v>
          </cell>
        </row>
        <row r="274">
          <cell r="D274" t="str">
            <v>7/8" TEE</v>
          </cell>
        </row>
        <row r="274">
          <cell r="L274">
            <v>17.9836973180077</v>
          </cell>
        </row>
        <row r="275">
          <cell r="A275" t="str">
            <v>FI227</v>
          </cell>
          <cell r="B275" t="str">
            <v>CTE7</v>
          </cell>
        </row>
        <row r="275">
          <cell r="D275" t="str">
            <v>1-1/8" TEE</v>
          </cell>
        </row>
        <row r="275">
          <cell r="L275">
            <v>33.2298850574713</v>
          </cell>
        </row>
        <row r="276">
          <cell r="A276" t="str">
            <v>FI228</v>
          </cell>
          <cell r="B276" t="str">
            <v>CTE8</v>
          </cell>
        </row>
        <row r="276">
          <cell r="D276" t="str">
            <v>1-3/8" TEE</v>
          </cell>
        </row>
        <row r="276">
          <cell r="L276">
            <v>48.0250957854406</v>
          </cell>
        </row>
        <row r="277">
          <cell r="A277" t="str">
            <v>FI229</v>
          </cell>
          <cell r="B277" t="str">
            <v>CTE9</v>
          </cell>
        </row>
        <row r="277">
          <cell r="D277" t="str">
            <v>1-5/8" TEE</v>
          </cell>
        </row>
        <row r="277">
          <cell r="L277">
            <v>70.1308812260536</v>
          </cell>
        </row>
        <row r="278">
          <cell r="A278" t="str">
            <v>FI230</v>
          </cell>
          <cell r="B278" t="str">
            <v>CTE10</v>
          </cell>
        </row>
        <row r="278">
          <cell r="D278" t="str">
            <v>2-1/8" TEE</v>
          </cell>
        </row>
        <row r="278">
          <cell r="L278">
            <v>116.033333333333</v>
          </cell>
        </row>
        <row r="279">
          <cell r="A279" t="str">
            <v>FI231</v>
          </cell>
          <cell r="B279" t="str">
            <v>CTE11</v>
          </cell>
        </row>
        <row r="279">
          <cell r="D279" t="str">
            <v>2-5/8" TEE</v>
          </cell>
        </row>
        <row r="279">
          <cell r="L279">
            <v>189.772030651341</v>
          </cell>
        </row>
        <row r="280">
          <cell r="A280" t="str">
            <v>FI232</v>
          </cell>
          <cell r="B280" t="str">
            <v>CTE12</v>
          </cell>
        </row>
        <row r="280">
          <cell r="D280" t="str">
            <v>3-1/8" TEE</v>
          </cell>
        </row>
        <row r="280">
          <cell r="L280" t="str">
            <v>~</v>
          </cell>
        </row>
        <row r="281">
          <cell r="A281" t="str">
            <v>FI232.1</v>
          </cell>
        </row>
        <row r="281">
          <cell r="D281" t="str">
            <v>4-1/8" TEE</v>
          </cell>
        </row>
        <row r="281">
          <cell r="L281" t="str">
            <v>~</v>
          </cell>
        </row>
        <row r="282">
          <cell r="A282" t="str">
            <v>FI233</v>
          </cell>
        </row>
        <row r="282">
          <cell r="D282" t="str">
            <v>7/8X7/8X5/8   Tee</v>
          </cell>
        </row>
        <row r="282">
          <cell r="L282">
            <v>26.9209334726576</v>
          </cell>
        </row>
        <row r="283">
          <cell r="A283" t="str">
            <v>FI234</v>
          </cell>
        </row>
        <row r="283">
          <cell r="D283" t="str">
            <v>1-1/8X1-1/8X7/8   Tee</v>
          </cell>
        </row>
        <row r="283">
          <cell r="L283">
            <v>47.4815395332637</v>
          </cell>
        </row>
        <row r="284">
          <cell r="A284" t="str">
            <v>FI235</v>
          </cell>
        </row>
        <row r="284">
          <cell r="D284" t="str">
            <v>1-1/8X1-1/8X3/4   Tee</v>
          </cell>
        </row>
        <row r="284">
          <cell r="L284">
            <v>33.579240682689</v>
          </cell>
        </row>
        <row r="285">
          <cell r="A285" t="str">
            <v>FI236</v>
          </cell>
        </row>
        <row r="285">
          <cell r="D285" t="str">
            <v>1-1/8X1-1/8X5/8   Tee</v>
          </cell>
        </row>
        <row r="285">
          <cell r="L285">
            <v>33.579240682689</v>
          </cell>
        </row>
        <row r="286">
          <cell r="A286" t="str">
            <v>FI237</v>
          </cell>
        </row>
        <row r="286">
          <cell r="D286" t="str">
            <v>1-3/8X1-3/8X1-1/8   Tee</v>
          </cell>
        </row>
        <row r="286">
          <cell r="L286">
            <v>68.5661790316963</v>
          </cell>
        </row>
        <row r="287">
          <cell r="A287" t="str">
            <v>FI238</v>
          </cell>
        </row>
        <row r="287">
          <cell r="D287" t="str">
            <v>1-3/8X1-3/8X7/8   Tee</v>
          </cell>
        </row>
        <row r="287">
          <cell r="L287">
            <v>48.498780912574</v>
          </cell>
        </row>
        <row r="288">
          <cell r="A288" t="str">
            <v>FI239</v>
          </cell>
        </row>
        <row r="288">
          <cell r="D288" t="str">
            <v>1-5/8X1-5/8X1-3/8   Tee</v>
          </cell>
        </row>
        <row r="288">
          <cell r="L288">
            <v>100.182863113898</v>
          </cell>
        </row>
        <row r="289">
          <cell r="A289" t="str">
            <v>FI240</v>
          </cell>
        </row>
        <row r="289">
          <cell r="D289" t="str">
            <v>1-5/8X1-5/8X1-1/8   Tee</v>
          </cell>
        </row>
        <row r="289">
          <cell r="L289">
            <v>100.182863113898</v>
          </cell>
        </row>
        <row r="290">
          <cell r="A290" t="str">
            <v>FI241</v>
          </cell>
        </row>
        <row r="290">
          <cell r="D290" t="str">
            <v>1-5/8X1-5/8X7/8   Tee</v>
          </cell>
        </row>
        <row r="290">
          <cell r="L290">
            <v>100.182863113898</v>
          </cell>
        </row>
        <row r="291">
          <cell r="A291" t="str">
            <v>FI242</v>
          </cell>
        </row>
        <row r="291">
          <cell r="D291" t="str">
            <v>2-1/8X2-1/8X1-5/8   Tee</v>
          </cell>
        </row>
        <row r="291">
          <cell r="L291">
            <v>116.037443399512</v>
          </cell>
        </row>
        <row r="292">
          <cell r="A292" t="str">
            <v>FI243</v>
          </cell>
        </row>
        <row r="292">
          <cell r="D292" t="str">
            <v>2-1/8X2-1/8X1-3/8   Tee</v>
          </cell>
        </row>
        <row r="292">
          <cell r="L292">
            <v>115.276053639847</v>
          </cell>
        </row>
        <row r="293">
          <cell r="A293" t="str">
            <v>FI244</v>
          </cell>
        </row>
        <row r="293">
          <cell r="D293" t="str">
            <v>2-1/8X2-1/8X1-1/8   Tee</v>
          </cell>
        </row>
        <row r="293">
          <cell r="L293">
            <v>115.276053639847</v>
          </cell>
        </row>
        <row r="294">
          <cell r="A294" t="str">
            <v>FI245</v>
          </cell>
        </row>
        <row r="294">
          <cell r="D294" t="str">
            <v>2-5/8X2-5/8X2-1/8   Tee</v>
          </cell>
        </row>
        <row r="294">
          <cell r="L294">
            <v>189.772030651341</v>
          </cell>
        </row>
        <row r="295">
          <cell r="A295" t="str">
            <v>FI246</v>
          </cell>
        </row>
        <row r="295">
          <cell r="D295" t="str">
            <v>2-5/8X2-5/8X1-5/8   Tee</v>
          </cell>
        </row>
        <row r="295">
          <cell r="L295">
            <v>189.772030651341</v>
          </cell>
        </row>
        <row r="296">
          <cell r="A296" t="str">
            <v>FI247</v>
          </cell>
        </row>
        <row r="296">
          <cell r="D296" t="str">
            <v>2-5/8X2-5/8X1-3/8   Tee</v>
          </cell>
        </row>
        <row r="296">
          <cell r="L296" t="str">
            <v>~</v>
          </cell>
        </row>
        <row r="297">
          <cell r="A297" t="str">
            <v>FI248</v>
          </cell>
        </row>
        <row r="297">
          <cell r="D297" t="str">
            <v>3-1/8X3-1/8X2-5/8   Tee</v>
          </cell>
        </row>
        <row r="297">
          <cell r="L297" t="str">
            <v>~</v>
          </cell>
        </row>
        <row r="298">
          <cell r="A298" t="str">
            <v>FI249</v>
          </cell>
        </row>
        <row r="298">
          <cell r="D298" t="str">
            <v>3-1/8X3-1/8X2-1/8   Tee</v>
          </cell>
        </row>
        <row r="298">
          <cell r="L298">
            <v>361.233716475096</v>
          </cell>
        </row>
        <row r="299">
          <cell r="A299" t="str">
            <v>FI250</v>
          </cell>
        </row>
        <row r="299">
          <cell r="D299" t="str">
            <v>4-1/8X4-1/8X3-1/8   Tee</v>
          </cell>
        </row>
        <row r="299">
          <cell r="L299" t="str">
            <v>~</v>
          </cell>
        </row>
        <row r="300">
          <cell r="A300" t="str">
            <v>FI251</v>
          </cell>
        </row>
        <row r="300">
          <cell r="D300" t="str">
            <v>4-1/8X4-1/8X2-5/8   Tee</v>
          </cell>
        </row>
        <row r="300">
          <cell r="L300" t="str">
            <v>~</v>
          </cell>
        </row>
        <row r="301">
          <cell r="A301" t="str">
            <v>FI252</v>
          </cell>
        </row>
        <row r="301">
          <cell r="D301" t="str">
            <v>4-1/8X4-1/8X2-1/8   Tee</v>
          </cell>
        </row>
        <row r="301">
          <cell r="L301" t="str">
            <v>~</v>
          </cell>
        </row>
      </sheetData>
      <sheetData sheetId="22">
        <row r="1">
          <cell r="A1" t="str">
            <v>WEFOAM SDN BHD 1496595-K</v>
          </cell>
        </row>
        <row r="2">
          <cell r="A2" t="str">
            <v>HONG LEONG BANK :36600066163</v>
          </cell>
        </row>
        <row r="3">
          <cell r="A3" t="str">
            <v>H/P:016-6666331   EMAIL: weller.leong@gmail.com</v>
          </cell>
        </row>
        <row r="6">
          <cell r="A6" t="str">
            <v>PANEL&amp; door-15%,Term cash -20%, EXTRA -3% Above 5000sqft</v>
          </cell>
        </row>
        <row r="7">
          <cell r="A7" t="str">
            <v>Below 800sq ft will charge transport within Klang valley RM300</v>
          </cell>
        </row>
        <row r="9">
          <cell r="A9" t="str">
            <v>ITEM CODE</v>
          </cell>
          <cell r="B9" t="str">
            <v>PU PANEL SIZE</v>
          </cell>
        </row>
        <row r="9">
          <cell r="D9" t="str">
            <v>RM</v>
          </cell>
        </row>
        <row r="10">
          <cell r="A10" t="str">
            <v>PP001</v>
          </cell>
          <cell r="B10" t="str">
            <v>2" PU PANEL 0.45MM</v>
          </cell>
        </row>
        <row r="10">
          <cell r="D10">
            <v>11.0795380093688</v>
          </cell>
        </row>
        <row r="11">
          <cell r="A11" t="str">
            <v>PP002</v>
          </cell>
          <cell r="B11" t="str">
            <v>3" PU PANEL 0.45MM</v>
          </cell>
        </row>
        <row r="11">
          <cell r="D11">
            <v>12.465357558241</v>
          </cell>
        </row>
        <row r="12">
          <cell r="A12" t="str">
            <v>PP003</v>
          </cell>
          <cell r="B12" t="str">
            <v>4" PU PANEL 0.45MM</v>
          </cell>
        </row>
        <row r="12">
          <cell r="D12">
            <v>13.993312445459</v>
          </cell>
        </row>
        <row r="13">
          <cell r="A13" t="str">
            <v>PP004</v>
          </cell>
          <cell r="B13" t="str">
            <v>5" PU PANEL 0.45MM</v>
          </cell>
        </row>
        <row r="13">
          <cell r="D13">
            <v>15.6278688364365</v>
          </cell>
        </row>
        <row r="14">
          <cell r="A14" t="str">
            <v>PP005</v>
          </cell>
          <cell r="B14" t="str">
            <v>6" PU PANEL 0.45MM</v>
          </cell>
        </row>
        <row r="14">
          <cell r="D14">
            <v>17.2624252274139</v>
          </cell>
        </row>
        <row r="20">
          <cell r="A20" t="str">
            <v>PP006</v>
          </cell>
          <cell r="B20" t="str">
            <v>2" PU slab</v>
          </cell>
        </row>
        <row r="20">
          <cell r="D20">
            <v>6.72852631578948</v>
          </cell>
        </row>
        <row r="21">
          <cell r="A21" t="str">
            <v>PP007</v>
          </cell>
          <cell r="B21" t="str">
            <v>3" PU slab</v>
          </cell>
        </row>
        <row r="21">
          <cell r="D21">
            <v>7.70336842105263</v>
          </cell>
        </row>
        <row r="22">
          <cell r="A22" t="str">
            <v>PP008</v>
          </cell>
          <cell r="B22" t="str">
            <v>4" PU slab</v>
          </cell>
        </row>
        <row r="22">
          <cell r="D22">
            <v>9.34885829959514</v>
          </cell>
        </row>
        <row r="23">
          <cell r="A23" t="str">
            <v>PP009</v>
          </cell>
          <cell r="B23" t="str">
            <v>5" PU slab</v>
          </cell>
        </row>
        <row r="23">
          <cell r="D23">
            <v>11.1091497975709</v>
          </cell>
        </row>
        <row r="24">
          <cell r="A24" t="str">
            <v>PP010</v>
          </cell>
          <cell r="B24" t="str">
            <v>6" PU slab</v>
          </cell>
        </row>
        <row r="24">
          <cell r="D24">
            <v>12.8694412955466</v>
          </cell>
        </row>
        <row r="25">
          <cell r="A25" t="str">
            <v>PP011</v>
          </cell>
          <cell r="B25" t="str">
            <v>2" S/S304 single layer PU PANEL</v>
          </cell>
        </row>
        <row r="25">
          <cell r="D25">
            <v>15.6348870870126</v>
          </cell>
        </row>
        <row r="26">
          <cell r="A26" t="str">
            <v>PP012</v>
          </cell>
          <cell r="B26" t="str">
            <v>3" S/S304 single layer PU PANEL</v>
          </cell>
        </row>
        <row r="26">
          <cell r="D26">
            <v>17.1273081396442</v>
          </cell>
        </row>
        <row r="27">
          <cell r="A27" t="str">
            <v>PP013</v>
          </cell>
          <cell r="B27" t="str">
            <v>4" S/S304 single layer PU PANEL</v>
          </cell>
        </row>
        <row r="27">
          <cell r="D27">
            <v>18.7727980181867</v>
          </cell>
        </row>
        <row r="28">
          <cell r="A28" t="str">
            <v>PP014</v>
          </cell>
          <cell r="B28" t="str">
            <v>5" S/S304 single layer PU PANEL</v>
          </cell>
        </row>
        <row r="28">
          <cell r="D28">
            <v>20.5330895161624</v>
          </cell>
        </row>
        <row r="29">
          <cell r="A29" t="str">
            <v>PP015</v>
          </cell>
          <cell r="B29" t="str">
            <v>6" S/S304 single layer PU PANEL</v>
          </cell>
        </row>
        <row r="29">
          <cell r="D29">
            <v>22.2933810141381</v>
          </cell>
        </row>
        <row r="30">
          <cell r="A30" t="str">
            <v>PP016</v>
          </cell>
          <cell r="B30" t="str">
            <v>2" S/S304 PU PANEL</v>
          </cell>
        </row>
        <row r="30">
          <cell r="D30">
            <v>19.3379640100895</v>
          </cell>
        </row>
        <row r="31">
          <cell r="A31" t="str">
            <v>PP017</v>
          </cell>
          <cell r="B31" t="str">
            <v>3" S/S304 PU PANEL</v>
          </cell>
        </row>
        <row r="31">
          <cell r="D31">
            <v>20.8303850627211</v>
          </cell>
        </row>
        <row r="32">
          <cell r="A32" t="str">
            <v>PP018</v>
          </cell>
          <cell r="B32" t="str">
            <v>4" S/S304 PU PANEL</v>
          </cell>
        </row>
        <row r="32">
          <cell r="D32">
            <v>22.4758749412636</v>
          </cell>
        </row>
        <row r="33">
          <cell r="A33" t="str">
            <v>PP019</v>
          </cell>
          <cell r="B33" t="str">
            <v>5" S/S304 PU PANEL</v>
          </cell>
        </row>
        <row r="33">
          <cell r="D33">
            <v>24.2361664392393</v>
          </cell>
        </row>
        <row r="34">
          <cell r="A34" t="str">
            <v>PP020</v>
          </cell>
          <cell r="B34" t="str">
            <v>6" S/S304 PU PANEL</v>
          </cell>
        </row>
        <row r="34">
          <cell r="D34">
            <v>25.996457937215</v>
          </cell>
        </row>
        <row r="35">
          <cell r="A35" t="str">
            <v>PP021</v>
          </cell>
          <cell r="B35" t="str">
            <v>4" S/S304 PU PANEL</v>
          </cell>
        </row>
        <row r="35">
          <cell r="D35">
            <v>27.6835510546239</v>
          </cell>
        </row>
        <row r="36">
          <cell r="A36" t="str">
            <v>PP022</v>
          </cell>
          <cell r="B36" t="str">
            <v>5" S/S304 PU PANEL</v>
          </cell>
        </row>
        <row r="36">
          <cell r="D36">
            <v>29.5203769655551</v>
          </cell>
        </row>
        <row r="37">
          <cell r="A37" t="str">
            <v>PP023</v>
          </cell>
          <cell r="B37" t="str">
            <v>6" S/S304 PU PANEL</v>
          </cell>
        </row>
        <row r="37">
          <cell r="D37">
            <v>31.3572028764863</v>
          </cell>
        </row>
        <row r="38">
          <cell r="A38" t="str">
            <v>PP023.1</v>
          </cell>
          <cell r="B38" t="str">
            <v>3" 1.5mm alum checker plate single layer PU PANEL</v>
          </cell>
        </row>
        <row r="38">
          <cell r="D38">
            <v>23.346929597134</v>
          </cell>
        </row>
        <row r="39">
          <cell r="A39" t="str">
            <v>PP024</v>
          </cell>
          <cell r="B39" t="str">
            <v>4" 1.5mm alum checker plate single layer PU PANEL</v>
          </cell>
        </row>
        <row r="39">
          <cell r="D39">
            <v>25.1072210951097</v>
          </cell>
        </row>
        <row r="40">
          <cell r="A40" t="str">
            <v>PP025</v>
          </cell>
          <cell r="B40" t="str">
            <v>5" 1.5mm alum checker plate single layer PU PANEL</v>
          </cell>
        </row>
        <row r="40">
          <cell r="D40">
            <v>26.8675125930855</v>
          </cell>
        </row>
        <row r="41">
          <cell r="A41" t="str">
            <v>PP026</v>
          </cell>
          <cell r="B41" t="str">
            <v>6" 1.5mm alum checker plate single layer PU PANEL</v>
          </cell>
        </row>
        <row r="41">
          <cell r="D41">
            <v>28.6278040910612</v>
          </cell>
        </row>
        <row r="42">
          <cell r="A42" t="str">
            <v>PP030</v>
          </cell>
          <cell r="B42" t="str">
            <v>Installation outstation below 1000sqft-@5.5per sq ft,above 1000-2000sq ft -@rm5 per sqft, above2000-4000sqft -@rm4.5,above4000-8000sqft -@rm4</v>
          </cell>
        </row>
        <row r="43">
          <cell r="B43" t="str">
            <v>Installation local below 1000sqft-@4.5per sq ft,above 1000-2000sq ft -@rm4 per sqft, above2000-4000sqft -@rm3.5,above4000-8000sqft -@rm3</v>
          </cell>
        </row>
        <row r="44">
          <cell r="B44" t="str">
            <v>Fully cam lock 2"-6" additional rm5 per sqft</v>
          </cell>
        </row>
        <row r="45">
          <cell r="B45" t="str">
            <v>Fully cam lock (floor) 2"-6" additional rm2 per sqft</v>
          </cell>
        </row>
        <row r="46">
          <cell r="A46" t="str">
            <v>PP031</v>
          </cell>
          <cell r="B46" t="str">
            <v>Accessories sealant,silicon,rivet,pvc slab,aluminium ankle</v>
          </cell>
          <cell r="C46" t="str">
            <v>acc below 1500sq ft -@rm2.3 ,above 1500sqft -@rm2 , above 5000sqft -@rm1.8</v>
          </cell>
          <cell r="D46">
            <v>2.5</v>
          </cell>
        </row>
        <row r="47">
          <cell r="A47" t="str">
            <v>PP032</v>
          </cell>
          <cell r="B47" t="str">
            <v>Floor accessories -@rm0.5 per sq ft</v>
          </cell>
        </row>
        <row r="47">
          <cell r="D47">
            <v>0.6</v>
          </cell>
        </row>
        <row r="48">
          <cell r="A48" t="str">
            <v>PP032.02</v>
          </cell>
          <cell r="B48" t="str">
            <v>Hanging profile 6" cw wire rope and acc -@rm0.5 per sqft</v>
          </cell>
        </row>
        <row r="48">
          <cell r="D48">
            <v>1200</v>
          </cell>
        </row>
        <row r="50">
          <cell r="A50" t="str">
            <v>PP032.03</v>
          </cell>
          <cell r="B50" t="str">
            <v>Concrete gred30 4" A8</v>
          </cell>
          <cell r="C50" t="str">
            <v>small size below 500sqft</v>
          </cell>
          <cell r="D50">
            <v>14.927107206519</v>
          </cell>
        </row>
        <row r="51">
          <cell r="A51" t="str">
            <v>PP032.04</v>
          </cell>
          <cell r="B51" t="str">
            <v>Concrete gred30 4" A10</v>
          </cell>
          <cell r="C51" t="str">
            <v>above 500 sqft got forklift running</v>
          </cell>
          <cell r="D51">
            <v>14.9404761904762</v>
          </cell>
        </row>
        <row r="52">
          <cell r="A52" t="str">
            <v>PP032.05</v>
          </cell>
          <cell r="B52" t="str">
            <v>Concrete gred30 5" A10</v>
          </cell>
          <cell r="C52" t="str">
            <v>above 500 sqft got forklift running</v>
          </cell>
          <cell r="D52">
            <v>15.9821428571429</v>
          </cell>
        </row>
        <row r="53">
          <cell r="B53" t="str">
            <v>Concrete gred30 6" A10</v>
          </cell>
          <cell r="C53" t="str">
            <v>above 500 sqft got forklift running</v>
          </cell>
          <cell r="D53">
            <v>16.9927149964463</v>
          </cell>
        </row>
        <row r="54">
          <cell r="B54" t="str">
            <v>Brc A7 -$ 135 </v>
          </cell>
          <cell r="C54" t="str">
            <v>2.2mx6m</v>
          </cell>
        </row>
        <row r="55">
          <cell r="B55" t="str">
            <v>Brc A8 -$ 180</v>
          </cell>
          <cell r="C55" t="str">
            <v>overlap 1.9mx5.5m</v>
          </cell>
        </row>
        <row r="56">
          <cell r="B56" t="str">
            <v>Brc A10 -$ 270</v>
          </cell>
          <cell r="C56" t="str">
            <v>112 sqft</v>
          </cell>
        </row>
        <row r="57">
          <cell r="B57" t="str">
            <v>rm8.5 (all include prc,concrete,heli)rm7 per meter2</v>
          </cell>
        </row>
        <row r="58">
          <cell r="B58" t="str">
            <v>Bituflex 20kgs (400sq ft)</v>
          </cell>
          <cell r="C58" t="str">
            <v>RM14 per sq ft ABOVE 200 sqft</v>
          </cell>
          <cell r="D58" t="str">
            <v>per sq ft</v>
          </cell>
        </row>
        <row r="59">
          <cell r="B59" t="str">
            <v>Membrane 4mm x 1m x 10m </v>
          </cell>
          <cell r="C59" t="str">
            <v>BELOW 100SQFT -LUMP SUMP RM2500</v>
          </cell>
          <cell r="D59">
            <v>16.9753988551943</v>
          </cell>
        </row>
        <row r="60">
          <cell r="B60" t="str">
            <v>Isocyanate grownate 200 (black) 250kgs</v>
          </cell>
          <cell r="C60" t="str">
            <v>total 450gram for 4"</v>
          </cell>
          <cell r="D60" t="str">
            <v>loose pu per kg</v>
          </cell>
        </row>
        <row r="61">
          <cell r="B61" t="str">
            <v>Cyclopentane growfoam (white) 210kgs</v>
          </cell>
          <cell r="C61" t="str">
            <v>126black:100white</v>
          </cell>
          <cell r="D61">
            <v>19.8989473684211</v>
          </cell>
        </row>
        <row r="63">
          <cell r="A63" t="str">
            <v>PP032.15</v>
          </cell>
          <cell r="B63" t="str">
            <v>Protection film 1.2m*500m*0.06mm (blue)</v>
          </cell>
        </row>
        <row r="64">
          <cell r="A64" t="str">
            <v>PP032.16</v>
          </cell>
          <cell r="B64" t="str">
            <v>Protection film 1.2m*500m*0.05mm ssteel (white/black)</v>
          </cell>
        </row>
        <row r="66">
          <cell r="A66" t="str">
            <v>ITEM CODE</v>
          </cell>
          <cell r="B66" t="str">
            <v>PU PANEL SIZE</v>
          </cell>
        </row>
        <row r="66">
          <cell r="D66" t="str">
            <v>DOOR c/w handle and hinges only</v>
          </cell>
          <cell r="E66" t="str">
            <v>c/w heater door frame,ankle,heater,pvc and wood 3ft</v>
          </cell>
          <cell r="F66" t="str">
            <v>c/w strip curtain</v>
          </cell>
        </row>
        <row r="67">
          <cell r="A67" t="str">
            <v>PP033</v>
          </cell>
          <cell r="B67" t="str">
            <v>3x6ft swing door c/w door frame</v>
          </cell>
        </row>
        <row r="67">
          <cell r="D67">
            <v>978.360862064917</v>
          </cell>
          <cell r="E67">
            <v>1260.90872360338</v>
          </cell>
          <cell r="F67">
            <v>230</v>
          </cell>
        </row>
        <row r="67">
          <cell r="O67" t="str">
            <v>1m*6pcs</v>
          </cell>
        </row>
        <row r="68">
          <cell r="A68" t="str">
            <v>PP034</v>
          </cell>
          <cell r="B68" t="str">
            <v>3x6.5ft , 3.5x6.5ft swing door c/w door frame</v>
          </cell>
        </row>
        <row r="68">
          <cell r="D68">
            <v>1084.16380402019</v>
          </cell>
          <cell r="E68">
            <v>1366.71166555865</v>
          </cell>
          <cell r="F68">
            <v>240</v>
          </cell>
        </row>
        <row r="68">
          <cell r="O68" t="str">
            <v>1.2m*7pcs</v>
          </cell>
        </row>
        <row r="69">
          <cell r="A69" t="str">
            <v>PP035</v>
          </cell>
          <cell r="B69" t="str">
            <v>4x7ft swing door c/w door frame</v>
          </cell>
        </row>
        <row r="69">
          <cell r="D69">
            <v>1221.36576532371</v>
          </cell>
          <cell r="E69">
            <v>1503.91362686217</v>
          </cell>
          <cell r="F69">
            <v>250</v>
          </cell>
        </row>
        <row r="69">
          <cell r="O69" t="str">
            <v>1.2m*7pcs</v>
          </cell>
        </row>
        <row r="70">
          <cell r="A70" t="str">
            <v>PP035.01</v>
          </cell>
          <cell r="B70" t="str">
            <v>(3x6ft,3.5ftx6.5ft) internal door frame</v>
          </cell>
        </row>
        <row r="70">
          <cell r="D70">
            <v>480.581192339545</v>
          </cell>
        </row>
        <row r="70">
          <cell r="F70" t="str">
            <v>~</v>
          </cell>
        </row>
        <row r="70">
          <cell r="O70" t="str">
            <v>~</v>
          </cell>
        </row>
        <row r="71">
          <cell r="A71" t="str">
            <v>PP035.02</v>
          </cell>
          <cell r="B71" t="str">
            <v>3x6.5ft swing door c/w pvc frame (class door)</v>
          </cell>
        </row>
        <row r="71">
          <cell r="D71">
            <v>940.71462508133</v>
          </cell>
          <cell r="E71">
            <v>1269.45360852364</v>
          </cell>
          <cell r="F71">
            <v>231</v>
          </cell>
        </row>
        <row r="71">
          <cell r="J71" t="str">
            <v>(915*1982)(n-90mm)(o-65mm)</v>
          </cell>
        </row>
        <row r="71">
          <cell r="O71" t="str">
            <v>1m*6pcs</v>
          </cell>
        </row>
        <row r="72">
          <cell r="A72" t="str">
            <v>PP035.03</v>
          </cell>
          <cell r="B72" t="str">
            <v>3.5x6.5ft swing door c/w pvc frame (class door)</v>
          </cell>
        </row>
        <row r="72">
          <cell r="D72">
            <v>990.645338589593</v>
          </cell>
          <cell r="E72">
            <v>1319.6595865884</v>
          </cell>
          <cell r="F72">
            <v>269.5</v>
          </cell>
        </row>
        <row r="72">
          <cell r="J72" t="str">
            <v>(1065*1982)(n-90mm)(o-65mm)</v>
          </cell>
        </row>
        <row r="72">
          <cell r="O72" t="str">
            <v>1.2m*7pcs</v>
          </cell>
        </row>
        <row r="73">
          <cell r="A73" t="str">
            <v>PP035.04</v>
          </cell>
          <cell r="B73" t="str">
            <v>4x7ft swing door c/w pvc frame (class door)</v>
          </cell>
        </row>
        <row r="73">
          <cell r="D73">
            <v>1176.22716740108</v>
          </cell>
          <cell r="E73">
            <v>1506.00364531141</v>
          </cell>
          <cell r="F73">
            <v>330</v>
          </cell>
        </row>
        <row r="73">
          <cell r="J73" t="str">
            <v>(1200*2135)(n-90mm)(o-66mm)</v>
          </cell>
        </row>
        <row r="73">
          <cell r="O73" t="str">
            <v>1.2m*8pcs</v>
          </cell>
        </row>
        <row r="74">
          <cell r="A74" t="str">
            <v>PP035.05</v>
          </cell>
          <cell r="B74" t="str">
            <v>3.5x6.5ft swing door c/w pvc frame (class door)5" PU</v>
          </cell>
        </row>
        <row r="74">
          <cell r="D74">
            <v>995.02712350968</v>
          </cell>
          <cell r="E74">
            <v>1322.0949531542</v>
          </cell>
          <cell r="F74">
            <v>269.5</v>
          </cell>
        </row>
        <row r="74">
          <cell r="J74" t="str">
            <v>(1065*1982)(n-90mm)(o-65mm)</v>
          </cell>
        </row>
        <row r="74">
          <cell r="O74" t="str">
            <v>1.2m*7pcs</v>
          </cell>
        </row>
        <row r="75">
          <cell r="A75" t="str">
            <v>PP035.06</v>
          </cell>
          <cell r="B75" t="str">
            <v>3x6.5ft swing door c/w aluminium frame (class door)</v>
          </cell>
        </row>
        <row r="75">
          <cell r="D75">
            <v>984.532474282202</v>
          </cell>
          <cell r="E75">
            <v>1276.88578986887</v>
          </cell>
          <cell r="F75">
            <v>231</v>
          </cell>
        </row>
        <row r="75">
          <cell r="J75" t="str">
            <v>(915*1982)(n-90mm)(o-65mm)</v>
          </cell>
        </row>
        <row r="75">
          <cell r="O75" t="str">
            <v>1m*6pcs</v>
          </cell>
        </row>
        <row r="76">
          <cell r="A76" t="str">
            <v>PP035.07</v>
          </cell>
          <cell r="B76" t="str">
            <v>3.5x6.5ft swing door c/w aluminium frame (class door)</v>
          </cell>
        </row>
        <row r="76">
          <cell r="D76">
            <v>1064.04023600105</v>
          </cell>
          <cell r="E76">
            <v>1358.94397369887</v>
          </cell>
          <cell r="F76">
            <v>269.5</v>
          </cell>
        </row>
        <row r="76">
          <cell r="J76" t="str">
            <v>(1065*1982)(n-90mm)(o-65mm)</v>
          </cell>
        </row>
        <row r="76">
          <cell r="O76" t="str">
            <v>1.2m*7pcs</v>
          </cell>
        </row>
        <row r="77">
          <cell r="A77" t="str">
            <v>PP035.08</v>
          </cell>
          <cell r="B77" t="str">
            <v>4x7ft swing door c/w aluminium frame (class door)</v>
          </cell>
        </row>
        <row r="77">
          <cell r="D77">
            <v>1237.3530670363</v>
          </cell>
          <cell r="E77">
            <v>1611.87852344302</v>
          </cell>
          <cell r="F77">
            <v>330</v>
          </cell>
        </row>
        <row r="77">
          <cell r="J77" t="str">
            <v>(1200*2135)(n-90mm)(o-66mm)</v>
          </cell>
        </row>
        <row r="77">
          <cell r="O77" t="str">
            <v>1.2m*8pcs</v>
          </cell>
        </row>
        <row r="78">
          <cell r="A78" t="str">
            <v>PP035.09</v>
          </cell>
          <cell r="B78" t="str">
            <v>3.5x6.5ft swing door c/w aluminium frame (class door)5" PU</v>
          </cell>
        </row>
        <row r="78">
          <cell r="D78">
            <v>1102.2773353477</v>
          </cell>
          <cell r="E78">
            <v>1391.30641001332</v>
          </cell>
          <cell r="F78">
            <v>269.5</v>
          </cell>
        </row>
        <row r="78">
          <cell r="J78" t="str">
            <v>(1065*1982)(n-90mm)(o-65mm)</v>
          </cell>
        </row>
        <row r="79">
          <cell r="A79" t="str">
            <v>PP035.10</v>
          </cell>
          <cell r="B79" t="str">
            <v>4x7ft swing door c/w aluminium frame (class door)5" PU</v>
          </cell>
        </row>
        <row r="79">
          <cell r="D79">
            <v>1358.23985014233</v>
          </cell>
          <cell r="E79">
            <v>1717.97678244375</v>
          </cell>
          <cell r="F79">
            <v>330</v>
          </cell>
        </row>
        <row r="79">
          <cell r="J79" t="str">
            <v>(1200*2135)(n-90mm)(o-66mm)</v>
          </cell>
        </row>
        <row r="80">
          <cell r="A80" t="str">
            <v>PP036</v>
          </cell>
          <cell r="B80" t="str">
            <v>4x7 sliding door</v>
          </cell>
        </row>
        <row r="80">
          <cell r="D80">
            <v>3404.75652158624</v>
          </cell>
        </row>
        <row r="80">
          <cell r="F80">
            <v>330</v>
          </cell>
          <cell r="G80" t="str">
            <v>1325mm*2135mm height</v>
          </cell>
        </row>
        <row r="80">
          <cell r="O80" t="str">
            <v>1.2m*1.2mm*8pcs</v>
          </cell>
        </row>
        <row r="81">
          <cell r="A81" t="str">
            <v>PP037</v>
          </cell>
          <cell r="B81" t="str">
            <v>5 x 7 sliding door</v>
          </cell>
        </row>
        <row r="81">
          <cell r="D81">
            <v>3810.74278330816</v>
          </cell>
        </row>
        <row r="81">
          <cell r="F81">
            <v>412.5</v>
          </cell>
        </row>
        <row r="81">
          <cell r="O81" t="str">
            <v>1.5m*1.2mm*10pcs</v>
          </cell>
        </row>
        <row r="82">
          <cell r="A82" t="str">
            <v>PP038</v>
          </cell>
          <cell r="B82" t="str">
            <v>6 x 8 sliding door</v>
          </cell>
        </row>
        <row r="82">
          <cell r="D82">
            <v>4534.62958867493</v>
          </cell>
        </row>
        <row r="82">
          <cell r="F82">
            <v>561</v>
          </cell>
          <cell r="G82" t="str">
            <v>1925mm*2440mm height</v>
          </cell>
        </row>
        <row r="82">
          <cell r="O82" t="str">
            <v>1.8m*2mm*12pcs</v>
          </cell>
        </row>
        <row r="83">
          <cell r="A83" t="str">
            <v>PP039</v>
          </cell>
          <cell r="B83" t="str">
            <v>7 x 8 sliding door</v>
          </cell>
        </row>
        <row r="83">
          <cell r="D83">
            <v>4937.35025189655</v>
          </cell>
        </row>
        <row r="83">
          <cell r="F83">
            <v>654.5</v>
          </cell>
        </row>
        <row r="83">
          <cell r="O83" t="str">
            <v>2.0m*2mm*14pcs</v>
          </cell>
        </row>
        <row r="84">
          <cell r="A84" t="str">
            <v>PP040</v>
          </cell>
          <cell r="B84" t="str">
            <v>8 x 10 sliding door</v>
          </cell>
        </row>
        <row r="84">
          <cell r="D84">
            <v>5778.68160938102</v>
          </cell>
        </row>
        <row r="84">
          <cell r="F84">
            <v>924</v>
          </cell>
          <cell r="G84" t="str">
            <v>2525mm*3050mm height</v>
          </cell>
        </row>
        <row r="84">
          <cell r="O84" t="str">
            <v>2.4m*2mm*16pcs</v>
          </cell>
        </row>
        <row r="85">
          <cell r="A85" t="str">
            <v>PP041</v>
          </cell>
          <cell r="B85" t="str">
            <v>10 x 10 sliding door</v>
          </cell>
        </row>
        <row r="85">
          <cell r="D85">
            <v>6517.70224198141</v>
          </cell>
        </row>
        <row r="85">
          <cell r="F85">
            <v>1155</v>
          </cell>
        </row>
        <row r="85">
          <cell r="O85" t="str">
            <v>3m*2mm*20pcs</v>
          </cell>
        </row>
        <row r="86">
          <cell r="A86" t="str">
            <v>PP042</v>
          </cell>
          <cell r="B86" t="str">
            <v>12 x 10 sliding door</v>
          </cell>
        </row>
        <row r="86">
          <cell r="D86">
            <v>7134.17385497397</v>
          </cell>
        </row>
        <row r="86">
          <cell r="F86">
            <v>1386</v>
          </cell>
        </row>
        <row r="86">
          <cell r="O86" t="str">
            <v>3.65m*2mm*24</v>
          </cell>
        </row>
        <row r="87">
          <cell r="A87" t="str">
            <v>PP043</v>
          </cell>
          <cell r="B87" t="str">
            <v>4x7 internal door frame</v>
          </cell>
        </row>
        <row r="87">
          <cell r="D87">
            <v>584.848971935588</v>
          </cell>
        </row>
        <row r="87">
          <cell r="G87" t="str">
            <v>1.325*2.135</v>
          </cell>
        </row>
        <row r="88">
          <cell r="A88" t="str">
            <v>PP044</v>
          </cell>
          <cell r="B88" t="str">
            <v>5x7 internal door frame</v>
          </cell>
        </row>
        <row r="88">
          <cell r="D88">
            <v>752.598971935588</v>
          </cell>
        </row>
        <row r="88">
          <cell r="G88" t="str">
            <v>1.629*2.135</v>
          </cell>
        </row>
        <row r="89">
          <cell r="A89" t="str">
            <v>PP045</v>
          </cell>
          <cell r="B89" t="str">
            <v>6 x 8 sliding door</v>
          </cell>
        </row>
        <row r="89">
          <cell r="D89">
            <v>864.432305268921</v>
          </cell>
        </row>
        <row r="89">
          <cell r="G89" t="str">
            <v>1.934*2.44</v>
          </cell>
        </row>
        <row r="90">
          <cell r="A90" t="str">
            <v>PP046</v>
          </cell>
          <cell r="B90" t="str">
            <v>7 x 8 sliding door</v>
          </cell>
        </row>
        <row r="90">
          <cell r="D90">
            <v>919.982305268921</v>
          </cell>
        </row>
        <row r="90">
          <cell r="G90" t="str">
            <v>2.238*2.44</v>
          </cell>
        </row>
        <row r="91">
          <cell r="A91" t="str">
            <v>PP047</v>
          </cell>
          <cell r="B91" t="str">
            <v>8 x 10 sliding door</v>
          </cell>
        </row>
        <row r="91">
          <cell r="D91">
            <v>1088.09897193559</v>
          </cell>
        </row>
        <row r="91">
          <cell r="G91" t="str">
            <v>2.543*3.05</v>
          </cell>
        </row>
        <row r="92">
          <cell r="A92" t="str">
            <v>PP048</v>
          </cell>
          <cell r="B92" t="str">
            <v>10 x 10 sliding door</v>
          </cell>
        </row>
        <row r="92">
          <cell r="D92">
            <v>1199.93230526892</v>
          </cell>
        </row>
        <row r="92">
          <cell r="G92" t="str">
            <v>3.153*3.05</v>
          </cell>
        </row>
        <row r="93">
          <cell r="A93" t="str">
            <v>PP049</v>
          </cell>
          <cell r="B93" t="str">
            <v>12 x 10 sliding door</v>
          </cell>
        </row>
        <row r="93">
          <cell r="D93">
            <v>1311.76563860225</v>
          </cell>
        </row>
        <row r="93">
          <cell r="G93" t="str">
            <v>3.763*3.05</v>
          </cell>
        </row>
        <row r="94">
          <cell r="B94" t="str">
            <v>Sliding door heater frame c/w heater and wood per ft run (local)</v>
          </cell>
        </row>
        <row r="94">
          <cell r="D94">
            <v>5.30994181577426</v>
          </cell>
        </row>
        <row r="95">
          <cell r="A95" t="str">
            <v>PP050</v>
          </cell>
          <cell r="B95" t="str">
            <v>Gasket for swing door (m) 半圆带边密封条</v>
          </cell>
        </row>
        <row r="95">
          <cell r="D95">
            <v>9.96132661432087</v>
          </cell>
        </row>
        <row r="98">
          <cell r="A98" t="str">
            <v>PP051</v>
          </cell>
          <cell r="B98" t="str">
            <v>Cabin door (900x2100x38mm)c/w door lock and frame</v>
          </cell>
        </row>
        <row r="98">
          <cell r="D98">
            <v>1272.53977250298</v>
          </cell>
        </row>
        <row r="99">
          <cell r="A99" t="str">
            <v>PP052</v>
          </cell>
          <cell r="B99" t="str">
            <v>Cabin door (900x2100x38mm)c/w push/pull plate and frame</v>
          </cell>
        </row>
        <row r="99">
          <cell r="D99">
            <v>1200.66280037026</v>
          </cell>
        </row>
        <row r="100">
          <cell r="A100" t="str">
            <v>PP053</v>
          </cell>
          <cell r="B100" t="str">
            <v>Right hand Cabin door (900x2100x50mm)c/w door lock and frame</v>
          </cell>
        </row>
        <row r="100">
          <cell r="D100">
            <v>924.747710178524</v>
          </cell>
        </row>
        <row r="101">
          <cell r="A101" t="str">
            <v>PP054</v>
          </cell>
          <cell r="B101" t="str">
            <v>Left hand Cabin door (900x2100x50mm)c/w door lock and frame</v>
          </cell>
        </row>
        <row r="101">
          <cell r="D101">
            <v>924.747710178524</v>
          </cell>
        </row>
        <row r="102">
          <cell r="A102" t="str">
            <v>PP055</v>
          </cell>
          <cell r="B102" t="str">
            <v>Dual Cabin door (1.5mx2.1mx50mm)</v>
          </cell>
        </row>
        <row r="102">
          <cell r="D102">
            <v>1456.41464981795</v>
          </cell>
        </row>
        <row r="103">
          <cell r="B103" t="str">
            <v>Dual Cabin door (1.7mx2.1mx50mm)</v>
          </cell>
        </row>
        <row r="103">
          <cell r="D103">
            <v>1700.83025714034</v>
          </cell>
        </row>
        <row r="106">
          <cell r="A106" t="str">
            <v>PP056.01</v>
          </cell>
          <cell r="B106" t="str">
            <v>PVC auto rolling door (1.8m*2.2m)</v>
          </cell>
        </row>
        <row r="106">
          <cell r="D106">
            <v>5246.62038728535</v>
          </cell>
        </row>
        <row r="107">
          <cell r="B107" t="str">
            <v>PVC auto rolling door (2.74m*3.48m)</v>
          </cell>
        </row>
        <row r="107">
          <cell r="D107">
            <v>13518.4508586043</v>
          </cell>
        </row>
        <row r="108">
          <cell r="B108" t="str">
            <v>PVC auto rolling door (1.83m*2.44mH)</v>
          </cell>
        </row>
        <row r="108">
          <cell r="D108">
            <v>8037.99780781878</v>
          </cell>
        </row>
        <row r="109">
          <cell r="A109" t="str">
            <v>PP057</v>
          </cell>
          <cell r="B109" t="str">
            <v>Auto sliding cabin door (1500x2100x40mm)</v>
          </cell>
        </row>
        <row r="109">
          <cell r="D109">
            <v>4157.58507300971</v>
          </cell>
        </row>
        <row r="110">
          <cell r="A110" t="str">
            <v>PP058</v>
          </cell>
          <cell r="B110" t="str">
            <v>Door closer</v>
          </cell>
        </row>
        <row r="110">
          <cell r="D110">
            <v>30.812324929972</v>
          </cell>
        </row>
        <row r="111">
          <cell r="A111" t="str">
            <v>PP059</v>
          </cell>
          <cell r="B111" t="str">
            <v>Door hinges per pair</v>
          </cell>
        </row>
        <row r="111">
          <cell r="D111">
            <v>5.48045305078553</v>
          </cell>
        </row>
        <row r="112">
          <cell r="A112" t="str">
            <v>PP060</v>
          </cell>
          <cell r="B112" t="str">
            <v>Handle lock (35mm-50mm magnetic)</v>
          </cell>
        </row>
        <row r="112">
          <cell r="D112">
            <v>101.0839118256</v>
          </cell>
        </row>
        <row r="113">
          <cell r="A113" t="str">
            <v>PP061</v>
          </cell>
          <cell r="B113" t="str">
            <v>S/s handle set(PUSH+PULL)</v>
          </cell>
        </row>
        <row r="113">
          <cell r="D113">
            <v>35.1966873706004</v>
          </cell>
        </row>
        <row r="114">
          <cell r="A114" t="str">
            <v>PP062</v>
          </cell>
          <cell r="B114" t="str">
            <v>Internal frame</v>
          </cell>
        </row>
        <row r="114">
          <cell r="D114">
            <v>28.9617486338798</v>
          </cell>
        </row>
        <row r="115">
          <cell r="A115" t="str">
            <v>PP063</v>
          </cell>
          <cell r="B115" t="str">
            <v>door frame</v>
          </cell>
        </row>
        <row r="115">
          <cell r="D115">
            <v>25.6830601092896</v>
          </cell>
        </row>
        <row r="116">
          <cell r="A116" t="str">
            <v>PP064</v>
          </cell>
          <cell r="B116" t="str">
            <v>bottom frame</v>
          </cell>
        </row>
        <row r="116">
          <cell r="D116">
            <v>25.4098360655738</v>
          </cell>
        </row>
        <row r="117">
          <cell r="A117" t="str">
            <v>PP065</v>
          </cell>
          <cell r="B117" t="str">
            <v>gasket 153m</v>
          </cell>
        </row>
        <row r="117">
          <cell r="D117">
            <v>3.54030501089325</v>
          </cell>
        </row>
        <row r="118">
          <cell r="A118" t="str">
            <v>PP066</v>
          </cell>
          <cell r="B118" t="str">
            <v>Cabin door dual side hinges</v>
          </cell>
        </row>
        <row r="118">
          <cell r="D118">
            <v>206.223358908781</v>
          </cell>
        </row>
        <row r="119">
          <cell r="A119" t="str">
            <v>PP067</v>
          </cell>
          <cell r="B119" t="str">
            <v>Pvc door frame 4" 915mm x 1980mm (3ft x 6.5ft)</v>
          </cell>
        </row>
        <row r="120">
          <cell r="A120" t="str">
            <v>PP067.01</v>
          </cell>
          <cell r="B120" t="str">
            <v>Pvc door frame 4" 1067mm x 1980mm (3.5ft x 6.5ft)</v>
          </cell>
        </row>
        <row r="121">
          <cell r="A121" t="str">
            <v>PP067.02</v>
          </cell>
          <cell r="B121" t="str">
            <v>Pvc door frame 4" 4.3m </v>
          </cell>
        </row>
        <row r="122">
          <cell r="A122" t="str">
            <v>PP067.03</v>
          </cell>
          <cell r="B122" t="str">
            <v>Pvc door frame 5" 1067mm x 1980mm (3.5ft x 6.5ft) </v>
          </cell>
        </row>
        <row r="123">
          <cell r="A123" t="str">
            <v>PP067.04</v>
          </cell>
          <cell r="B123" t="str">
            <v>Aluminium door frame 4" 915mm x 1980mm (3ft x 6.5ft)</v>
          </cell>
        </row>
        <row r="124">
          <cell r="A124" t="str">
            <v>PP067.05</v>
          </cell>
          <cell r="B124" t="str">
            <v>Aluminium door frame 4" 1067mm x 1980mm (3.5ft x 6.5ft)</v>
          </cell>
        </row>
        <row r="125">
          <cell r="A125" t="str">
            <v>PP067.06</v>
          </cell>
          <cell r="B125" t="str">
            <v>Aluminium door frame 5" 1067mm x 1980mm (3.5ft x 6.5ft)</v>
          </cell>
        </row>
        <row r="126">
          <cell r="A126" t="str">
            <v>PP067.07</v>
          </cell>
          <cell r="B126" t="str">
            <v>Aluminium door frame 4" 1198mm x 1980mm (4ft x 6.5ft)</v>
          </cell>
        </row>
        <row r="127">
          <cell r="A127" t="str">
            <v>PP067.08</v>
          </cell>
          <cell r="B127" t="str">
            <v>Aluminium door frame 5" 1198mm x 1980mm (4ft x 6.5ft)</v>
          </cell>
        </row>
        <row r="128">
          <cell r="A128" t="str">
            <v>PP067.09</v>
          </cell>
          <cell r="B128" t="str">
            <v>Aluminium door frame 4" 4.3m </v>
          </cell>
        </row>
        <row r="129">
          <cell r="A129" t="str">
            <v>PP067.10</v>
          </cell>
          <cell r="B129" t="str">
            <v>Aluminium door frame 5" 4.3m </v>
          </cell>
        </row>
        <row r="130">
          <cell r="A130" t="str">
            <v>PP067.11</v>
          </cell>
          <cell r="B130" t="str">
            <v>3" (75mm) internal door frame (845*1910mm) 3x6.5ft</v>
          </cell>
        </row>
        <row r="131">
          <cell r="A131" t="str">
            <v>PP067.12</v>
          </cell>
          <cell r="B131" t="str">
            <v>3" (75mm) internal door frame (997*1910mm) 3.5x6.5ft</v>
          </cell>
        </row>
        <row r="132">
          <cell r="A132" t="str">
            <v>PP067.13</v>
          </cell>
          <cell r="B132" t="str">
            <v>4" (100mm) internal door frame (845*1910mm) 3x6.5ft</v>
          </cell>
        </row>
        <row r="133">
          <cell r="A133" t="str">
            <v>PP067.14</v>
          </cell>
          <cell r="B133" t="str">
            <v>4" (100mm) internal door frame (997*1910mm) 3.5x6.5ft</v>
          </cell>
        </row>
        <row r="134">
          <cell r="A134" t="str">
            <v>PP067.15</v>
          </cell>
          <cell r="B134" t="str">
            <v>5" (120mm) internal door frame (845*1910mm) 3x6.5ft</v>
          </cell>
        </row>
        <row r="135">
          <cell r="A135" t="str">
            <v>PP067.16</v>
          </cell>
          <cell r="B135" t="str">
            <v>5" (120mm) internal door frame (997*1910mm) 3.5x6.5ft</v>
          </cell>
        </row>
        <row r="136">
          <cell r="A136" t="str">
            <v>PP067.17</v>
          </cell>
          <cell r="B136" t="str">
            <v>4" (100mm) internal door frame (1128*1910mm) 4x6.5ft</v>
          </cell>
        </row>
        <row r="137">
          <cell r="A137" t="str">
            <v>PP067.18</v>
          </cell>
          <cell r="B137" t="str">
            <v>5" (120mm) internal door frame (1128*1910mm) 4x6.5ft</v>
          </cell>
        </row>
        <row r="138">
          <cell r="A138" t="str">
            <v>PP070</v>
          </cell>
          <cell r="B138" t="str">
            <v>Double swing door profile 6.5m</v>
          </cell>
        </row>
        <row r="138">
          <cell r="D138">
            <v>179.434092477571</v>
          </cell>
        </row>
        <row r="139">
          <cell r="A139" t="str">
            <v>PP071</v>
          </cell>
          <cell r="B139" t="str">
            <v>Fully flat internal door frame 4.25m (swing door)</v>
          </cell>
        </row>
        <row r="139">
          <cell r="D139">
            <v>43.9958592132505</v>
          </cell>
        </row>
        <row r="140">
          <cell r="A140" t="str">
            <v>PP072</v>
          </cell>
          <cell r="B140" t="str">
            <v>全埋门锁</v>
          </cell>
        </row>
        <row r="140">
          <cell r="D140">
            <v>1050</v>
          </cell>
        </row>
        <row r="141">
          <cell r="A141" t="str">
            <v>PP073</v>
          </cell>
          <cell r="B141" t="str">
            <v>铝净樘</v>
          </cell>
        </row>
        <row r="141">
          <cell r="D141">
            <v>18585</v>
          </cell>
        </row>
        <row r="142">
          <cell r="A142" t="str">
            <v>PP074</v>
          </cell>
          <cell r="B142" t="str">
            <v>Medium size sliding door acc (WE-650)</v>
          </cell>
        </row>
        <row r="142">
          <cell r="D142">
            <v>657.654366094264</v>
          </cell>
        </row>
        <row r="143">
          <cell r="A143" t="str">
            <v>PP075</v>
          </cell>
          <cell r="B143" t="str">
            <v>Sliding door puller</v>
          </cell>
        </row>
        <row r="143">
          <cell r="D143">
            <v>58.4581658750457</v>
          </cell>
        </row>
        <row r="144">
          <cell r="A144" t="str">
            <v>PP076</v>
          </cell>
          <cell r="B144" t="str">
            <v>Inside handle sliding door</v>
          </cell>
        </row>
        <row r="144">
          <cell r="D144">
            <v>16.7023331071559</v>
          </cell>
        </row>
        <row r="145">
          <cell r="A145" t="str">
            <v>PP077</v>
          </cell>
          <cell r="B145" t="str">
            <v>HS-637 MEDIUM DOOR ASSEMBLY OF UPPER WHEEL CARRIER (中型门上轮架总成)</v>
          </cell>
        </row>
        <row r="145">
          <cell r="D145">
            <v>135.915235659481</v>
          </cell>
        </row>
        <row r="146">
          <cell r="A146" t="str">
            <v>PP078</v>
          </cell>
          <cell r="B146" t="str">
            <v>HS-638 MEDIUM SLIDING DOOR LOWER GUIDE WHEEL (中型移门下导轮)</v>
          </cell>
        </row>
        <row r="146">
          <cell r="D146">
            <v>51.150895140665</v>
          </cell>
        </row>
        <row r="147">
          <cell r="A147" t="str">
            <v>PP079</v>
          </cell>
          <cell r="B147" t="str">
            <v>HS-619 MEDIUM SIDE GUIDE (中型侧导轮)</v>
          </cell>
        </row>
        <row r="147">
          <cell r="D147">
            <v>65.7654366094264</v>
          </cell>
        </row>
        <row r="148">
          <cell r="A148" t="str">
            <v>PP080</v>
          </cell>
          <cell r="B148" t="str">
            <v>HS-639 MEDIUM DOOR ASSEMBLY SIDE PRESSURE FITTINGS (中型门侧压紧件总成)</v>
          </cell>
        </row>
        <row r="148">
          <cell r="D148">
            <v>67.2268907563025</v>
          </cell>
        </row>
        <row r="149">
          <cell r="A149" t="str">
            <v>PP081</v>
          </cell>
          <cell r="B149" t="str">
            <v>HS-640 MEDIUM UNDER WALL TRACK COVER (中型门墙下轨道罩)</v>
          </cell>
        </row>
        <row r="149">
          <cell r="D149">
            <v>8.35116655357795</v>
          </cell>
        </row>
        <row r="150">
          <cell r="A150" t="str">
            <v>PP082</v>
          </cell>
          <cell r="B150" t="str">
            <v>HS-641 NEW SLIDING DOOR OUTSIDE DOOR OPENER (新型移门外开门器)</v>
          </cell>
        </row>
        <row r="150">
          <cell r="D150">
            <v>126.21649450294</v>
          </cell>
        </row>
        <row r="151">
          <cell r="A151" t="str">
            <v>PP083</v>
          </cell>
          <cell r="B151" t="str">
            <v>Medium size upper orbit 6.5 m + hollow track</v>
          </cell>
        </row>
        <row r="151">
          <cell r="D151">
            <v>511.50895140665</v>
          </cell>
        </row>
        <row r="152">
          <cell r="A152" t="str">
            <v>PP084</v>
          </cell>
          <cell r="B152" t="str">
            <v>Medium size upper orbit 5.5 m + hollow track</v>
          </cell>
        </row>
        <row r="152">
          <cell r="D152">
            <v>432.815266574857</v>
          </cell>
        </row>
        <row r="153">
          <cell r="A153" t="str">
            <v>PP085</v>
          </cell>
          <cell r="B153" t="str">
            <v>SLIDING DOOR RAIL (BOTTOM)</v>
          </cell>
        </row>
        <row r="153">
          <cell r="D153">
            <v>0</v>
          </cell>
        </row>
        <row r="154">
          <cell r="A154" t="str">
            <v>PP086</v>
          </cell>
          <cell r="B154" t="str">
            <v>75mm door frame 6.5m</v>
          </cell>
        </row>
        <row r="154">
          <cell r="D154">
            <v>175.374497625137</v>
          </cell>
        </row>
        <row r="155">
          <cell r="A155" t="str">
            <v>PP087</v>
          </cell>
          <cell r="B155" t="str">
            <v>100mm door frame 6.5m</v>
          </cell>
        </row>
        <row r="155">
          <cell r="D155">
            <v>182.681768359518</v>
          </cell>
        </row>
        <row r="156">
          <cell r="A156" t="str">
            <v>PP088</v>
          </cell>
          <cell r="B156" t="str">
            <v>120m door frame 6.5m</v>
          </cell>
        </row>
        <row r="156">
          <cell r="D156">
            <v>204.60358056266</v>
          </cell>
        </row>
        <row r="157">
          <cell r="A157" t="str">
            <v>PP089</v>
          </cell>
          <cell r="B157" t="str">
            <v>150mm door frame 6.5m</v>
          </cell>
        </row>
        <row r="157">
          <cell r="D157">
            <v>211.910851297041</v>
          </cell>
        </row>
        <row r="158">
          <cell r="A158" t="str">
            <v>PP090</v>
          </cell>
          <cell r="B158" t="str">
            <v>Thermal bridge 3.75m (sliding door acc)</v>
          </cell>
        </row>
        <row r="158">
          <cell r="D158">
            <v>5.175983436853</v>
          </cell>
        </row>
        <row r="159">
          <cell r="A159" t="str">
            <v>PP091</v>
          </cell>
          <cell r="B159" t="str">
            <v>Gasket pvc layer 4m (sliding door acc)</v>
          </cell>
        </row>
        <row r="159">
          <cell r="D159">
            <v>2.76052449965493</v>
          </cell>
        </row>
        <row r="160">
          <cell r="A160" t="str">
            <v>PP092</v>
          </cell>
          <cell r="B160" t="str">
            <v>SLIDING DOOR FRAME -1</v>
          </cell>
        </row>
        <row r="160">
          <cell r="D160">
            <v>12.6</v>
          </cell>
        </row>
        <row r="161">
          <cell r="A161" t="str">
            <v>PP093</v>
          </cell>
          <cell r="B161" t="str">
            <v>SLIDING DOOR FRAME -2</v>
          </cell>
        </row>
        <row r="161">
          <cell r="D161">
            <v>12.6</v>
          </cell>
        </row>
        <row r="162">
          <cell r="A162" t="str">
            <v>PP094</v>
          </cell>
          <cell r="B162" t="str">
            <v>SLIDING DOOR FRAME -3</v>
          </cell>
        </row>
        <row r="162">
          <cell r="D162">
            <v>12.6</v>
          </cell>
        </row>
        <row r="163">
          <cell r="A163" t="str">
            <v>PP095</v>
          </cell>
          <cell r="B163" t="str">
            <v>Sliding door seal (per meter)</v>
          </cell>
        </row>
        <row r="163">
          <cell r="D163">
            <v>12.7877237851662</v>
          </cell>
        </row>
        <row r="164">
          <cell r="A164" t="str">
            <v>PP096</v>
          </cell>
          <cell r="B164" t="str">
            <v>Sliding door sweeping strip (per meter)</v>
          </cell>
        </row>
        <row r="164">
          <cell r="D164">
            <v>11.8743149433687</v>
          </cell>
        </row>
        <row r="165">
          <cell r="A165" t="str">
            <v>PP097</v>
          </cell>
          <cell r="B165" t="str">
            <v>Light upper orbit 6.5m</v>
          </cell>
        </row>
        <row r="165">
          <cell r="D165">
            <v>694.190719766167</v>
          </cell>
        </row>
        <row r="166">
          <cell r="A166" t="str">
            <v>PP098</v>
          </cell>
          <cell r="B166" t="str">
            <v>Seals gasket</v>
          </cell>
        </row>
        <row r="166">
          <cell r="D166">
            <v>7.86936848317922</v>
          </cell>
        </row>
        <row r="167">
          <cell r="A167" t="str">
            <v>PP099</v>
          </cell>
          <cell r="B167" t="str">
            <v>Sweep strips gasket</v>
          </cell>
        </row>
        <row r="167">
          <cell r="D167">
            <v>7.64452938365982</v>
          </cell>
        </row>
        <row r="168">
          <cell r="A168" t="str">
            <v>PP100</v>
          </cell>
          <cell r="B168" t="str">
            <v>Split mushroom head</v>
          </cell>
        </row>
        <row r="168">
          <cell r="D168">
            <v>1.68629324639555</v>
          </cell>
        </row>
        <row r="169">
          <cell r="A169" t="str">
            <v>PP101</v>
          </cell>
          <cell r="B169" t="str">
            <v>Regressor</v>
          </cell>
        </row>
        <row r="169">
          <cell r="D169">
            <v>84.3146623197774</v>
          </cell>
        </row>
        <row r="170">
          <cell r="A170" t="str">
            <v>PP102</v>
          </cell>
          <cell r="B170" t="str">
            <v>Aluminum net 6.2 meter</v>
          </cell>
        </row>
        <row r="170">
          <cell r="D170">
            <v>439.560439560439</v>
          </cell>
        </row>
        <row r="171">
          <cell r="A171" t="str">
            <v>PP103</v>
          </cell>
          <cell r="B171" t="str">
            <v>Hook samples</v>
          </cell>
        </row>
        <row r="171">
          <cell r="D171">
            <v>0</v>
          </cell>
        </row>
        <row r="172">
          <cell r="A172" t="str">
            <v>PP104</v>
          </cell>
          <cell r="B172" t="str">
            <v>PVC SHEET GREY (2mm x 4ft x 8ft)</v>
          </cell>
        </row>
        <row r="172">
          <cell r="D172">
            <v>204.106280193237</v>
          </cell>
        </row>
        <row r="173">
          <cell r="A173" t="str">
            <v>PP105</v>
          </cell>
          <cell r="B173" t="str">
            <v>Aluminium checker plate 1.5mm*1.22m*2.44m</v>
          </cell>
        </row>
        <row r="173">
          <cell r="D173">
            <v>306.235294117647</v>
          </cell>
        </row>
        <row r="174">
          <cell r="A174" t="str">
            <v>PP106</v>
          </cell>
          <cell r="B174" t="str">
            <v>Aluminium checker plate 2mm*1.22m*2.44m</v>
          </cell>
        </row>
        <row r="174">
          <cell r="D174">
            <v>408.235294117647</v>
          </cell>
        </row>
        <row r="175">
          <cell r="A175" t="str">
            <v>PP107</v>
          </cell>
          <cell r="B175" t="str">
            <v>KAYU 17mm x 73mm (swing door frame)</v>
          </cell>
        </row>
        <row r="175">
          <cell r="D175">
            <v>3.69230769230769</v>
          </cell>
        </row>
        <row r="176">
          <cell r="A176" t="str">
            <v>PP108</v>
          </cell>
          <cell r="B176" t="str">
            <v>BOSNY WAX 15KGS</v>
          </cell>
        </row>
        <row r="176">
          <cell r="D176">
            <v>515.384615384615</v>
          </cell>
        </row>
        <row r="177">
          <cell r="A177" t="str">
            <v>PP109</v>
          </cell>
          <cell r="B177" t="str">
            <v>Rivets 1/8 x 1/2" 1000vs Nikee (1000pcs per box)</v>
          </cell>
        </row>
        <row r="177">
          <cell r="D177">
            <v>30.7692307692308</v>
          </cell>
        </row>
        <row r="178">
          <cell r="A178" t="str">
            <v>PP110</v>
          </cell>
          <cell r="B178" t="str">
            <v>Rivets 3/16 x 1/2" 1000vs Nikee (500pcs per box)</v>
          </cell>
        </row>
        <row r="178">
          <cell r="D178">
            <v>26.9230769230769</v>
          </cell>
        </row>
        <row r="179">
          <cell r="A179" t="str">
            <v>PP111</v>
          </cell>
          <cell r="B179" t="str">
            <v>X'TRASEL MC-202 Mastic sealant (300ml)</v>
          </cell>
        </row>
        <row r="179">
          <cell r="D179">
            <v>7.96153846153846</v>
          </cell>
        </row>
        <row r="180">
          <cell r="A180" t="str">
            <v>PP112</v>
          </cell>
          <cell r="B180" t="str">
            <v>X'TRASEL SA-107 Silicone white acetic (280ml)</v>
          </cell>
        </row>
        <row r="180">
          <cell r="D180">
            <v>8.03076923076923</v>
          </cell>
        </row>
        <row r="181">
          <cell r="A181" t="str">
            <v>PP113</v>
          </cell>
          <cell r="B181" t="str">
            <v>X'TRASEL SN-503 Silicone white neutral (250ml)</v>
          </cell>
        </row>
        <row r="181">
          <cell r="D181">
            <v>12.4615384615385</v>
          </cell>
        </row>
        <row r="182">
          <cell r="A182" t="str">
            <v>PP114</v>
          </cell>
          <cell r="B182" t="str">
            <v>X'bond Contruction sealant 320gm</v>
          </cell>
        </row>
        <row r="182">
          <cell r="D182">
            <v>11.2307692307692</v>
          </cell>
        </row>
        <row r="183">
          <cell r="A183" t="str">
            <v>PP115</v>
          </cell>
          <cell r="B183" t="str">
            <v>CA288 Contact adhensive</v>
          </cell>
        </row>
        <row r="183">
          <cell r="D183">
            <v>70.7692307692308</v>
          </cell>
        </row>
        <row r="184">
          <cell r="A184" t="str">
            <v>PP116</v>
          </cell>
          <cell r="B184" t="str">
            <v>General purpose sealant-white (240ml) silicone</v>
          </cell>
        </row>
        <row r="184">
          <cell r="D184">
            <v>9.23076923076923</v>
          </cell>
        </row>
        <row r="185">
          <cell r="A185" t="str">
            <v>PP117</v>
          </cell>
          <cell r="B185" t="str">
            <v>GP silicone grey VT-202</v>
          </cell>
        </row>
        <row r="185">
          <cell r="D185">
            <v>9.69230769230769</v>
          </cell>
        </row>
        <row r="186">
          <cell r="A186" t="str">
            <v>PP118</v>
          </cell>
          <cell r="B186" t="str">
            <v>PU FOAM VT-268 (750ml)</v>
          </cell>
        </row>
        <row r="186">
          <cell r="D186">
            <v>46.1538461538462</v>
          </cell>
        </row>
        <row r="187">
          <cell r="A187" t="str">
            <v>PP119</v>
          </cell>
          <cell r="B187" t="str">
            <v>Nylon hammer (6x40) 200pcs floor wallplug</v>
          </cell>
        </row>
        <row r="187">
          <cell r="D187">
            <v>31.5</v>
          </cell>
        </row>
        <row r="188">
          <cell r="A188" t="str">
            <v>PP120</v>
          </cell>
          <cell r="B188" t="str">
            <v>50mm pvc stand 支架5公分</v>
          </cell>
        </row>
        <row r="188">
          <cell r="D188">
            <v>0.114285714285714</v>
          </cell>
        </row>
        <row r="189">
          <cell r="A189" t="str">
            <v>PP121</v>
          </cell>
          <cell r="B189" t="str">
            <v>75mm pvc stand 支架7.5公分</v>
          </cell>
        </row>
        <row r="189">
          <cell r="D189">
            <v>0.133333333333333</v>
          </cell>
        </row>
        <row r="190">
          <cell r="A190" t="str">
            <v>PP122</v>
          </cell>
          <cell r="B190" t="str">
            <v>100mm pvc stand 支架10公分</v>
          </cell>
        </row>
        <row r="190">
          <cell r="D190">
            <v>0.133333333333333</v>
          </cell>
        </row>
        <row r="191">
          <cell r="A191" t="str">
            <v>PP123</v>
          </cell>
          <cell r="B191" t="str">
            <v>120mm pvc stand 支架12公分</v>
          </cell>
        </row>
        <row r="191">
          <cell r="D191">
            <v>0.133333333333333</v>
          </cell>
        </row>
        <row r="192">
          <cell r="A192" t="str">
            <v>PP124</v>
          </cell>
          <cell r="B192" t="str">
            <v>150mm pvc stand 支架15公分</v>
          </cell>
        </row>
        <row r="192">
          <cell r="D192">
            <v>0.152380952380952</v>
          </cell>
        </row>
        <row r="193">
          <cell r="A193" t="str">
            <v>PP125</v>
          </cell>
          <cell r="B193" t="str">
            <v>CAM LOCK CAP 孔塞 16MM</v>
          </cell>
        </row>
        <row r="193">
          <cell r="D193">
            <v>0.158730158730159</v>
          </cell>
        </row>
        <row r="194">
          <cell r="A194" t="str">
            <v>PP126</v>
          </cell>
          <cell r="B194" t="str">
            <v>MOULD FASTENER</v>
          </cell>
        </row>
        <row r="195">
          <cell r="A195" t="str">
            <v>PP127</v>
          </cell>
          <cell r="B195" t="str">
            <v>φ10*80mm SCREW</v>
          </cell>
        </row>
        <row r="195">
          <cell r="D195">
            <v>1.0351966873706</v>
          </cell>
        </row>
        <row r="196">
          <cell r="A196" t="str">
            <v>PP128</v>
          </cell>
          <cell r="B196" t="str">
            <v>φ10*110mm SCREW</v>
          </cell>
        </row>
        <row r="196">
          <cell r="D196">
            <v>1.28824476650564</v>
          </cell>
        </row>
        <row r="197">
          <cell r="A197" t="str">
            <v>PP129</v>
          </cell>
          <cell r="B197" t="str">
            <v>φ10*130mm SCREW</v>
          </cell>
        </row>
        <row r="197">
          <cell r="D197">
            <v>1.42627099148838</v>
          </cell>
        </row>
        <row r="198">
          <cell r="A198" t="str">
            <v>PP130</v>
          </cell>
          <cell r="B198" t="str">
            <v>φ10*160mm SCREW</v>
          </cell>
        </row>
        <row r="198">
          <cell r="D198">
            <v>1.70232344145388</v>
          </cell>
        </row>
        <row r="199">
          <cell r="A199" t="str">
            <v>PP131</v>
          </cell>
          <cell r="B199" t="str">
            <v>30*30*12.4mm WASHER</v>
          </cell>
        </row>
        <row r="199">
          <cell r="D199">
            <v>0.575109270761445</v>
          </cell>
        </row>
        <row r="200">
          <cell r="A200" t="str">
            <v>PP132</v>
          </cell>
          <cell r="B200" t="str">
            <v>Cabin door dual side hinges</v>
          </cell>
        </row>
        <row r="200">
          <cell r="D200">
            <v>206.223358908781</v>
          </cell>
        </row>
        <row r="201">
          <cell r="A201" t="str">
            <v>PP133</v>
          </cell>
          <cell r="B201" t="str">
            <v>WIRE ROPE (6*19) 6mm x 300m</v>
          </cell>
        </row>
        <row r="201">
          <cell r="D201">
            <v>459.854106560165</v>
          </cell>
        </row>
        <row r="202">
          <cell r="A202" t="str">
            <v>PP134</v>
          </cell>
          <cell r="B202" t="str">
            <v>WIRE ROPE (6*24) 8mm x 200m</v>
          </cell>
        </row>
        <row r="202">
          <cell r="D202">
            <v>503.949705819359</v>
          </cell>
        </row>
        <row r="203">
          <cell r="A203" t="str">
            <v>PP135</v>
          </cell>
          <cell r="B203" t="str">
            <v>WIRE ROPE (6*24) 10mm x 200m</v>
          </cell>
        </row>
        <row r="203">
          <cell r="D203">
            <v>755.924558729039</v>
          </cell>
        </row>
        <row r="204">
          <cell r="A204" t="str">
            <v>PP136</v>
          </cell>
          <cell r="B204" t="str">
            <v>FAN HOOK</v>
          </cell>
        </row>
        <row r="204">
          <cell r="D204">
            <v>2.27337311736289</v>
          </cell>
        </row>
        <row r="205">
          <cell r="B205" t="str">
            <v>PU MOULD 11.5M X 1.5M</v>
          </cell>
        </row>
        <row r="206">
          <cell r="B206" t="str">
            <v>FULLY MOULD 6M</v>
          </cell>
        </row>
        <row r="207">
          <cell r="B207" t="str">
            <v>ROOLING COLOURBOND MACHINE</v>
          </cell>
        </row>
        <row r="208">
          <cell r="A208" t="str">
            <v>HEA039.08</v>
          </cell>
          <cell r="B208" t="str">
            <v>DHR-J-S door heater 8mm x 100m(65c~105c)</v>
          </cell>
        </row>
        <row r="208">
          <cell r="D208">
            <v>679.089026915114</v>
          </cell>
        </row>
        <row r="209">
          <cell r="A209" t="str">
            <v>HEA039.09</v>
          </cell>
          <cell r="B209" t="str">
            <v>DHS-J-S door heater 10mm x 100m(65c~105c)S/steel braider</v>
          </cell>
        </row>
        <row r="209">
          <cell r="D209">
            <v>993.788819875776</v>
          </cell>
        </row>
        <row r="210">
          <cell r="A210" t="str">
            <v>PP057.17</v>
          </cell>
          <cell r="B210" t="str">
            <v>Polyester panel</v>
          </cell>
        </row>
        <row r="211">
          <cell r="A211" t="str">
            <v>PP057.18</v>
          </cell>
          <cell r="B211" t="str">
            <v>pu door mould</v>
          </cell>
        </row>
        <row r="212">
          <cell r="A212" t="str">
            <v>PP057.19</v>
          </cell>
          <cell r="B212" t="str">
            <v>ROOLING COLOURBOND MACHINE hydraulic</v>
          </cell>
        </row>
        <row r="213">
          <cell r="B213" t="str">
            <v>sensor</v>
          </cell>
        </row>
        <row r="214">
          <cell r="B214" t="str">
            <v>plc switch board</v>
          </cell>
        </row>
        <row r="215">
          <cell r="A215" t="str">
            <v>HEA039.02</v>
          </cell>
          <cell r="B215" t="str">
            <v>DH-5.67m/220w/240v door heater</v>
          </cell>
        </row>
        <row r="216">
          <cell r="A216" t="str">
            <v>HEA039.03</v>
          </cell>
          <cell r="B216" t="str">
            <v>DH-6m/220w/240v door heater</v>
          </cell>
        </row>
        <row r="217">
          <cell r="A217" t="str">
            <v>HEA039.04</v>
          </cell>
          <cell r="B217" t="str">
            <v>DH-6.3m/220w/240v door heater</v>
          </cell>
        </row>
      </sheetData>
      <sheetData sheetId="23"/>
      <sheetData sheetId="24">
        <row r="9">
          <cell r="A9" t="str">
            <v>ITEM CODE</v>
          </cell>
          <cell r="B9" t="str">
            <v>MODEL</v>
          </cell>
        </row>
        <row r="9">
          <cell r="E9" t="str">
            <v>cond unit model</v>
          </cell>
        </row>
        <row r="9">
          <cell r="G9" t="str">
            <v>fan sets</v>
          </cell>
          <cell r="H9" t="str">
            <v>cappillary tube</v>
          </cell>
        </row>
        <row r="9">
          <cell r="J9" t="str">
            <v>blower</v>
          </cell>
        </row>
        <row r="9">
          <cell r="P9" t="str">
            <v>(RM) </v>
          </cell>
        </row>
        <row r="10">
          <cell r="A10" t="str">
            <v>CAB001</v>
          </cell>
          <cell r="B10" t="str">
            <v>Mini 2 Door cabinet c/w 1/3hp cond unit</v>
          </cell>
          <cell r="C10" t="str">
            <v>760*585*1830</v>
          </cell>
        </row>
        <row r="10">
          <cell r="E10" t="str">
            <v>KK270CZ1 cw cs030</v>
          </cell>
        </row>
        <row r="10">
          <cell r="G10" t="str">
            <v>10watts</v>
          </cell>
          <cell r="H10" t="str">
            <v>0.049*54" (0.4kg)</v>
          </cell>
        </row>
        <row r="10">
          <cell r="J10" t="str">
            <v>~</v>
          </cell>
        </row>
        <row r="10">
          <cell r="P10">
            <v>2879.71315543262</v>
          </cell>
        </row>
        <row r="11">
          <cell r="A11" t="str">
            <v>CAB002</v>
          </cell>
          <cell r="B11" t="str">
            <v>2 Door cabinet c/w 3/8hp cond unit R134</v>
          </cell>
          <cell r="C11" t="str">
            <v>840*685*2080</v>
          </cell>
        </row>
        <row r="11">
          <cell r="E11" t="str">
            <v>K325CZ1 cs033</v>
          </cell>
        </row>
        <row r="11">
          <cell r="G11" t="str">
            <v>10watts</v>
          </cell>
          <cell r="H11" t="str">
            <v>0.049*54"</v>
          </cell>
        </row>
        <row r="11">
          <cell r="J11" t="str">
            <v>~</v>
          </cell>
        </row>
        <row r="11">
          <cell r="P11">
            <v>3672.91004392413</v>
          </cell>
        </row>
        <row r="12">
          <cell r="A12" t="str">
            <v>CAB003</v>
          </cell>
          <cell r="B12" t="str">
            <v>4 Door cabinet c/w 1/2hp cond unit R134</v>
          </cell>
          <cell r="C12" t="str">
            <v>1300*685*2080</v>
          </cell>
        </row>
        <row r="12">
          <cell r="E12" t="str">
            <v>K400CZ1 cw cs060</v>
          </cell>
        </row>
        <row r="12">
          <cell r="G12" t="str">
            <v>16watts</v>
          </cell>
          <cell r="H12" t="str">
            <v>0.042*52" (0.8kg)</v>
          </cell>
        </row>
        <row r="12">
          <cell r="J12" t="str">
            <v>~</v>
          </cell>
        </row>
        <row r="12">
          <cell r="P12">
            <v>4591.20545100465</v>
          </cell>
        </row>
        <row r="13">
          <cell r="A13" t="str">
            <v>CAB004</v>
          </cell>
          <cell r="B13" t="str">
            <v>6 Door cabinet c/w 5/8hp cond unit R404</v>
          </cell>
          <cell r="C13" t="str">
            <v>1930*685*2080</v>
          </cell>
        </row>
        <row r="13">
          <cell r="E13" t="str">
            <v>ne2178ck,mpt16la cw cs075</v>
          </cell>
        </row>
        <row r="13">
          <cell r="G13" t="str">
            <v>18watts cw hi/lo switch</v>
          </cell>
          <cell r="H13" t="str">
            <v>0.055*60"</v>
          </cell>
        </row>
        <row r="13">
          <cell r="J13" t="str">
            <v>~</v>
          </cell>
        </row>
        <row r="13">
          <cell r="P13">
            <v>5884.07303855827</v>
          </cell>
        </row>
        <row r="14">
          <cell r="A14" t="str">
            <v>CAB005</v>
          </cell>
          <cell r="B14" t="str">
            <v>6 Door cabinet c/w 3/4hp cond unit R404</v>
          </cell>
          <cell r="C14" t="str">
            <v>1930*685*2080</v>
          </cell>
        </row>
        <row r="14">
          <cell r="E14" t="str">
            <v>ne2180ck,mpt18la cw cs075</v>
          </cell>
        </row>
        <row r="14">
          <cell r="G14" t="str">
            <v>25watts cw hi/lo switch</v>
          </cell>
          <cell r="H14" t="str">
            <v>0.055*60" (0.9kg)</v>
          </cell>
        </row>
        <row r="14">
          <cell r="J14" t="str">
            <v>~</v>
          </cell>
        </row>
        <row r="14">
          <cell r="P14">
            <v>5952.7941724968</v>
          </cell>
        </row>
        <row r="15">
          <cell r="A15" t="str">
            <v>CAB006</v>
          </cell>
          <cell r="B15" t="str">
            <v>2 Door cabinet full piping (8rack 32ice)c/w ice tray</v>
          </cell>
          <cell r="C15" t="str">
            <v>840*685*2080</v>
          </cell>
        </row>
        <row r="15">
          <cell r="E15" t="str">
            <v>Nct2195ck cw cs145</v>
          </cell>
        </row>
        <row r="15">
          <cell r="J15" t="str">
            <v>~</v>
          </cell>
        </row>
        <row r="15">
          <cell r="P15">
            <v>6842.38286751813</v>
          </cell>
        </row>
        <row r="16">
          <cell r="A16" t="str">
            <v>CAB007</v>
          </cell>
          <cell r="B16" t="str">
            <v>2 Door cabinet full piping (10rack 40ice)c/w ice tray</v>
          </cell>
          <cell r="C16" t="str">
            <v>840*685*2080</v>
          </cell>
        </row>
        <row r="16">
          <cell r="E16" t="str">
            <v>Nct2195ck cw cs145</v>
          </cell>
        </row>
        <row r="16">
          <cell r="J16" t="str">
            <v>~</v>
          </cell>
        </row>
        <row r="16">
          <cell r="P16">
            <v>7497.09896296356</v>
          </cell>
        </row>
        <row r="17">
          <cell r="A17" t="str">
            <v>CAB008</v>
          </cell>
          <cell r="B17" t="str">
            <v>4 Door cabinet full piping (10rack 60ice)c/w ice tray</v>
          </cell>
          <cell r="C17" t="str">
            <v>1300*685*2080</v>
          </cell>
        </row>
        <row r="17">
          <cell r="E17" t="str">
            <v>2 x Nct2195ck cw cs145</v>
          </cell>
        </row>
        <row r="17">
          <cell r="J17" t="str">
            <v>~</v>
          </cell>
        </row>
        <row r="17">
          <cell r="P17">
            <v>11510.4216551108</v>
          </cell>
        </row>
        <row r="18">
          <cell r="A18" t="str">
            <v>CAB009</v>
          </cell>
          <cell r="B18" t="str">
            <v>6 Door cabinet full piping (10rack 100ice)c/w ice tray</v>
          </cell>
          <cell r="C18" t="str">
            <v>1930*685*2080</v>
          </cell>
        </row>
        <row r="18">
          <cell r="E18" t="str">
            <v>2 x Nct2212ck cw cs170</v>
          </cell>
        </row>
        <row r="18">
          <cell r="J18" t="str">
            <v>~</v>
          </cell>
        </row>
        <row r="18">
          <cell r="P18">
            <v>14070.7268500725</v>
          </cell>
        </row>
        <row r="22">
          <cell r="A22" t="str">
            <v>CAB010</v>
          </cell>
          <cell r="B22" t="str">
            <v>2 Door chiller c/w 1/3hp cond unit R134</v>
          </cell>
          <cell r="C22" t="str">
            <v>710*760*2060</v>
          </cell>
        </row>
        <row r="22">
          <cell r="E22" t="str">
            <v>KK270CZ1 cw cs030</v>
          </cell>
        </row>
        <row r="22">
          <cell r="J22" t="str">
            <v>5 X 14 X 4R </v>
          </cell>
        </row>
        <row r="22">
          <cell r="P22">
            <v>3261.49153625729</v>
          </cell>
        </row>
        <row r="23">
          <cell r="A23" t="str">
            <v>CAB011</v>
          </cell>
          <cell r="B23" t="str">
            <v>4 Door chiller c/w 1/2hp cond unit R134</v>
          </cell>
          <cell r="C23" t="str">
            <v>1300*760*2060</v>
          </cell>
        </row>
        <row r="23">
          <cell r="E23" t="str">
            <v>KK375CZ1 cw cs050</v>
          </cell>
        </row>
        <row r="23">
          <cell r="J23" t="str">
            <v>5 X 20 X 4R </v>
          </cell>
        </row>
        <row r="23">
          <cell r="P23">
            <v>4191.54665119066</v>
          </cell>
        </row>
        <row r="24">
          <cell r="A24" t="str">
            <v>CAB012</v>
          </cell>
          <cell r="B24" t="str">
            <v>6 Door chiller c/w 1/2hp (B) cond unit R134</v>
          </cell>
          <cell r="C24" t="str">
            <v>1930*760*2060</v>
          </cell>
        </row>
        <row r="24">
          <cell r="E24" t="str">
            <v>K400CZ1 cw cs060</v>
          </cell>
        </row>
        <row r="24">
          <cell r="J24" t="str">
            <v>5 X 33 X 4R </v>
          </cell>
        </row>
        <row r="24">
          <cell r="P24">
            <v>5192.59740544878</v>
          </cell>
        </row>
        <row r="25">
          <cell r="A25" t="str">
            <v>CAB013</v>
          </cell>
          <cell r="B25" t="str">
            <v>2 Door frezzer c/w 1/3hp cond unit R404</v>
          </cell>
          <cell r="C25" t="str">
            <v>710*760*2060</v>
          </cell>
        </row>
        <row r="25">
          <cell r="E25" t="str">
            <v>NE2150 cw cs050</v>
          </cell>
        </row>
        <row r="25">
          <cell r="J25" t="str">
            <v>UC100</v>
          </cell>
        </row>
        <row r="25">
          <cell r="P25">
            <v>3661.38967642016</v>
          </cell>
        </row>
        <row r="26">
          <cell r="A26" t="str">
            <v>CAB014</v>
          </cell>
          <cell r="B26" t="str">
            <v>4 Door frezzer c/w 3/4hp cond unit R404</v>
          </cell>
          <cell r="C26" t="str">
            <v>1300*760*2060</v>
          </cell>
        </row>
        <row r="26">
          <cell r="E26" t="str">
            <v>ne2180ck,Mpt18 cw cs075</v>
          </cell>
        </row>
        <row r="26">
          <cell r="J26" t="str">
            <v>UC150</v>
          </cell>
        </row>
        <row r="26">
          <cell r="P26">
            <v>4740.07978857808</v>
          </cell>
        </row>
        <row r="27">
          <cell r="A27" t="str">
            <v>CAB015</v>
          </cell>
          <cell r="B27" t="str">
            <v>6 Door frezzer c/w 1hp cond unit R404</v>
          </cell>
          <cell r="C27" t="str">
            <v>1930*760*2060</v>
          </cell>
        </row>
        <row r="27">
          <cell r="E27" t="str">
            <v>Nct2195ck cw cs145</v>
          </cell>
        </row>
        <row r="27">
          <cell r="J27" t="str">
            <v>UC200</v>
          </cell>
        </row>
        <row r="27">
          <cell r="P27">
            <v>6226.22686690127</v>
          </cell>
        </row>
        <row r="28">
          <cell r="A28" t="str">
            <v>CAB016</v>
          </cell>
          <cell r="B28" t="str">
            <v>2 Door frezzer c/w 1/2hp cond unit R404</v>
          </cell>
          <cell r="C28" t="str">
            <v>710*760*2060</v>
          </cell>
        </row>
        <row r="28">
          <cell r="E28" t="str">
            <v>ne2180ck,Mpt18 cw cs075</v>
          </cell>
        </row>
        <row r="28">
          <cell r="J28" t="str">
            <v>UC100</v>
          </cell>
        </row>
        <row r="28">
          <cell r="P28">
            <v>3821.87226794061</v>
          </cell>
        </row>
        <row r="29">
          <cell r="A29" t="str">
            <v>CAB017</v>
          </cell>
          <cell r="B29" t="str">
            <v>4 Door frezzer c/w 1hp cond unit R404</v>
          </cell>
          <cell r="C29" t="str">
            <v>1300*760*2060</v>
          </cell>
        </row>
        <row r="29">
          <cell r="E29" t="str">
            <v>Nct2195ck cw cs145</v>
          </cell>
        </row>
        <row r="29">
          <cell r="J29" t="str">
            <v>UC200</v>
          </cell>
        </row>
        <row r="29">
          <cell r="P29">
            <v>5360.14797652806</v>
          </cell>
        </row>
        <row r="30">
          <cell r="A30" t="str">
            <v>CAB018</v>
          </cell>
          <cell r="B30" t="str">
            <v>6 Door frezzer c/w 1.5hp cond unit R404</v>
          </cell>
          <cell r="C30" t="str">
            <v>1930*760*2060</v>
          </cell>
        </row>
        <row r="30">
          <cell r="E30" t="str">
            <v>Nct2212ck cw cs170</v>
          </cell>
        </row>
        <row r="30">
          <cell r="J30" t="str">
            <v>UC300 </v>
          </cell>
        </row>
        <row r="30">
          <cell r="P30">
            <v>6580.98048298919</v>
          </cell>
        </row>
        <row r="31">
          <cell r="A31" t="str">
            <v>CAB019</v>
          </cell>
          <cell r="B31" t="str">
            <v>1.2m counter chiller (4ft) 1/4hp R134</v>
          </cell>
          <cell r="C31" t="str">
            <v>1200*750*840</v>
          </cell>
        </row>
        <row r="31">
          <cell r="E31" t="str">
            <v>KK270CZ1 cw cs039</v>
          </cell>
        </row>
        <row r="31">
          <cell r="J31" t="str">
            <v>8*11*3R</v>
          </cell>
        </row>
        <row r="31">
          <cell r="P31">
            <v>2996.75353838993</v>
          </cell>
        </row>
        <row r="32">
          <cell r="A32" t="str">
            <v>CAB020</v>
          </cell>
          <cell r="B32" t="str">
            <v>1.5m counter chiller (5ft) 1/3hp R134</v>
          </cell>
          <cell r="C32" t="str">
            <v>1500*750*840</v>
          </cell>
        </row>
        <row r="32">
          <cell r="E32" t="str">
            <v>KK270CZ1 cw cs039</v>
          </cell>
        </row>
        <row r="32">
          <cell r="J32" t="str">
            <v>8*11*3R</v>
          </cell>
        </row>
        <row r="32">
          <cell r="P32">
            <v>3208.95759461149</v>
          </cell>
        </row>
        <row r="33">
          <cell r="A33" t="str">
            <v>CAB021</v>
          </cell>
          <cell r="B33" t="str">
            <v>1.8m counter chiller (6ft) 3/8hp R134</v>
          </cell>
          <cell r="C33" t="str">
            <v>1800*750*840</v>
          </cell>
        </row>
        <row r="33">
          <cell r="E33" t="str">
            <v>K325CZ1 cs054</v>
          </cell>
        </row>
        <row r="33">
          <cell r="J33" t="str">
            <v>12*11*3R</v>
          </cell>
        </row>
        <row r="33">
          <cell r="P33">
            <v>3604.5833727529</v>
          </cell>
        </row>
        <row r="34">
          <cell r="A34" t="str">
            <v>CAB022</v>
          </cell>
          <cell r="B34" t="str">
            <v>2.1m counter chiller (7ft) 1/2hp R134</v>
          </cell>
          <cell r="C34" t="str">
            <v>2100*750*840</v>
          </cell>
        </row>
        <row r="34">
          <cell r="E34" t="str">
            <v>KK375CZ1 cw cs054</v>
          </cell>
        </row>
        <row r="34">
          <cell r="J34" t="str">
            <v>12*11*3R</v>
          </cell>
        </row>
        <row r="34">
          <cell r="P34">
            <v>3982.15312443575</v>
          </cell>
        </row>
        <row r="35">
          <cell r="A35" t="str">
            <v>CAB023</v>
          </cell>
          <cell r="B35" t="str">
            <v>1.2m counter frezzer (4ft) 1/2hp R134</v>
          </cell>
          <cell r="C35" t="str">
            <v>1200*750*840</v>
          </cell>
        </row>
        <row r="35">
          <cell r="E35" t="str">
            <v>KK375CZ1 cw cs054</v>
          </cell>
        </row>
        <row r="35">
          <cell r="J35" t="str">
            <v>12*11*3R</v>
          </cell>
        </row>
        <row r="35">
          <cell r="P35">
            <v>3118.10663070824</v>
          </cell>
        </row>
        <row r="36">
          <cell r="A36" t="str">
            <v>CAB024</v>
          </cell>
          <cell r="B36" t="str">
            <v>1.5m counter frezzer (5ft) 1/2hp R134</v>
          </cell>
          <cell r="C36" t="str">
            <v>1500*750*840</v>
          </cell>
        </row>
        <row r="36">
          <cell r="E36" t="str">
            <v>K400CZ1 cw cs066 axial</v>
          </cell>
        </row>
        <row r="36">
          <cell r="J36" t="str">
            <v>12*11*3R</v>
          </cell>
        </row>
        <row r="36">
          <cell r="P36">
            <v>3395.46251577728</v>
          </cell>
        </row>
        <row r="37">
          <cell r="A37" t="str">
            <v>CAB025</v>
          </cell>
          <cell r="B37" t="str">
            <v>1.8m counter frezzer (6ft) 1/2hp R404</v>
          </cell>
          <cell r="C37" t="str">
            <v>1800*750*840</v>
          </cell>
        </row>
        <row r="37">
          <cell r="E37" t="str">
            <v>ne2170ck cw066 axial</v>
          </cell>
        </row>
        <row r="37">
          <cell r="J37" t="str">
            <v>12 x 13 x 3R (330) </v>
          </cell>
        </row>
        <row r="37">
          <cell r="P37">
            <v>3953.8845141236</v>
          </cell>
        </row>
        <row r="38">
          <cell r="A38" t="str">
            <v>CAB026</v>
          </cell>
          <cell r="B38" t="str">
            <v>2.1m counter frezzer (7ft) 5/8hp R404</v>
          </cell>
          <cell r="C38" t="str">
            <v>2100*750*840</v>
          </cell>
        </row>
        <row r="38">
          <cell r="E38" t="str">
            <v>mpt16la cw cs083 axial</v>
          </cell>
        </row>
        <row r="38">
          <cell r="J38" t="str">
            <v>12 x 13 x 3R (330) </v>
          </cell>
        </row>
        <row r="38">
          <cell r="P38">
            <v>4372.78903123995</v>
          </cell>
        </row>
        <row r="39">
          <cell r="A39" t="str">
            <v>CAB027</v>
          </cell>
          <cell r="B39" t="str">
            <v>1 Glass Door chiller c/w 1/3hp cond unit R134</v>
          </cell>
          <cell r="C39" t="str">
            <v>610*760*2030</v>
          </cell>
        </row>
        <row r="39">
          <cell r="E39" t="str">
            <v>KK270CZ1 cw cs030</v>
          </cell>
        </row>
        <row r="39">
          <cell r="J39" t="str">
            <v>5 X 14 X 4R </v>
          </cell>
        </row>
        <row r="39">
          <cell r="P39">
            <v>2819.15766325402</v>
          </cell>
        </row>
        <row r="40">
          <cell r="A40" t="str">
            <v>CAB028</v>
          </cell>
          <cell r="B40" t="str">
            <v>2 Glass Door chiller c/w 1/2hp cond unit R134</v>
          </cell>
          <cell r="C40" t="str">
            <v>1215*760*2030</v>
          </cell>
        </row>
        <row r="40">
          <cell r="E40" t="str">
            <v>KK375CZ1 cw cs050</v>
          </cell>
        </row>
        <row r="40">
          <cell r="J40" t="str">
            <v>5 X 20 X 4R </v>
          </cell>
        </row>
        <row r="40">
          <cell r="P40">
            <v>3801.29090834784</v>
          </cell>
        </row>
        <row r="41">
          <cell r="A41" t="str">
            <v>CAB029</v>
          </cell>
          <cell r="B41" t="str">
            <v>3 Glass Door chiller c/w 1/2hp B cond unit R134</v>
          </cell>
          <cell r="C41" t="str">
            <v>1810*760*2030</v>
          </cell>
        </row>
        <row r="41">
          <cell r="E41" t="str">
            <v>K400CZ1 cw cs060</v>
          </cell>
        </row>
        <row r="41">
          <cell r="J41" t="str">
            <v>5 X 33 X 4R </v>
          </cell>
        </row>
        <row r="41">
          <cell r="P41">
            <v>4890.85132283503</v>
          </cell>
        </row>
        <row r="42">
          <cell r="A42" t="str">
            <v>CAB030</v>
          </cell>
          <cell r="B42" t="str">
            <v>1 Glass Door Frezzer c/w 5/8hp cond unit R404</v>
          </cell>
          <cell r="C42" t="str">
            <v>610*760*2030</v>
          </cell>
        </row>
        <row r="42">
          <cell r="E42" t="str">
            <v>ne2178ck,mpt16la cw cs090</v>
          </cell>
        </row>
        <row r="42">
          <cell r="J42" t="str">
            <v>UC100</v>
          </cell>
        </row>
        <row r="42">
          <cell r="P42">
            <v>3447.1185329011</v>
          </cell>
        </row>
        <row r="43">
          <cell r="A43" t="str">
            <v>CAB031</v>
          </cell>
          <cell r="B43" t="str">
            <v>2 Glass Door Frezzer c/w 1hp cond unit R404</v>
          </cell>
          <cell r="C43" t="str">
            <v>1215*760*2030</v>
          </cell>
        </row>
        <row r="43">
          <cell r="E43" t="str">
            <v>Nct2195ck cw cs145 axial</v>
          </cell>
        </row>
        <row r="43">
          <cell r="J43" t="str">
            <v>UC200</v>
          </cell>
        </row>
        <row r="43">
          <cell r="P43">
            <v>5096.65996947167</v>
          </cell>
        </row>
        <row r="44">
          <cell r="A44" t="str">
            <v>CAB032</v>
          </cell>
          <cell r="B44" t="str">
            <v>3 Glass Door Frezzer c/w 1 1/2hp cond unit R404</v>
          </cell>
          <cell r="C44" t="str">
            <v>1810*760*2030</v>
          </cell>
        </row>
        <row r="44">
          <cell r="E44" t="str">
            <v>Nct2212ck cw cs170 axial</v>
          </cell>
        </row>
        <row r="44">
          <cell r="J44" t="str">
            <v>UC300 </v>
          </cell>
        </row>
        <row r="44">
          <cell r="P44">
            <v>6454.54472024357</v>
          </cell>
        </row>
        <row r="45">
          <cell r="A45" t="str">
            <v>CAB033</v>
          </cell>
          <cell r="B45" t="str">
            <v>398L Chest frezzer (300L) internal s/steel</v>
          </cell>
          <cell r="C45" t="str">
            <v>1135*720*850</v>
          </cell>
        </row>
        <row r="45">
          <cell r="G45">
            <v>46000</v>
          </cell>
        </row>
        <row r="45">
          <cell r="P45">
            <v>1319.07484701849</v>
          </cell>
        </row>
        <row r="46">
          <cell r="A46" t="str">
            <v>CAB034</v>
          </cell>
          <cell r="B46" t="str">
            <v>498L Chest frezzer (400L) internal s/steel</v>
          </cell>
          <cell r="C46" t="str">
            <v>1465*720*850</v>
          </cell>
        </row>
        <row r="46">
          <cell r="P46">
            <v>1447.14036614651</v>
          </cell>
        </row>
        <row r="47">
          <cell r="A47" t="str">
            <v>CAB035</v>
          </cell>
          <cell r="B47" t="str">
            <v>598L Chest frezzer (500L) internal s/steel</v>
          </cell>
          <cell r="C47" t="str">
            <v>1725*720*850</v>
          </cell>
        </row>
        <row r="47">
          <cell r="P47" t="str">
            <v>~</v>
          </cell>
        </row>
        <row r="48">
          <cell r="A48" t="str">
            <v>CAB036</v>
          </cell>
          <cell r="B48" t="str">
            <v>798L Chest frezzer (700L) internal s/steel</v>
          </cell>
          <cell r="C48" t="str">
            <v>1965*770*850</v>
          </cell>
        </row>
        <row r="48">
          <cell r="P48">
            <v>2023.43520222254</v>
          </cell>
        </row>
        <row r="49">
          <cell r="A49" t="str">
            <v>CAB037</v>
          </cell>
          <cell r="B49" t="str">
            <v>1088L Chest frezzer (1000L) internal s/steel</v>
          </cell>
          <cell r="C49" t="str">
            <v>2160*900*850</v>
          </cell>
        </row>
        <row r="49">
          <cell r="P49" t="str">
            <v>~</v>
          </cell>
        </row>
        <row r="50">
          <cell r="A50" t="str">
            <v>CAB038</v>
          </cell>
          <cell r="B50" t="str">
            <v>1 Big Glass Door chiller c/w 1/2hp cond unit R134</v>
          </cell>
          <cell r="C50" t="str">
            <v>696*813*2330</v>
          </cell>
        </row>
        <row r="50">
          <cell r="P50">
            <v>3281.78107453751</v>
          </cell>
        </row>
        <row r="51">
          <cell r="A51" t="str">
            <v>CAB039</v>
          </cell>
          <cell r="B51" t="str">
            <v>2 Big Glass Door chiller c/w 1/2hp cond unit R134</v>
          </cell>
          <cell r="C51" t="str">
            <v>1384*813*2330</v>
          </cell>
        </row>
        <row r="51">
          <cell r="P51">
            <v>4588.53842074111</v>
          </cell>
        </row>
        <row r="52">
          <cell r="A52" t="str">
            <v>CAB040</v>
          </cell>
          <cell r="B52" t="str">
            <v>3 Big Glass Door chiller c/w 3/4hp cond unit R290</v>
          </cell>
          <cell r="C52" t="str">
            <v>2067*813*2330</v>
          </cell>
        </row>
        <row r="52">
          <cell r="P52">
            <v>6372.97891558062</v>
          </cell>
        </row>
        <row r="53">
          <cell r="A53" t="str">
            <v>CAB040.01</v>
          </cell>
          <cell r="B53" t="str">
            <v>4 Big Glass Door chiller c/w 1hp cond unit R290</v>
          </cell>
          <cell r="C53" t="str">
            <v>2750*813*2330</v>
          </cell>
        </row>
        <row r="54">
          <cell r="A54" t="str">
            <v>CAB041</v>
          </cell>
          <cell r="B54" t="str">
            <v>1 Big Glass Door Frezzer c/w 5/8hp cond unit R404</v>
          </cell>
          <cell r="C54" t="str">
            <v>696*813*2330</v>
          </cell>
        </row>
        <row r="54">
          <cell r="P54">
            <v>4539.9578564027</v>
          </cell>
        </row>
        <row r="55">
          <cell r="A55" t="str">
            <v>CAB042</v>
          </cell>
          <cell r="B55" t="str">
            <v>2 Big Glass Door Frezzer c/w 1hp cond unit R404</v>
          </cell>
          <cell r="C55" t="str">
            <v>1384*813*2330</v>
          </cell>
        </row>
        <row r="55">
          <cell r="P55">
            <v>7165.51652210727</v>
          </cell>
        </row>
        <row r="56">
          <cell r="A56" t="str">
            <v>CAB043</v>
          </cell>
          <cell r="B56" t="str">
            <v>3 Big Glass Door Frezzer c/w 1 1/2hp cond unit R404</v>
          </cell>
          <cell r="C56" t="str">
            <v>2067*813*2330</v>
          </cell>
        </row>
        <row r="56">
          <cell r="P56">
            <v>10053.1402180772</v>
          </cell>
        </row>
        <row r="57">
          <cell r="A57" t="str">
            <v>CAB043.01</v>
          </cell>
          <cell r="B57" t="str">
            <v>4 Big Glass Door Frezzer c/w 2.5hp cond unit R404</v>
          </cell>
          <cell r="C57" t="str">
            <v>2750*813*2330</v>
          </cell>
        </row>
        <row r="60">
          <cell r="B60" t="str">
            <v>OPTIONAL CABINET</v>
          </cell>
        </row>
        <row r="62">
          <cell r="A62" t="str">
            <v>ITEM CODE</v>
          </cell>
          <cell r="B62" t="str">
            <v>PRODUCT</v>
          </cell>
        </row>
        <row r="62">
          <cell r="K62" t="str">
            <v>(RM) </v>
          </cell>
        </row>
        <row r="63">
          <cell r="A63" t="str">
            <v>CAB044</v>
          </cell>
          <cell r="B63" t="str">
            <v>ICE TRAY (395mm*165mm*105mmH)</v>
          </cell>
        </row>
        <row r="63">
          <cell r="K63">
            <v>22</v>
          </cell>
        </row>
        <row r="64">
          <cell r="A64" t="str">
            <v>CAB045</v>
          </cell>
          <cell r="B64" t="str">
            <v>60% tin solder bar </v>
          </cell>
        </row>
        <row r="64">
          <cell r="K64">
            <v>191.666666666667</v>
          </cell>
        </row>
        <row r="65">
          <cell r="A65" t="str">
            <v>CAB046</v>
          </cell>
          <cell r="B65" t="str">
            <v>C.F hinge- 6" (1pair)</v>
          </cell>
        </row>
        <row r="65">
          <cell r="K65">
            <v>53.5087719298246</v>
          </cell>
        </row>
        <row r="66">
          <cell r="A66" t="str">
            <v>CAB047</v>
          </cell>
          <cell r="B66" t="str">
            <v>3mm clear float glass (457mm x 914mm)</v>
          </cell>
        </row>
        <row r="66">
          <cell r="K66">
            <v>29.3297101449275</v>
          </cell>
        </row>
        <row r="67">
          <cell r="A67" t="str">
            <v>CAB048</v>
          </cell>
          <cell r="B67" t="str">
            <v>17mm x 69mm hardwood planed 2' up</v>
          </cell>
        </row>
        <row r="67">
          <cell r="K67">
            <v>2.8673835125448</v>
          </cell>
        </row>
        <row r="68">
          <cell r="B68" t="str">
            <v>Masking tape 35mm x50m more glue</v>
          </cell>
        </row>
        <row r="68">
          <cell r="K68">
            <v>4.79641131815045</v>
          </cell>
        </row>
        <row r="69">
          <cell r="B69" t="str">
            <v>Masking tape 35mmx50m</v>
          </cell>
        </row>
        <row r="69">
          <cell r="K69">
            <v>4.221302047389</v>
          </cell>
        </row>
        <row r="70">
          <cell r="B70" t="str">
            <v>Aluminium foil tape 48mm x 30m</v>
          </cell>
        </row>
        <row r="70">
          <cell r="K70">
            <v>10.5925925925926</v>
          </cell>
        </row>
        <row r="71">
          <cell r="B71" t="str">
            <v>Aluminium foil tape 60mm x 30m</v>
          </cell>
        </row>
        <row r="71">
          <cell r="K71">
            <v>12.537037037037</v>
          </cell>
        </row>
        <row r="72">
          <cell r="B72" t="str">
            <v>Aluminium foil tape 75mm x 30m</v>
          </cell>
        </row>
        <row r="72">
          <cell r="K72">
            <v>15.8888888888889</v>
          </cell>
        </row>
        <row r="73">
          <cell r="B73" t="str">
            <v>OPP tape 48mm x 80m</v>
          </cell>
        </row>
        <row r="73">
          <cell r="K73">
            <v>4.27777777777778</v>
          </cell>
        </row>
        <row r="74">
          <cell r="A74" t="str">
            <v>CAB049</v>
          </cell>
          <cell r="B74" t="str">
            <v>13amp plug top UMS</v>
          </cell>
        </row>
        <row r="74">
          <cell r="K74">
            <v>4.44444444444445</v>
          </cell>
        </row>
        <row r="75">
          <cell r="A75" t="str">
            <v>CAB050</v>
          </cell>
          <cell r="B75" t="str">
            <v>40/076 3core wire 1mm</v>
          </cell>
        </row>
        <row r="75">
          <cell r="K75">
            <v>3.53703703703703</v>
          </cell>
        </row>
        <row r="76">
          <cell r="A76" t="str">
            <v>CAB051</v>
          </cell>
          <cell r="B76" t="str">
            <v>70/076 3core wire 1.5mm</v>
          </cell>
        </row>
        <row r="76">
          <cell r="K76">
            <v>0</v>
          </cell>
        </row>
        <row r="77">
          <cell r="A77" t="str">
            <v>CAB052</v>
          </cell>
          <cell r="B77" t="str">
            <v>2ft led 10watts advertise</v>
          </cell>
        </row>
        <row r="77">
          <cell r="K77">
            <v>8</v>
          </cell>
        </row>
        <row r="78">
          <cell r="A78" t="str">
            <v>CAB053</v>
          </cell>
          <cell r="B78" t="str">
            <v>4ft led 18watts advertise</v>
          </cell>
        </row>
        <row r="78">
          <cell r="K78">
            <v>8</v>
          </cell>
        </row>
        <row r="79">
          <cell r="A79" t="str">
            <v>CAB054</v>
          </cell>
          <cell r="B79" t="str">
            <v>led clip</v>
          </cell>
        </row>
        <row r="79">
          <cell r="K79">
            <v>0.625</v>
          </cell>
        </row>
        <row r="80">
          <cell r="A80" t="str">
            <v>CAB055</v>
          </cell>
          <cell r="B80" t="str">
            <v>led connector 15amp 12way </v>
          </cell>
        </row>
        <row r="80">
          <cell r="K80">
            <v>70.3703703703703</v>
          </cell>
        </row>
        <row r="81">
          <cell r="A81" t="str">
            <v>CAB056</v>
          </cell>
          <cell r="B81" t="str">
            <v>PVC wire cable 2core 70m</v>
          </cell>
        </row>
        <row r="81">
          <cell r="K81">
            <v>0</v>
          </cell>
        </row>
        <row r="82">
          <cell r="A82" t="str">
            <v>CAB057</v>
          </cell>
          <cell r="B82" t="str">
            <v>3" pp castor wheel adjustable white</v>
          </cell>
        </row>
        <row r="82">
          <cell r="K82">
            <v>5.71142999928607</v>
          </cell>
        </row>
        <row r="83">
          <cell r="A83" t="str">
            <v>CAB058</v>
          </cell>
          <cell r="B83" t="str">
            <v>3" pp castor wheel adjustable c/w stopper white</v>
          </cell>
        </row>
        <row r="83">
          <cell r="K83">
            <v>7.91271031151091</v>
          </cell>
        </row>
        <row r="84">
          <cell r="A84" t="str">
            <v>CAB058.01</v>
          </cell>
          <cell r="B84" t="str">
            <v>4" pp castor wheel adjustable </v>
          </cell>
        </row>
        <row r="84">
          <cell r="K84">
            <v>7.13928749910759</v>
          </cell>
        </row>
        <row r="85">
          <cell r="A85" t="str">
            <v>CAB058.02</v>
          </cell>
          <cell r="B85" t="str">
            <v>4" pp castor wheel adjustable c/w stopper</v>
          </cell>
        </row>
        <row r="85">
          <cell r="K85">
            <v>9.34056781133243</v>
          </cell>
        </row>
        <row r="86">
          <cell r="A86" t="str">
            <v>CAB059</v>
          </cell>
          <cell r="B86" t="str">
            <v>Pilaster s/steel 400mm (HG-600)</v>
          </cell>
        </row>
        <row r="86">
          <cell r="K86">
            <v>1.38026224982747</v>
          </cell>
        </row>
        <row r="87">
          <cell r="A87" t="str">
            <v>CAB060</v>
          </cell>
          <cell r="B87" t="str">
            <v>Pilaster s/steel 600mm (HG-600)</v>
          </cell>
        </row>
        <row r="87">
          <cell r="K87">
            <v>1.65631469979296</v>
          </cell>
        </row>
        <row r="88">
          <cell r="A88" t="str">
            <v>CAB061</v>
          </cell>
          <cell r="B88" t="str">
            <v>Pilaster s/steel 1200mm (HG-1200)</v>
          </cell>
        </row>
        <row r="88">
          <cell r="K88">
            <v>3.31262939958592</v>
          </cell>
        </row>
        <row r="89">
          <cell r="A89" t="str">
            <v>CAB062</v>
          </cell>
          <cell r="B89" t="str">
            <v>Pilaster clip aluminium (HG-1201) </v>
          </cell>
        </row>
        <row r="89">
          <cell r="K89">
            <v>0.506096158270071</v>
          </cell>
        </row>
        <row r="90">
          <cell r="A90" t="str">
            <v>CAB063</v>
          </cell>
          <cell r="B90" t="str">
            <v>PVC SheIving 23"x21"</v>
          </cell>
          <cell r="C90" t="str">
            <v>4Door &amp; 6Door (4pcs/Fridge)</v>
          </cell>
        </row>
        <row r="90">
          <cell r="K90">
            <v>27.5435073627845</v>
          </cell>
        </row>
        <row r="91">
          <cell r="A91" t="str">
            <v>CAB064</v>
          </cell>
          <cell r="B91" t="str">
            <v>PVC SheIving 25"x21"</v>
          </cell>
          <cell r="C91" t="str">
            <v>6Door (2pcs/Middle of Fridge)</v>
          </cell>
        </row>
        <row r="91">
          <cell r="K91">
            <v>29.8081213743865</v>
          </cell>
        </row>
        <row r="92">
          <cell r="A92" t="str">
            <v>CAB065</v>
          </cell>
          <cell r="B92" t="str">
            <v>PVC SheIving 24-6/8"x18"</v>
          </cell>
          <cell r="C92" t="str">
            <v>Mini 2Door (2pcs/Fridge)</v>
          </cell>
        </row>
        <row r="92">
          <cell r="K92">
            <v>26.4056224899598</v>
          </cell>
        </row>
        <row r="93">
          <cell r="A93" t="str">
            <v>CAB066</v>
          </cell>
          <cell r="B93" t="str">
            <v>PVC SheIving 28"x21"</v>
          </cell>
          <cell r="C93" t="str">
            <v>2Door Big (2pcs/Fridge)</v>
          </cell>
        </row>
        <row r="93">
          <cell r="K93">
            <v>32.0727353859883</v>
          </cell>
        </row>
        <row r="94">
          <cell r="A94" t="str">
            <v>CAB067</v>
          </cell>
          <cell r="B94" t="str">
            <v>PVC Shelving 13 3/4" x 22" 1/4"</v>
          </cell>
          <cell r="C94" t="str">
            <v>1.2m counter-4pcs</v>
          </cell>
        </row>
        <row r="94">
          <cell r="K94">
            <v>14.1052631578947</v>
          </cell>
        </row>
        <row r="95">
          <cell r="A95" t="str">
            <v>CAB068</v>
          </cell>
          <cell r="B95" t="str">
            <v>PVC Shelving 19 3/4" x 22" 1/4"</v>
          </cell>
          <cell r="C95" t="str">
            <v>1.5m 2door counter-4pcs</v>
          </cell>
        </row>
        <row r="95">
          <cell r="K95">
            <v>20.2105263157894</v>
          </cell>
        </row>
        <row r="96">
          <cell r="A96" t="str">
            <v>CAB069</v>
          </cell>
          <cell r="B96" t="str">
            <v>PVC SheIving 17" x 22 1/4"</v>
          </cell>
          <cell r="C96" t="str">
            <v>1.8m 3door counter-6pcs</v>
          </cell>
        </row>
        <row r="96">
          <cell r="K96">
            <v>17.4736842105263</v>
          </cell>
        </row>
        <row r="97">
          <cell r="A97" t="str">
            <v>CAB070</v>
          </cell>
          <cell r="B97" t="str">
            <v>PVC SheIving 21" x 22 1/4"</v>
          </cell>
          <cell r="C97" t="str">
            <v>2.1m 3door counter-6pcs</v>
          </cell>
        </row>
        <row r="97">
          <cell r="K97">
            <v>22.9052631578947</v>
          </cell>
        </row>
        <row r="98">
          <cell r="A98" t="str">
            <v>CAB071</v>
          </cell>
          <cell r="B98" t="str">
            <v>PVC SheIving 23"x23" 1 stopper</v>
          </cell>
          <cell r="C98" t="str">
            <v>2,4&amp;6 door upright chiller 4,8,8pcs</v>
          </cell>
        </row>
        <row r="98">
          <cell r="K98">
            <v>26.1052631578948</v>
          </cell>
        </row>
        <row r="99">
          <cell r="A99" t="str">
            <v>CAB071.01</v>
          </cell>
          <cell r="B99" t="str">
            <v>PVC SheIving 23"x22" 1 stopper</v>
          </cell>
          <cell r="C99" t="str">
            <v>2,4&amp;6 door upright frezzer air guard use  4,8,9pcs</v>
          </cell>
        </row>
        <row r="99">
          <cell r="K99">
            <v>25.4736842105264</v>
          </cell>
        </row>
        <row r="100">
          <cell r="A100" t="str">
            <v>CAB071.02</v>
          </cell>
          <cell r="B100" t="str">
            <v>PVC SheIving 25"x22" 1 stopper</v>
          </cell>
          <cell r="C100" t="str">
            <v>6 door upright frezzer centre 4pcs</v>
          </cell>
        </row>
        <row r="100">
          <cell r="K100">
            <v>27.3684210526316</v>
          </cell>
        </row>
        <row r="101">
          <cell r="A101" t="str">
            <v>CAB072</v>
          </cell>
          <cell r="B101" t="str">
            <v>PVC SheIving 25"x23" 1 stopper</v>
          </cell>
          <cell r="C101" t="str">
            <v>6 door upright chiller centre 4pcs</v>
          </cell>
        </row>
        <row r="101">
          <cell r="K101">
            <v>28.6315789473684</v>
          </cell>
        </row>
        <row r="102">
          <cell r="A102" t="str">
            <v>CAB072.01</v>
          </cell>
          <cell r="B102" t="str">
            <v>PVC SheIving 19 3/4"x221/4" 1stopper</v>
          </cell>
          <cell r="C102" t="str">
            <v>1 glass door chiller -4pcs</v>
          </cell>
        </row>
        <row r="102">
          <cell r="K102">
            <v>22.3157894736842</v>
          </cell>
        </row>
        <row r="103">
          <cell r="A103" t="str">
            <v>CAB072.02</v>
          </cell>
          <cell r="B103" t="str">
            <v>PVC SheIving 21"x221/4" 1stopper</v>
          </cell>
          <cell r="C103" t="str">
            <v>2&amp;3 glass door chiller -8pcs</v>
          </cell>
        </row>
        <row r="103">
          <cell r="K103">
            <v>24</v>
          </cell>
        </row>
        <row r="104">
          <cell r="A104" t="str">
            <v>CAB072.03</v>
          </cell>
          <cell r="B104" t="str">
            <v>PVC SheIving 22 3/4"x22 1/4" 1 stopper</v>
          </cell>
          <cell r="C104" t="str">
            <v>3 glass door chiller centre -4pcs</v>
          </cell>
        </row>
        <row r="104">
          <cell r="K104">
            <v>25.4736842105263</v>
          </cell>
        </row>
        <row r="105">
          <cell r="A105" t="str">
            <v>CAB072.04</v>
          </cell>
          <cell r="B105" t="str">
            <v>PVC SheIving 19 3/4"x221/4" 2stopper for price pad</v>
          </cell>
          <cell r="C105" t="str">
            <v>1 glass door chiller -4pcs</v>
          </cell>
        </row>
        <row r="105">
          <cell r="K105">
            <v>25.2631578947368</v>
          </cell>
        </row>
        <row r="106">
          <cell r="A106" t="str">
            <v>CAB072.05</v>
          </cell>
          <cell r="B106" t="str">
            <v>PVC SheIving 21"x221/4" 2stopper for price pad</v>
          </cell>
          <cell r="C106" t="str">
            <v>2&amp;3 glass door chiller -8pcs</v>
          </cell>
        </row>
        <row r="106">
          <cell r="K106">
            <v>27.3684210526316</v>
          </cell>
        </row>
        <row r="107">
          <cell r="A107" t="str">
            <v>CAB072.06</v>
          </cell>
          <cell r="B107" t="str">
            <v>PVC SheIving 22 3/4"x22 1/4" 2stopper for price pad</v>
          </cell>
          <cell r="C107" t="str">
            <v>3 glass door chiller centre -4pcs</v>
          </cell>
        </row>
        <row r="107">
          <cell r="K107">
            <v>30.1075268817204</v>
          </cell>
        </row>
        <row r="108">
          <cell r="A108" t="str">
            <v>CAB072.07</v>
          </cell>
          <cell r="B108" t="str">
            <v>PVC SheIving 18 3/4"x21" 1stopper</v>
          </cell>
          <cell r="C108" t="str">
            <v>1 glass frezzer door -4pcs</v>
          </cell>
          <cell r="D108" t="str">
            <v>18 3/4"x221/4" old size</v>
          </cell>
        </row>
        <row r="108">
          <cell r="K108">
            <v>20.2105263157895</v>
          </cell>
        </row>
        <row r="109">
          <cell r="A109" t="str">
            <v>CAB072.08</v>
          </cell>
          <cell r="B109" t="str">
            <v>PVC SheIving 20 3/4"x21" 1stopper</v>
          </cell>
          <cell r="C109" t="str">
            <v>2 glass frezzer door -8pcs</v>
          </cell>
          <cell r="D109" t="str">
            <v>20 3/4"x221/4"</v>
          </cell>
        </row>
        <row r="109">
          <cell r="K109">
            <v>22.1052631578947</v>
          </cell>
        </row>
        <row r="110">
          <cell r="A110" t="str">
            <v>CAB072.09</v>
          </cell>
          <cell r="B110" t="str">
            <v>PVC SheIving 21"x22 1/4" 1 stopper-old model</v>
          </cell>
          <cell r="C110" t="str">
            <v>3 glass frezzer door -8pcs</v>
          </cell>
          <cell r="D110" t="str">
            <v>21"x22 1/4"</v>
          </cell>
        </row>
        <row r="110">
          <cell r="K110">
            <v>23.1578947368421</v>
          </cell>
        </row>
        <row r="111">
          <cell r="A111" t="str">
            <v>CAB072.10</v>
          </cell>
          <cell r="B111" t="str">
            <v>PVC SheIving 22 1/4"x21" 1 stopper</v>
          </cell>
          <cell r="C111" t="str">
            <v>3 glass frezzer door centre -4pcs</v>
          </cell>
          <cell r="D111" t="str">
            <v>21 3/4"x22 1/4"</v>
          </cell>
        </row>
        <row r="111">
          <cell r="K111">
            <v>23.5789473684211</v>
          </cell>
        </row>
        <row r="112">
          <cell r="A112" t="str">
            <v>CAB072.11</v>
          </cell>
          <cell r="B112" t="str">
            <v>PVC SheIving 18 3/4"x221/4" 2stopper</v>
          </cell>
          <cell r="C112" t="str">
            <v>1 glass frezzer door -4pcs</v>
          </cell>
          <cell r="D112" t="str">
            <v>for price list</v>
          </cell>
        </row>
        <row r="112">
          <cell r="K112">
            <v>27.3684210526316</v>
          </cell>
        </row>
        <row r="113">
          <cell r="A113" t="str">
            <v>CAB072.12</v>
          </cell>
          <cell r="B113" t="str">
            <v>PVC SheIving 20 3/4"x221/4" 2stopper</v>
          </cell>
          <cell r="C113" t="str">
            <v>2 glass frezzer door -8pcs</v>
          </cell>
          <cell r="D113" t="str">
            <v>for price list</v>
          </cell>
        </row>
        <row r="113">
          <cell r="K113">
            <v>29.4736842105263</v>
          </cell>
        </row>
        <row r="114">
          <cell r="A114" t="str">
            <v>CAB072.13</v>
          </cell>
          <cell r="B114" t="str">
            <v>PVC SheIving 21"x22 1/4" 2stopper</v>
          </cell>
          <cell r="C114" t="str">
            <v>3 glass frezzer door -8pcs</v>
          </cell>
          <cell r="D114" t="str">
            <v>for price list</v>
          </cell>
        </row>
        <row r="114">
          <cell r="K114">
            <v>31.5789473684211</v>
          </cell>
        </row>
        <row r="115">
          <cell r="A115" t="str">
            <v>CAB072.14</v>
          </cell>
          <cell r="B115" t="str">
            <v>PVC SheIving 21 3/4"x22 1/4" 2stopper</v>
          </cell>
          <cell r="C115" t="str">
            <v>3 glass frezzer door centre -4pcs</v>
          </cell>
          <cell r="D115" t="str">
            <v>for price list</v>
          </cell>
        </row>
        <row r="115">
          <cell r="K115">
            <v>33.6842105263158</v>
          </cell>
        </row>
        <row r="116">
          <cell r="A116" t="str">
            <v>CAB072.15</v>
          </cell>
          <cell r="B116" t="str">
            <v>PVC SheIving 24 1/2"x24 1/4" 2stopper</v>
          </cell>
          <cell r="C116" t="str">
            <v>2&amp;3 big glass chiller door -12pcs</v>
          </cell>
        </row>
        <row r="116">
          <cell r="K116">
            <v>31.5789473684211</v>
          </cell>
        </row>
        <row r="117">
          <cell r="A117" t="str">
            <v>CAB072.16</v>
          </cell>
          <cell r="B117" t="str">
            <v>PVC SheIving 25 3/4"x24 1/4" 2stopper</v>
          </cell>
          <cell r="C117" t="str">
            <v>3 big glass chiller door centre -6pcs</v>
          </cell>
        </row>
        <row r="117">
          <cell r="K117">
            <v>33.0526315789474</v>
          </cell>
        </row>
        <row r="118">
          <cell r="A118" t="str">
            <v>CAB072.17</v>
          </cell>
          <cell r="B118" t="str">
            <v>AIR GUARD 400*1160mm</v>
          </cell>
          <cell r="C118" t="str">
            <v>1glass door frezzer</v>
          </cell>
        </row>
        <row r="118">
          <cell r="K118">
            <v>24</v>
          </cell>
        </row>
        <row r="119">
          <cell r="A119" t="str">
            <v>CAB072.18</v>
          </cell>
          <cell r="B119" t="str">
            <v>AIR GUARD 492*1160mm</v>
          </cell>
          <cell r="C119" t="str">
            <v>2&amp;3 glass door frezzer,4&amp;6 door upright frezzer</v>
          </cell>
        </row>
        <row r="119">
          <cell r="K119">
            <v>29.4736842105263</v>
          </cell>
        </row>
        <row r="120">
          <cell r="A120" t="str">
            <v>CAB072.19</v>
          </cell>
          <cell r="B120" t="str">
            <v>AIR GUARD 570*1160mm</v>
          </cell>
          <cell r="C120" t="str">
            <v>2 door upright frezzer</v>
          </cell>
        </row>
        <row r="120">
          <cell r="K120">
            <v>34.1052631578947</v>
          </cell>
        </row>
        <row r="122">
          <cell r="B122" t="str">
            <v>custom made shelving cost base on kgs</v>
          </cell>
        </row>
        <row r="123">
          <cell r="B123" t="str">
            <v>custom made shelving base on size less than 20pcs quantity</v>
          </cell>
        </row>
        <row r="124">
          <cell r="A124" t="str">
            <v>CAB082</v>
          </cell>
          <cell r="B124" t="str">
            <v>578*715 magnetic gasket</v>
          </cell>
        </row>
        <row r="124">
          <cell r="K124">
            <v>25.8084683148622</v>
          </cell>
        </row>
        <row r="125">
          <cell r="A125" t="str">
            <v>CAB083</v>
          </cell>
          <cell r="B125" t="str">
            <v>534*715 magnetic gasket</v>
          </cell>
        </row>
        <row r="125">
          <cell r="K125">
            <v>25.3083262290423</v>
          </cell>
        </row>
        <row r="126">
          <cell r="A126" t="str">
            <v>CAB084</v>
          </cell>
          <cell r="B126" t="str">
            <v>383*575 magnetic gasket</v>
          </cell>
        </row>
        <row r="126">
          <cell r="K126">
            <v>22.0005683432793</v>
          </cell>
        </row>
        <row r="127">
          <cell r="A127" t="str">
            <v>CAB085</v>
          </cell>
          <cell r="B127" t="str">
            <v>528*575 magnetic gasket</v>
          </cell>
        </row>
        <row r="127">
          <cell r="K127">
            <v>23.6487638533674</v>
          </cell>
        </row>
        <row r="128">
          <cell r="A128" t="str">
            <v>CAB086</v>
          </cell>
          <cell r="B128" t="str">
            <v>420*575 magnetic gasket</v>
          </cell>
        </row>
        <row r="128">
          <cell r="K128">
            <v>22.4211423699915</v>
          </cell>
        </row>
        <row r="129">
          <cell r="A129" t="str">
            <v>CAB087</v>
          </cell>
          <cell r="B129" t="str">
            <v>custom made gasket</v>
          </cell>
        </row>
        <row r="129">
          <cell r="K129">
            <v>27.3109243697479</v>
          </cell>
        </row>
        <row r="131">
          <cell r="A131" t="str">
            <v>CAB088</v>
          </cell>
          <cell r="B131" t="str">
            <v>HG-036 pvc door rail 3.4m</v>
          </cell>
        </row>
        <row r="131">
          <cell r="K131">
            <v>20.8779163839449</v>
          </cell>
        </row>
        <row r="132">
          <cell r="A132" t="str">
            <v>CAB089</v>
          </cell>
          <cell r="B132" t="str">
            <v>Gasket welding machine</v>
          </cell>
        </row>
        <row r="132">
          <cell r="K132" t="str">
            <v>~</v>
          </cell>
        </row>
        <row r="133">
          <cell r="A133" t="str">
            <v>CAB090</v>
          </cell>
          <cell r="B133" t="str">
            <v>Mould welding machine</v>
          </cell>
        </row>
        <row r="133">
          <cell r="K133" t="str">
            <v>~</v>
          </cell>
        </row>
        <row r="134">
          <cell r="A134" t="str">
            <v>CAB091</v>
          </cell>
          <cell r="B134" t="str">
            <v>3MM TEMPERED GLASS + 3MM NORMAL GLASS (595*985MM)</v>
          </cell>
        </row>
        <row r="134">
          <cell r="K134">
            <v>156.774172119441</v>
          </cell>
        </row>
        <row r="135">
          <cell r="A135" t="str">
            <v>CAB092</v>
          </cell>
          <cell r="B135" t="str">
            <v>3MM TEMPERED GLASS + 3MM TEMPER GLASS (700*865MM)</v>
          </cell>
        </row>
        <row r="135">
          <cell r="K135">
            <v>162.088550835354</v>
          </cell>
        </row>
        <row r="136">
          <cell r="A136" t="str">
            <v>CAB093</v>
          </cell>
          <cell r="B136" t="str">
            <v>4mm+3mm heater glass door (1473*584mm) chiller right (grey)</v>
          </cell>
        </row>
        <row r="136">
          <cell r="K136">
            <v>454.379380210582</v>
          </cell>
        </row>
        <row r="137">
          <cell r="A137" t="str">
            <v>CAB094</v>
          </cell>
          <cell r="B137" t="str">
            <v>4mm+3mm heater glass door (1473*584mm) chiller left (grey)</v>
          </cell>
        </row>
        <row r="137">
          <cell r="K137">
            <v>454.379380210582</v>
          </cell>
        </row>
        <row r="138">
          <cell r="A138" t="str">
            <v>CAB095</v>
          </cell>
          <cell r="B138" t="str">
            <v>4mm+3mm heater glass door (1473*584mm) chiller right (black)</v>
          </cell>
        </row>
        <row r="138">
          <cell r="K138">
            <v>454.379380210582</v>
          </cell>
        </row>
        <row r="139">
          <cell r="A139" t="str">
            <v>CAB096</v>
          </cell>
          <cell r="B139" t="str">
            <v>4mm+3mm heater glass door (1473*584mm) chiller left (black)</v>
          </cell>
        </row>
        <row r="139">
          <cell r="K139">
            <v>454.379380210582</v>
          </cell>
        </row>
        <row r="140">
          <cell r="A140" t="str">
            <v>CAB096.01</v>
          </cell>
          <cell r="B140" t="str">
            <v>4mm+3mm heater glass door (1473*585mm) chiller left (black) C/W LOCK</v>
          </cell>
        </row>
        <row r="140">
          <cell r="K140">
            <v>478.294084432192</v>
          </cell>
        </row>
        <row r="141">
          <cell r="A141" t="str">
            <v>CAB096.02</v>
          </cell>
          <cell r="B141" t="str">
            <v>4mm+3mm heater glass door (1473*586mm) chiller left (black) C/W LOCK</v>
          </cell>
        </row>
        <row r="141">
          <cell r="K141">
            <v>455.707974889561</v>
          </cell>
        </row>
        <row r="142">
          <cell r="A142" t="str">
            <v>CAB097</v>
          </cell>
          <cell r="B142" t="str">
            <v>4mm + 3mm + 3mm heater glass door (1473*584mm) frezzer right (grey)</v>
          </cell>
        </row>
        <row r="142">
          <cell r="K142">
            <v>488.922841864018</v>
          </cell>
        </row>
        <row r="143">
          <cell r="A143" t="str">
            <v>CAB098</v>
          </cell>
          <cell r="B143" t="str">
            <v>4mm + 3mm + 3mm heater glass door (1473*584mm) frezzer left (grey)</v>
          </cell>
        </row>
        <row r="143">
          <cell r="K143">
            <v>488.922841864018</v>
          </cell>
        </row>
        <row r="144">
          <cell r="A144" t="str">
            <v>CAB099</v>
          </cell>
          <cell r="B144" t="str">
            <v>4mm + 3mm + 3mm heater glass door (1473*584mm) frezzer right (black)</v>
          </cell>
        </row>
        <row r="144">
          <cell r="K144">
            <v>488.922841864018</v>
          </cell>
        </row>
        <row r="145">
          <cell r="A145" t="str">
            <v>CAB100</v>
          </cell>
          <cell r="B145" t="str">
            <v>4mm + 3mm + 3mm heater glass door (1473*584mm) frezzer left (black)</v>
          </cell>
        </row>
        <row r="145">
          <cell r="K145">
            <v>488.922841864018</v>
          </cell>
        </row>
        <row r="146">
          <cell r="A146" t="str">
            <v>CAB101</v>
          </cell>
          <cell r="B146" t="str">
            <v>4mm + 3mm + 3mm heater glass door (1473*584mm) frezzer right (black)C/W LOCK</v>
          </cell>
        </row>
        <row r="146">
          <cell r="K146">
            <v>552.429667519182</v>
          </cell>
        </row>
        <row r="147">
          <cell r="A147" t="str">
            <v>CAB102</v>
          </cell>
          <cell r="B147" t="str">
            <v>4mm + 3mm + 3mm heater glass door (1473*584mm) frezzer left (black)C/W LOCK</v>
          </cell>
        </row>
        <row r="147">
          <cell r="K147">
            <v>552.429667519182</v>
          </cell>
        </row>
        <row r="148">
          <cell r="A148" t="str">
            <v>CAB103</v>
          </cell>
          <cell r="B148" t="str">
            <v>4mm+3mm heater glass door (1770*670mm) chiller right (black)</v>
          </cell>
        </row>
        <row r="148">
          <cell r="K148">
            <v>657.654366094264</v>
          </cell>
        </row>
        <row r="149">
          <cell r="A149" t="str">
            <v>CAB104</v>
          </cell>
          <cell r="B149" t="str">
            <v>4mm+3mm heater glass door (1770*670mm) chiller left (black)</v>
          </cell>
        </row>
        <row r="149">
          <cell r="K149">
            <v>657.654366094264</v>
          </cell>
        </row>
        <row r="150">
          <cell r="A150" t="str">
            <v>CAB105</v>
          </cell>
          <cell r="B150" t="str">
            <v>4mm + 3mm + 3mm heater glass door (1770*670mm) frezzer right (black)</v>
          </cell>
        </row>
        <row r="150">
          <cell r="K150">
            <v>735.111435878699</v>
          </cell>
        </row>
        <row r="151">
          <cell r="A151" t="str">
            <v>CAB106</v>
          </cell>
          <cell r="B151" t="str">
            <v>4mm + 3mm + 3mm heater glass door (1770*670mm) frezzer left (black)</v>
          </cell>
        </row>
        <row r="151">
          <cell r="K151">
            <v>735.111435878699</v>
          </cell>
        </row>
        <row r="152">
          <cell r="A152" t="str">
            <v>CAB107</v>
          </cell>
          <cell r="B152" t="str">
            <v>4MM HEATED GLASS + 3MM NORMAL GLASS (1801*762MM)</v>
          </cell>
        </row>
        <row r="152">
          <cell r="K152">
            <v>571.428571428571</v>
          </cell>
        </row>
        <row r="153">
          <cell r="A153" t="str">
            <v>CAB107.01</v>
          </cell>
          <cell r="B153" t="str">
            <v>1door frame heater glass door (1800*760mm) chiller (black)c/w 5pcs shelvings </v>
          </cell>
        </row>
        <row r="153">
          <cell r="K153">
            <v>2550.88235294118</v>
          </cell>
        </row>
        <row r="154">
          <cell r="A154" t="str">
            <v>CAB107.02</v>
          </cell>
          <cell r="B154" t="str">
            <v>2door frame heater glass door (1800*760mm) chiller (black)c/w 10pcs shelvings </v>
          </cell>
        </row>
        <row r="154">
          <cell r="K154">
            <v>5020.78431372549</v>
          </cell>
        </row>
        <row r="155">
          <cell r="A155" t="str">
            <v>CAB107.03</v>
          </cell>
          <cell r="B155" t="str">
            <v>3door frame heater glass door (1800*760mm) chiller (black)c/w 15pcs shelvings </v>
          </cell>
        </row>
        <row r="155">
          <cell r="K155">
            <v>7409.70588235294</v>
          </cell>
        </row>
        <row r="156">
          <cell r="A156" t="str">
            <v>CAB107.04</v>
          </cell>
          <cell r="B156" t="str">
            <v>4door frame heater glass door (1800*760mm) chiller (black)c/w 20pcs shelvings </v>
          </cell>
        </row>
        <row r="156">
          <cell r="K156">
            <v>9814.82352941176</v>
          </cell>
        </row>
        <row r="157">
          <cell r="A157" t="str">
            <v>CAB107.05</v>
          </cell>
          <cell r="B157" t="str">
            <v>1door frame heater glass door (1800*760mm) frezzer (black)c/w 5pcs shelvings </v>
          </cell>
        </row>
        <row r="157">
          <cell r="K157">
            <v>2996.27450980392</v>
          </cell>
        </row>
        <row r="158">
          <cell r="A158" t="str">
            <v>CAB107.06</v>
          </cell>
          <cell r="B158" t="str">
            <v>2door frame heater glass door (1800*760mm) frezzer (black)c/w 10pcs shelvings </v>
          </cell>
        </row>
        <row r="158">
          <cell r="K158">
            <v>5911.56862745098</v>
          </cell>
        </row>
        <row r="159">
          <cell r="A159" t="str">
            <v>CAB107.07</v>
          </cell>
          <cell r="B159" t="str">
            <v>3door frame heater glass door (1800*760mm) frezzer (black)c/w 15pcs shelvings </v>
          </cell>
        </row>
        <row r="159">
          <cell r="K159">
            <v>8745.88235294118</v>
          </cell>
        </row>
        <row r="160">
          <cell r="A160" t="str">
            <v>CAB107.08</v>
          </cell>
          <cell r="B160" t="str">
            <v>4door frame heater glass door (1800*760mm) frezzer (black)c/w 20pcs shelvings </v>
          </cell>
        </row>
        <row r="160">
          <cell r="K160">
            <v>11499.2156862745</v>
          </cell>
        </row>
        <row r="161">
          <cell r="A161" t="str">
            <v>CAB107.09</v>
          </cell>
          <cell r="B161" t="str">
            <v>Shelvings 760*686 black colour</v>
          </cell>
        </row>
        <row r="161">
          <cell r="K161">
            <v>77.6802507836991</v>
          </cell>
        </row>
        <row r="162">
          <cell r="A162" t="str">
            <v>CAB108</v>
          </cell>
          <cell r="B162" t="str">
            <v>1500*1850mm INTEGRATED DOOR WITH FRAME (2 DOOR)</v>
          </cell>
        </row>
        <row r="162">
          <cell r="K162">
            <v>3984.71155689287</v>
          </cell>
        </row>
        <row r="163">
          <cell r="A163" t="str">
            <v>CAB109</v>
          </cell>
          <cell r="B163" t="str">
            <v>2250*1850mm INTEGRATED DOOR WITH FRAME (3 DOOR)</v>
          </cell>
        </row>
        <row r="163">
          <cell r="K163">
            <v>5896.68735726111</v>
          </cell>
        </row>
        <row r="164">
          <cell r="A164" t="str">
            <v>CAB110</v>
          </cell>
          <cell r="B164" t="str">
            <v>720*560mm MATCHING SHELVES (LOAD 50KG)</v>
          </cell>
        </row>
        <row r="164">
          <cell r="K164">
            <v>59.786760554024</v>
          </cell>
        </row>
        <row r="165">
          <cell r="A165" t="str">
            <v>CAB111</v>
          </cell>
          <cell r="B165" t="str">
            <v>TOP FIXING GRID  SHELVES</v>
          </cell>
        </row>
        <row r="165">
          <cell r="K165">
            <v>66.4297339489155</v>
          </cell>
        </row>
        <row r="166">
          <cell r="A166" t="str">
            <v>CAB112</v>
          </cell>
          <cell r="B166" t="str">
            <v>50*16*1900 ALUMINIUM COLUMN LIGHT (大立柱)</v>
          </cell>
        </row>
        <row r="166">
          <cell r="K166">
            <v>75.9956156375594</v>
          </cell>
        </row>
        <row r="167">
          <cell r="A167" t="str">
            <v>CAB113</v>
          </cell>
          <cell r="B167" t="str">
            <v>50*16*2150 ALUMINIUM COLUMN LIGHT (大立柱)</v>
          </cell>
        </row>
        <row r="167">
          <cell r="K167">
            <v>80.3799780781878</v>
          </cell>
        </row>
        <row r="168">
          <cell r="A168" t="str">
            <v>CAB114</v>
          </cell>
          <cell r="B168" t="str">
            <v>50*16*2600 ALUMINIUM COLUMN LIGHT (大立柱)</v>
          </cell>
        </row>
        <row r="168">
          <cell r="K168">
            <v>84.7643405188162</v>
          </cell>
        </row>
        <row r="169">
          <cell r="A169" t="str">
            <v>CAB115</v>
          </cell>
          <cell r="B169" t="str">
            <v>520*30*30 LOWER BRACKET (下固定槽)</v>
          </cell>
        </row>
        <row r="169">
          <cell r="K169">
            <v>12.4223602484472</v>
          </cell>
        </row>
        <row r="170">
          <cell r="A170" t="str">
            <v>CAB116</v>
          </cell>
          <cell r="B170" t="str">
            <v>ALUMINIUM FIXING GROOVE (铝固定套)</v>
          </cell>
        </row>
        <row r="170">
          <cell r="K170">
            <v>12.4223602484472</v>
          </cell>
        </row>
        <row r="171">
          <cell r="A171" t="str">
            <v>CAB117</v>
          </cell>
          <cell r="B171" t="str">
            <v>S/STEEL HOCK (不锈钢挂钩) PILASTER CLIP</v>
          </cell>
        </row>
        <row r="171">
          <cell r="K171">
            <v>0.730727073438071</v>
          </cell>
        </row>
        <row r="172">
          <cell r="A172" t="str">
            <v>CAB118</v>
          </cell>
          <cell r="B172" t="str">
            <v>550mm pvc price tag (标价条)</v>
          </cell>
        </row>
        <row r="172">
          <cell r="K172">
            <v>2.19218122031421</v>
          </cell>
        </row>
        <row r="173">
          <cell r="A173" t="str">
            <v>CAB119</v>
          </cell>
          <cell r="B173" t="str">
            <v>750mm pvc price tag (标价条)</v>
          </cell>
        </row>
        <row r="173">
          <cell r="K173">
            <v>2.63061746437705</v>
          </cell>
        </row>
        <row r="174">
          <cell r="A174" t="str">
            <v>CAB120</v>
          </cell>
          <cell r="B174" t="str">
            <v>Advertising board  1door frame (608*270mm) grey</v>
          </cell>
        </row>
        <row r="174">
          <cell r="K174">
            <v>47.7408354646206</v>
          </cell>
        </row>
        <row r="175">
          <cell r="A175" t="str">
            <v>CAB121</v>
          </cell>
          <cell r="B175" t="str">
            <v>Advertising board  2door frame (1210*270mm) grey</v>
          </cell>
        </row>
        <row r="175">
          <cell r="K175">
            <v>69.8250314618601</v>
          </cell>
        </row>
        <row r="176">
          <cell r="A176" t="str">
            <v>CAB122</v>
          </cell>
          <cell r="B176" t="str">
            <v>Advertising board  3door frame (1806*270mm) grey</v>
          </cell>
        </row>
        <row r="176">
          <cell r="K176">
            <v>92.558762635489</v>
          </cell>
        </row>
        <row r="177">
          <cell r="A177" t="str">
            <v>CAB123</v>
          </cell>
          <cell r="B177" t="str">
            <v>Advertising board  1door frame (608*270mm) black</v>
          </cell>
        </row>
        <row r="177">
          <cell r="K177">
            <v>50.3389761701782</v>
          </cell>
        </row>
        <row r="178">
          <cell r="A178" t="str">
            <v>CAB124</v>
          </cell>
          <cell r="B178" t="str">
            <v>Advertising board  2door frame (1210*270mm) black</v>
          </cell>
        </row>
        <row r="178">
          <cell r="K178">
            <v>74.6965452847806</v>
          </cell>
        </row>
        <row r="179">
          <cell r="A179" t="str">
            <v>CAB125</v>
          </cell>
          <cell r="B179" t="str">
            <v>Advertising board  3door frame (1806*270mm) black</v>
          </cell>
        </row>
        <row r="179">
          <cell r="K179">
            <v>99.0541143993829</v>
          </cell>
        </row>
        <row r="180">
          <cell r="A180" t="str">
            <v>CAB126</v>
          </cell>
          <cell r="B180" t="str">
            <v>PVC Ankle lock </v>
          </cell>
        </row>
        <row r="180">
          <cell r="K180">
            <v>0.365363536719035</v>
          </cell>
        </row>
        <row r="181">
          <cell r="A181" t="str">
            <v>CAB127</v>
          </cell>
          <cell r="B181" t="str">
            <v>Digital 1door channel (608*55*50mm)grey</v>
          </cell>
        </row>
        <row r="181">
          <cell r="K181">
            <v>12.4223602484472</v>
          </cell>
        </row>
        <row r="182">
          <cell r="A182" t="str">
            <v>CAB128</v>
          </cell>
          <cell r="B182" t="str">
            <v>Digital 2door channel (1210*55*50mm)grey</v>
          </cell>
        </row>
        <row r="182">
          <cell r="K182">
            <v>23.9313116550968</v>
          </cell>
        </row>
        <row r="183">
          <cell r="A183" t="str">
            <v>CAB129</v>
          </cell>
          <cell r="B183" t="str">
            <v>Digital 3door channel (1806*55*50mm)grey</v>
          </cell>
        </row>
        <row r="183">
          <cell r="K183">
            <v>35.2575812933869</v>
          </cell>
        </row>
        <row r="184">
          <cell r="A184" t="str">
            <v>CAB130</v>
          </cell>
          <cell r="B184" t="str">
            <v>Digital aluminium channel (4150*55*50mm)grey</v>
          </cell>
        </row>
        <row r="184">
          <cell r="K184">
            <v>80.3799780781878</v>
          </cell>
        </row>
        <row r="185">
          <cell r="A185" t="str">
            <v>CAB131</v>
          </cell>
          <cell r="B185" t="str">
            <v>Digital 1door channel (608*55*50mm)black</v>
          </cell>
        </row>
        <row r="185">
          <cell r="K185">
            <v>13.5184508586043</v>
          </cell>
        </row>
        <row r="186">
          <cell r="A186" t="str">
            <v>CAB132</v>
          </cell>
          <cell r="B186" t="str">
            <v>Digital 2door channel (1210*55*50mm)black</v>
          </cell>
        </row>
        <row r="186">
          <cell r="K186">
            <v>25.9408111070515</v>
          </cell>
        </row>
        <row r="187">
          <cell r="A187" t="str">
            <v>CAB133</v>
          </cell>
          <cell r="B187" t="str">
            <v>Digital 3door channel (1806*55*50mm)black</v>
          </cell>
        </row>
        <row r="187">
          <cell r="K187">
            <v>38.3631713554987</v>
          </cell>
        </row>
        <row r="188">
          <cell r="A188" t="str">
            <v>CAB134</v>
          </cell>
          <cell r="B188" t="str">
            <v>Digital aluminium channel (4150*55*50mm)black</v>
          </cell>
        </row>
        <row r="188">
          <cell r="K188">
            <v>87.6872488125685</v>
          </cell>
        </row>
        <row r="189">
          <cell r="A189" t="str">
            <v>CAB135</v>
          </cell>
          <cell r="B189" t="str">
            <v>Bottom 1door channel (608*93*50mm)grey</v>
          </cell>
        </row>
        <row r="189">
          <cell r="K189">
            <v>14.7972232371209</v>
          </cell>
        </row>
        <row r="190">
          <cell r="A190" t="str">
            <v>CAB136</v>
          </cell>
          <cell r="B190" t="str">
            <v>Bottom 2door channel (1210*93*50mm)grey</v>
          </cell>
        </row>
        <row r="190">
          <cell r="K190">
            <v>28.6810376324443</v>
          </cell>
        </row>
        <row r="191">
          <cell r="A191" t="str">
            <v>CAB137</v>
          </cell>
          <cell r="B191" t="str">
            <v>Bottom 3door channel (1806*93*50mm)grey</v>
          </cell>
        </row>
        <row r="191">
          <cell r="K191">
            <v>42.3821702594081</v>
          </cell>
        </row>
        <row r="192">
          <cell r="A192" t="str">
            <v>CAB138</v>
          </cell>
          <cell r="B192" t="str">
            <v>Bottom aluminium channel (4150*93*50mm)grey</v>
          </cell>
        </row>
        <row r="192">
          <cell r="K192">
            <v>96.8213372305444</v>
          </cell>
        </row>
        <row r="193">
          <cell r="A193" t="str">
            <v>CAB139</v>
          </cell>
          <cell r="B193" t="str">
            <v>Bottom 1door channel (608*93*50mm)black</v>
          </cell>
        </row>
        <row r="193">
          <cell r="K193">
            <v>16.0759956156376</v>
          </cell>
        </row>
        <row r="194">
          <cell r="A194" t="str">
            <v>CAB140</v>
          </cell>
          <cell r="B194" t="str">
            <v>Bottom 2door channel (1210*93*50mm)black</v>
          </cell>
        </row>
        <row r="194">
          <cell r="K194">
            <v>31.055900621118</v>
          </cell>
        </row>
        <row r="195">
          <cell r="A195" t="str">
            <v>CAB141</v>
          </cell>
          <cell r="B195" t="str">
            <v>Bottom 3door channel (1806*93*50mm)black</v>
          </cell>
        </row>
        <row r="195">
          <cell r="K195">
            <v>46.0358056265985</v>
          </cell>
        </row>
        <row r="196">
          <cell r="A196" t="str">
            <v>CAB142</v>
          </cell>
          <cell r="B196" t="str">
            <v>Bottom aluminium channel (4150*93*50mm)black</v>
          </cell>
        </row>
        <row r="196">
          <cell r="K196">
            <v>105.95542564852</v>
          </cell>
        </row>
        <row r="197">
          <cell r="A197" t="str">
            <v>CAB142.01</v>
          </cell>
          <cell r="B197" t="str">
            <v>Digital 3 big door channel (2.063*55*50mm)black</v>
          </cell>
        </row>
        <row r="198">
          <cell r="A198" t="str">
            <v>CAB142.02</v>
          </cell>
          <cell r="B198" t="str">
            <v>Digital 4 big door channel (*55*50mm)black</v>
          </cell>
        </row>
        <row r="199">
          <cell r="A199" t="str">
            <v>CAB142.03</v>
          </cell>
          <cell r="B199" t="str">
            <v>Bottom 3 big door channel (2063*93*50mm)black</v>
          </cell>
        </row>
        <row r="200">
          <cell r="A200" t="str">
            <v>CAB142.04</v>
          </cell>
          <cell r="B200" t="str">
            <v>Bottom 4 big door channel (2063*93*51mm)black</v>
          </cell>
        </row>
        <row r="201">
          <cell r="A201" t="str">
            <v>CAB143</v>
          </cell>
          <cell r="B201" t="str">
            <v>Digital aluminium pvc plug 55mm grey</v>
          </cell>
        </row>
        <row r="201">
          <cell r="K201">
            <v>1.00474972597735</v>
          </cell>
        </row>
        <row r="202">
          <cell r="A202" t="str">
            <v>CAB144</v>
          </cell>
          <cell r="B202" t="str">
            <v>Digital aluminium pvc plug 55mm black</v>
          </cell>
        </row>
        <row r="202">
          <cell r="K202">
            <v>1.00474972597735</v>
          </cell>
        </row>
        <row r="203">
          <cell r="A203" t="str">
            <v>CAB145</v>
          </cell>
          <cell r="B203" t="str">
            <v>Bottom aluminium pvc plug 93mm grey</v>
          </cell>
        </row>
        <row r="203">
          <cell r="K203">
            <v>1.64413591523566</v>
          </cell>
        </row>
        <row r="204">
          <cell r="A204" t="str">
            <v>CAB146</v>
          </cell>
          <cell r="B204" t="str">
            <v>Bottom aluminium pvc plug 93mm black</v>
          </cell>
        </row>
        <row r="204">
          <cell r="K204">
            <v>1.64413591523566</v>
          </cell>
        </row>
        <row r="205">
          <cell r="A205" t="str">
            <v>CAB147</v>
          </cell>
          <cell r="B205" t="str">
            <v>advertising board 1door (603*265) white</v>
          </cell>
        </row>
        <row r="205">
          <cell r="K205">
            <v>15.5888442333455</v>
          </cell>
        </row>
        <row r="206">
          <cell r="A206" t="str">
            <v>CAB148</v>
          </cell>
          <cell r="B206" t="str">
            <v>advertising board 2door (1205*265) white</v>
          </cell>
        </row>
        <row r="206">
          <cell r="K206">
            <v>31.177688466691</v>
          </cell>
        </row>
        <row r="207">
          <cell r="A207" t="str">
            <v>CAB149</v>
          </cell>
          <cell r="B207" t="str">
            <v>advertising board 3door (1801*265) white</v>
          </cell>
        </row>
        <row r="207">
          <cell r="K207">
            <v>46.4417651118418</v>
          </cell>
        </row>
        <row r="208">
          <cell r="A208" t="str">
            <v>CAB150</v>
          </cell>
          <cell r="B208" t="str">
            <v>advertising board 4door (2741*265) white</v>
          </cell>
        </row>
        <row r="208">
          <cell r="K208">
            <v>70.7993342264442</v>
          </cell>
        </row>
        <row r="209">
          <cell r="A209" t="str">
            <v>CAB151</v>
          </cell>
          <cell r="B209" t="str">
            <v>HM40-15w led light 1.236m </v>
          </cell>
        </row>
        <row r="209">
          <cell r="K209">
            <v>19.2646228451855</v>
          </cell>
        </row>
        <row r="210">
          <cell r="A210" t="str">
            <v>CAB152</v>
          </cell>
          <cell r="B210" t="str">
            <v>HM40-17w led light 1.436m </v>
          </cell>
        </row>
        <row r="210">
          <cell r="K210">
            <v>23.2504068821204</v>
          </cell>
        </row>
        <row r="211">
          <cell r="A211" t="str">
            <v>CAB153</v>
          </cell>
          <cell r="B211" t="str">
            <v>1m wire cw clip</v>
          </cell>
        </row>
        <row r="211">
          <cell r="K211" t="str">
            <v>~</v>
          </cell>
        </row>
        <row r="212">
          <cell r="A212" t="str">
            <v>CAB154</v>
          </cell>
          <cell r="B212" t="str">
            <v>PVC internal door frame 500mm</v>
          </cell>
        </row>
        <row r="212">
          <cell r="K212">
            <v>1.93788819875776</v>
          </cell>
        </row>
        <row r="213">
          <cell r="A213" t="str">
            <v>CAB155</v>
          </cell>
          <cell r="B213" t="str">
            <v>PVC internal door frame 1397mm</v>
          </cell>
        </row>
        <row r="213">
          <cell r="K213">
            <v>5.40711462450593</v>
          </cell>
        </row>
        <row r="214">
          <cell r="A214" t="str">
            <v>CAB156</v>
          </cell>
          <cell r="B214" t="str">
            <v>PVC internal door frame 510mm</v>
          </cell>
        </row>
        <row r="214">
          <cell r="K214">
            <v>1.97664596273292</v>
          </cell>
        </row>
        <row r="215">
          <cell r="A215" t="str">
            <v>CAB157</v>
          </cell>
          <cell r="B215" t="str">
            <v>PVC internal door frame 692mm</v>
          </cell>
        </row>
        <row r="215">
          <cell r="K215">
            <v>2.68203726708074</v>
          </cell>
        </row>
        <row r="216">
          <cell r="A216" t="str">
            <v>CAB158</v>
          </cell>
          <cell r="B216" t="str">
            <v>PVC internal door frame 293mm</v>
          </cell>
        </row>
        <row r="216">
          <cell r="K216">
            <v>1.13560248447205</v>
          </cell>
        </row>
        <row r="217">
          <cell r="A217" t="str">
            <v>CAB159</v>
          </cell>
          <cell r="B217" t="str">
            <v>PVC internal door frame 442mm </v>
          </cell>
        </row>
        <row r="217">
          <cell r="K217">
            <v>1.71309316770186</v>
          </cell>
        </row>
        <row r="218">
          <cell r="A218" t="str">
            <v>CAB160</v>
          </cell>
          <cell r="B218" t="str">
            <v>PVC internal door frame 356mm </v>
          </cell>
        </row>
        <row r="218">
          <cell r="K218">
            <v>1.37977639751553</v>
          </cell>
        </row>
        <row r="219">
          <cell r="A219" t="str">
            <v>CAB161</v>
          </cell>
          <cell r="B219" t="str">
            <v>PVC internal door frame 458mm</v>
          </cell>
        </row>
        <row r="219">
          <cell r="K219">
            <v>1.77510559006211</v>
          </cell>
        </row>
        <row r="220">
          <cell r="A220" t="str">
            <v>CAB162</v>
          </cell>
          <cell r="B220" t="str">
            <v>PVC internal door frame 550mm</v>
          </cell>
        </row>
        <row r="220">
          <cell r="K220">
            <v>2.13167701863354</v>
          </cell>
        </row>
        <row r="221">
          <cell r="A221" t="str">
            <v>CAB163</v>
          </cell>
          <cell r="B221" t="str">
            <v>PVC internal door frame 3.1m</v>
          </cell>
        </row>
        <row r="221">
          <cell r="K221">
            <v>12.0609824957651</v>
          </cell>
        </row>
        <row r="222">
          <cell r="A222" t="str">
            <v>CAB164</v>
          </cell>
          <cell r="B222" t="str">
            <v>RH-4.2m WHITE DOOR HEATER (60°c)</v>
          </cell>
        </row>
        <row r="222">
          <cell r="K222">
            <v>26.6193433895297</v>
          </cell>
        </row>
        <row r="223">
          <cell r="A223" t="str">
            <v>CAB165</v>
          </cell>
          <cell r="B223" t="str">
            <v>RF-4.2m WHITE DOOR HEATER (80°c)</v>
          </cell>
        </row>
        <row r="223">
          <cell r="K223">
            <v>26.6193433895297</v>
          </cell>
        </row>
        <row r="224">
          <cell r="A224" t="str">
            <v>CAB166</v>
          </cell>
          <cell r="B224" t="str">
            <v>RH-4.5m WHITE DOOR HEATER (60°c)</v>
          </cell>
        </row>
        <row r="224">
          <cell r="K224">
            <v>28.8376220053239</v>
          </cell>
        </row>
        <row r="225">
          <cell r="A225" t="str">
            <v>CAB167</v>
          </cell>
          <cell r="B225" t="str">
            <v>RF-4.5m WHITE DOOR HEATER (80°c)</v>
          </cell>
        </row>
        <row r="225">
          <cell r="K225">
            <v>28.8376220053239</v>
          </cell>
        </row>
        <row r="226">
          <cell r="A226" t="str">
            <v>CAB168</v>
          </cell>
          <cell r="B226" t="str">
            <v>RH-4.8m WHITE DOOR HEATER (60°c)</v>
          </cell>
        </row>
        <row r="226">
          <cell r="K226">
            <v>31.055900621118</v>
          </cell>
        </row>
        <row r="227">
          <cell r="A227" t="str">
            <v>CAB169</v>
          </cell>
          <cell r="B227" t="str">
            <v>RF-4.8m WHITE DOOR HEATER (80°c)</v>
          </cell>
        </row>
        <row r="227">
          <cell r="K227">
            <v>31.055900621118</v>
          </cell>
        </row>
        <row r="228">
          <cell r="A228" t="str">
            <v>CAB170</v>
          </cell>
          <cell r="B228" t="str">
            <v>RH-5.5m WHITE DOOR HEATER (60°c)</v>
          </cell>
        </row>
        <row r="228">
          <cell r="K228">
            <v>35.4924578527063</v>
          </cell>
        </row>
        <row r="229">
          <cell r="A229" t="str">
            <v>CAB171</v>
          </cell>
          <cell r="B229" t="str">
            <v>RF-5.5m WHITE DOOR HEATER (80°c)</v>
          </cell>
        </row>
        <row r="229">
          <cell r="K229">
            <v>35.4924578527063</v>
          </cell>
        </row>
        <row r="230">
          <cell r="A230" t="str">
            <v>CAB172</v>
          </cell>
          <cell r="B230" t="str">
            <v>RH-6.4m WHITE DOOR HEATER (60°c)</v>
          </cell>
        </row>
        <row r="230">
          <cell r="K230">
            <v>41.0381543921917</v>
          </cell>
        </row>
        <row r="231">
          <cell r="A231" t="str">
            <v>CAB173</v>
          </cell>
          <cell r="B231" t="str">
            <v>RF-6.4m WHITE DOOR HEATER (80°c)</v>
          </cell>
        </row>
        <row r="231">
          <cell r="K231">
            <v>41.0381543921917</v>
          </cell>
        </row>
        <row r="232">
          <cell r="A232" t="str">
            <v>CAB174</v>
          </cell>
          <cell r="B232" t="str">
            <v>RH-7m WHITE DOOR HEATER (60°c)</v>
          </cell>
        </row>
        <row r="232">
          <cell r="K232">
            <v>44.3655723158829</v>
          </cell>
        </row>
        <row r="233">
          <cell r="A233" t="str">
            <v>CAB175</v>
          </cell>
          <cell r="B233" t="str">
            <v>RF-7m WHITE DOOR HEATER (80°c)</v>
          </cell>
        </row>
        <row r="233">
          <cell r="K233">
            <v>44.3655723158829</v>
          </cell>
        </row>
        <row r="234">
          <cell r="A234" t="str">
            <v>CAB176</v>
          </cell>
          <cell r="B234" t="str">
            <v>RH-8.2m WHITE DOOR HEATER (60°c)</v>
          </cell>
        </row>
        <row r="234">
          <cell r="K234">
            <v>52.1295474711624</v>
          </cell>
        </row>
        <row r="235">
          <cell r="A235" t="str">
            <v>CAB177</v>
          </cell>
          <cell r="B235" t="str">
            <v>RF-8.2m WHITE DOOR HEATER (80°c)</v>
          </cell>
        </row>
        <row r="235">
          <cell r="K235">
            <v>52.1295474711624</v>
          </cell>
        </row>
        <row r="236">
          <cell r="A236" t="str">
            <v>CAB178</v>
          </cell>
          <cell r="B236" t="str">
            <v>RH-10.4m WHITE DOOR HEATER (60°c)</v>
          </cell>
        </row>
        <row r="236">
          <cell r="K236">
            <v>66.5483584738243</v>
          </cell>
        </row>
        <row r="237">
          <cell r="A237" t="str">
            <v>CAB179</v>
          </cell>
          <cell r="B237" t="str">
            <v>RF-10.4m WHITE DOOR HEATER (80°c)</v>
          </cell>
        </row>
        <row r="237">
          <cell r="K237">
            <v>66.5483584738243</v>
          </cell>
        </row>
        <row r="238">
          <cell r="A238" t="str">
            <v>CAB180</v>
          </cell>
          <cell r="B238" t="str">
            <v>RH-12.2m WHITE DOOR HEATER (60°c)</v>
          </cell>
        </row>
        <row r="238">
          <cell r="K238">
            <v>77.639751552795</v>
          </cell>
        </row>
        <row r="239">
          <cell r="A239" t="str">
            <v>CAB181</v>
          </cell>
          <cell r="B239" t="str">
            <v>RF-12.2m WHITE DOOR HEATER (80°c)</v>
          </cell>
        </row>
        <row r="239">
          <cell r="K239">
            <v>77.639751552795</v>
          </cell>
        </row>
        <row r="240">
          <cell r="A240" t="str">
            <v>CAB182</v>
          </cell>
          <cell r="B240" t="str">
            <v>RH-15.6m WHITE DOOR HEATER (60°c)</v>
          </cell>
        </row>
        <row r="240">
          <cell r="K240">
            <v>99.8225377107365</v>
          </cell>
        </row>
        <row r="241">
          <cell r="A241" t="str">
            <v>CAB183</v>
          </cell>
          <cell r="B241" t="str">
            <v>RF-15.6m WHITE DOOR HEATER (80°c)</v>
          </cell>
        </row>
        <row r="241">
          <cell r="K241">
            <v>99.8225377107365</v>
          </cell>
        </row>
        <row r="242">
          <cell r="A242" t="str">
            <v>CAB184</v>
          </cell>
          <cell r="B242" t="str">
            <v>HAIER FRIDGE DOOR SWITCH</v>
          </cell>
        </row>
        <row r="242">
          <cell r="K242">
            <v>7.1611253196931</v>
          </cell>
        </row>
        <row r="243">
          <cell r="A243" t="str">
            <v>CAB185</v>
          </cell>
          <cell r="B243" t="str">
            <v>LS711 ABS NYLON HIDDEN HANDLE</v>
          </cell>
        </row>
        <row r="243">
          <cell r="K243">
            <v>1.0230179028133</v>
          </cell>
        </row>
        <row r="244">
          <cell r="A244" t="str">
            <v>CAB186</v>
          </cell>
          <cell r="B244" t="str">
            <v>SENSOR PROBE HOLDER</v>
          </cell>
        </row>
        <row r="244">
          <cell r="K244">
            <v>0.365363536719035</v>
          </cell>
        </row>
        <row r="245">
          <cell r="A245" t="str">
            <v>CAB187</v>
          </cell>
          <cell r="B245" t="str">
            <v>PU END CAP</v>
          </cell>
        </row>
        <row r="245">
          <cell r="K245">
            <v>0.487151382292047</v>
          </cell>
        </row>
        <row r="246">
          <cell r="A246" t="str">
            <v>CAB188</v>
          </cell>
          <cell r="B246" t="str">
            <v>PU END CAP</v>
          </cell>
        </row>
        <row r="246">
          <cell r="K246">
            <v>0.487151382292047</v>
          </cell>
        </row>
        <row r="247">
          <cell r="A247" t="str">
            <v>CAB189</v>
          </cell>
          <cell r="B247" t="str">
            <v>WATERPROOF TRANSPARENT PROTECTIVE COVER DISPLAY</v>
          </cell>
        </row>
        <row r="247">
          <cell r="K247">
            <v>4.17558327678898</v>
          </cell>
        </row>
        <row r="248">
          <cell r="A248" t="str">
            <v>CAB190</v>
          </cell>
          <cell r="B248" t="str">
            <v>SENSOR PROBE HOLDER</v>
          </cell>
        </row>
        <row r="248">
          <cell r="K248">
            <v>0.417558327678898</v>
          </cell>
        </row>
        <row r="249">
          <cell r="A249" t="str">
            <v>CAB191</v>
          </cell>
          <cell r="B249" t="str">
            <v>WIRE HOLDER</v>
          </cell>
        </row>
        <row r="249">
          <cell r="K249">
            <v>1.04389581919724</v>
          </cell>
        </row>
        <row r="250">
          <cell r="A250" t="str">
            <v>CAB192</v>
          </cell>
          <cell r="B250" t="str">
            <v>4" PLASTIC VIDEO FAN GUARD</v>
          </cell>
        </row>
        <row r="250">
          <cell r="K250">
            <v>1.67023331071559</v>
          </cell>
        </row>
        <row r="251">
          <cell r="A251" t="str">
            <v>CAB193</v>
          </cell>
          <cell r="B251" t="str">
            <v>6" PLASTIC VIDEO FAN GUARD</v>
          </cell>
        </row>
        <row r="251">
          <cell r="K251">
            <v>2.92290829375228</v>
          </cell>
        </row>
        <row r="252">
          <cell r="A252" t="str">
            <v>CAB194</v>
          </cell>
          <cell r="B252" t="str">
            <v>BLOWER FAN GUARD 200MM</v>
          </cell>
        </row>
        <row r="252">
          <cell r="K252">
            <v>6.49535176389396</v>
          </cell>
        </row>
        <row r="253">
          <cell r="A253" t="str">
            <v>CAB195</v>
          </cell>
          <cell r="B253" t="str">
            <v>CONDENSER FAN GUARD 200MM</v>
          </cell>
        </row>
        <row r="253">
          <cell r="K253">
            <v>7.30727073438071</v>
          </cell>
        </row>
        <row r="254">
          <cell r="A254" t="str">
            <v>CAB196</v>
          </cell>
          <cell r="B254" t="str">
            <v>Upper door hinges</v>
          </cell>
        </row>
        <row r="254">
          <cell r="K254">
            <v>3.24767588194698</v>
          </cell>
        </row>
        <row r="255">
          <cell r="A255" t="str">
            <v>CAB197</v>
          </cell>
          <cell r="B255" t="str">
            <v>Middle door hinges</v>
          </cell>
        </row>
        <row r="255">
          <cell r="K255">
            <v>3.24767588194698</v>
          </cell>
        </row>
        <row r="256">
          <cell r="A256" t="str">
            <v>CAB198</v>
          </cell>
          <cell r="B256" t="str">
            <v>Bottom door hinges</v>
          </cell>
        </row>
        <row r="256">
          <cell r="K256">
            <v>3.24767588194698</v>
          </cell>
        </row>
        <row r="257">
          <cell r="A257" t="str">
            <v>CAB199</v>
          </cell>
          <cell r="B257" t="str">
            <v>3KG DEHUMIDIFIER </v>
          </cell>
        </row>
        <row r="257">
          <cell r="K257">
            <v>1092.70761444674</v>
          </cell>
        </row>
        <row r="258">
          <cell r="A258" t="str">
            <v>CAB200</v>
          </cell>
          <cell r="B258" t="str">
            <v>HIGH 330 SIDEBOARD (BLACK/GREY)</v>
          </cell>
        </row>
        <row r="258">
          <cell r="K258">
            <v>8.2206795761783</v>
          </cell>
        </row>
        <row r="259">
          <cell r="A259" t="str">
            <v>CAB201</v>
          </cell>
          <cell r="B259" t="str">
            <v>200mm FAN GUARD</v>
          </cell>
        </row>
        <row r="259">
          <cell r="K259">
            <v>7.46965452847806</v>
          </cell>
        </row>
        <row r="260">
          <cell r="A260" t="str">
            <v>CAB202</v>
          </cell>
          <cell r="B260" t="str">
            <v>230mm FAN GUARD</v>
          </cell>
        </row>
        <row r="260">
          <cell r="K260">
            <v>9.74302764584094</v>
          </cell>
        </row>
        <row r="261">
          <cell r="A261" t="str">
            <v>CAB203</v>
          </cell>
          <cell r="B261" t="str">
            <v>EXTRA LONG ELBOW DRAIN PIPE FITTING 加长弯头出水嘴</v>
          </cell>
        </row>
        <row r="261">
          <cell r="K261">
            <v>2.92290829375228</v>
          </cell>
        </row>
        <row r="262">
          <cell r="A262" t="str">
            <v>CAB204</v>
          </cell>
          <cell r="B262" t="str">
            <v>POST GUARD 大直座</v>
          </cell>
        </row>
        <row r="262">
          <cell r="K262">
            <v>1.46145414687614</v>
          </cell>
        </row>
        <row r="263">
          <cell r="A263" t="str">
            <v>CAB205</v>
          </cell>
          <cell r="B263" t="str">
            <v>UPPER LEFT DOOR HINGES</v>
          </cell>
        </row>
        <row r="263">
          <cell r="K263">
            <v>8.11918970486745</v>
          </cell>
        </row>
        <row r="264">
          <cell r="A264" t="str">
            <v>CAB206</v>
          </cell>
          <cell r="B264" t="str">
            <v>UPPER RIGHT DOOR HINGES</v>
          </cell>
        </row>
        <row r="264">
          <cell r="K264">
            <v>8.11918970486745</v>
          </cell>
        </row>
        <row r="265">
          <cell r="A265" t="str">
            <v>CAB207</v>
          </cell>
          <cell r="B265" t="str">
            <v>MIDDLE LEFT DOOR HINGES</v>
          </cell>
        </row>
        <row r="265">
          <cell r="K265">
            <v>8.11918970486745</v>
          </cell>
        </row>
        <row r="266">
          <cell r="A266" t="str">
            <v>CAB208</v>
          </cell>
          <cell r="B266" t="str">
            <v>MIDDLE RIGHT DOOR HINGES</v>
          </cell>
        </row>
        <row r="266">
          <cell r="K266">
            <v>8.11918970486745</v>
          </cell>
        </row>
        <row r="267">
          <cell r="A267" t="str">
            <v>CAB209</v>
          </cell>
          <cell r="B267" t="str">
            <v>LOWER LEFT DOOR HINGES</v>
          </cell>
        </row>
        <row r="267">
          <cell r="K267">
            <v>8.11918970486745</v>
          </cell>
        </row>
        <row r="268">
          <cell r="A268" t="str">
            <v>CAB210</v>
          </cell>
          <cell r="B268" t="str">
            <v>LOWER RIGHT DOOR HINGES</v>
          </cell>
        </row>
        <row r="268">
          <cell r="K268">
            <v>8.11918970486745</v>
          </cell>
        </row>
        <row r="269">
          <cell r="A269" t="str">
            <v>CAB211</v>
          </cell>
          <cell r="B269" t="str">
            <v>Drain pan heater (230v,125w)</v>
          </cell>
        </row>
        <row r="269">
          <cell r="K269">
            <v>83.5116655357795</v>
          </cell>
        </row>
        <row r="270">
          <cell r="A270" t="str">
            <v>CAB212</v>
          </cell>
          <cell r="B270" t="str">
            <v>BULLET FIT (100mm)</v>
          </cell>
        </row>
        <row r="270">
          <cell r="K270">
            <v>11.8988124985126</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FFFF00"/>
  </sheetPr>
  <dimension ref="A1:M290"/>
  <sheetViews>
    <sheetView zoomScale="130" zoomScaleNormal="130" workbookViewId="0">
      <pane xSplit="2" ySplit="8" topLeftCell="C9" activePane="bottomRight" state="frozen"/>
      <selection/>
      <selection pane="topRight"/>
      <selection pane="bottomLeft"/>
      <selection pane="bottomRight" activeCell="G4" sqref="G4"/>
    </sheetView>
  </sheetViews>
  <sheetFormatPr defaultColWidth="9" defaultRowHeight="11.25"/>
  <cols>
    <col min="1" max="1" width="9.85714285714286" style="572" customWidth="1"/>
    <col min="2" max="2" width="25.1428571428571" style="571" customWidth="1"/>
    <col min="3" max="3" width="14" style="572" customWidth="1"/>
    <col min="4" max="4" width="15.7142857142857" style="811" customWidth="1"/>
    <col min="5" max="5" width="22.1428571428571" style="811" customWidth="1"/>
    <col min="6" max="6" width="15.1428571428571" style="990" customWidth="1"/>
    <col min="7" max="7" width="15.0285714285714" style="572" customWidth="1"/>
    <col min="8" max="9" width="12.2857142857143" style="572" customWidth="1"/>
    <col min="10" max="10" width="13.1428571428571" style="572" customWidth="1"/>
    <col min="11" max="11" width="12.8571428571429" style="572" customWidth="1"/>
    <col min="12" max="12" width="16.4285714285714" style="572" customWidth="1"/>
    <col min="13" max="13" width="22.8571428571429" style="572" customWidth="1"/>
    <col min="14" max="16365" width="9.14285714285714" style="572"/>
    <col min="16366" max="16384" width="9" style="572"/>
  </cols>
  <sheetData>
    <row r="1" s="1009" customFormat="1" spans="1:13">
      <c r="A1" s="1009" t="str">
        <f>'[2]danfoss,sagi'!$A$5</f>
        <v>DATE :28.9.26</v>
      </c>
      <c r="B1" s="1011"/>
      <c r="D1" s="1012"/>
      <c r="E1" s="1012"/>
      <c r="F1" s="992"/>
    </row>
    <row r="2" s="1009" customFormat="1" spans="1:13">
      <c r="A2" s="13"/>
      <c r="B2" s="1012"/>
      <c r="D2" s="1012"/>
      <c r="E2" s="1012"/>
      <c r="F2" s="992"/>
    </row>
    <row r="3" s="1009" customFormat="1" spans="1:13">
      <c r="B3" s="1011"/>
      <c r="D3" s="1012"/>
      <c r="E3" s="1012"/>
      <c r="F3" s="992"/>
    </row>
    <row r="4" s="1009" customFormat="1" spans="1:13">
      <c r="B4" s="1011"/>
      <c r="D4" s="1012"/>
      <c r="E4" s="1012"/>
      <c r="F4" s="992"/>
    </row>
    <row r="5" s="1009" customFormat="1" spans="1:13">
      <c r="B5" s="1011"/>
      <c r="D5" s="1012"/>
      <c r="E5" s="1012"/>
      <c r="F5" s="992"/>
    </row>
    <row r="6" s="1009" customFormat="1" spans="1:13">
      <c r="B6" s="1011"/>
      <c r="D6" s="1012"/>
      <c r="E6" s="1012"/>
      <c r="F6" s="992"/>
    </row>
    <row r="7" s="1009" customFormat="1" ht="13" customHeight="1" spans="1:13">
      <c r="A7" s="13"/>
      <c r="B7" s="1012"/>
      <c r="D7" s="1012"/>
      <c r="E7" s="1012"/>
      <c r="F7" s="992"/>
    </row>
    <row r="8" s="482" customFormat="1" ht="41.25" customHeight="1" spans="1:13">
      <c r="A8" s="334" t="str">
        <f>'[2]CU '!A8</f>
        <v>ITEM CODE</v>
      </c>
      <c r="B8" s="425" t="str">
        <f>'[2]CU '!B8</f>
        <v>MODEL CONDENSER</v>
      </c>
      <c r="C8" s="425" t="str">
        <f>'[2]CU '!C8</f>
        <v>BRAND</v>
      </c>
      <c r="D8" s="281" t="str">
        <f>'[2]CU '!D8</f>
        <v>H/P</v>
      </c>
      <c r="E8" s="281" t="str">
        <f>'[2]CU '!E8</f>
        <v>DIMENSION LxWxH</v>
      </c>
      <c r="F8" s="281" t="str">
        <f>'[2]CU '!F8</f>
        <v>FAN SETS</v>
      </c>
      <c r="G8" s="281" t="str">
        <f>'[2]CU '!G8</f>
        <v>RECEIVER TANK</v>
      </c>
      <c r="H8" s="281" t="str">
        <f>'[2]CU '!H8</f>
        <v>Compressor to match</v>
      </c>
      <c r="I8" s="281" t="str">
        <f>'[2]CU '!$I8</f>
        <v>roll</v>
      </c>
      <c r="J8" s="118" t="str">
        <f>'[2]CU '!Q8</f>
        <v>(RM) condenser only</v>
      </c>
      <c r="K8" s="118" t="str">
        <f>'[2]CU '!U8</f>
        <v>(RM) c/w set axial fan sets</v>
      </c>
      <c r="L8" s="118" t="str">
        <f>'[2]CU '!Y8</f>
        <v>(RM) HEAVY DUTY FAN</v>
      </c>
      <c r="M8" s="173" t="s">
        <v>0</v>
      </c>
    </row>
    <row r="9" s="15" customFormat="1" ht="14.25" customHeight="1" spans="1:13">
      <c r="A9" s="334" t="str">
        <f>'[2]CU '!A9</f>
        <v>CU001</v>
      </c>
      <c r="B9" s="334" t="str">
        <f>'[2]CU '!B9</f>
        <v>CU - 15 QC  </v>
      </c>
      <c r="C9" s="1013" t="s">
        <v>1</v>
      </c>
      <c r="D9" s="281" t="str">
        <f>'[2]CU '!D9</f>
        <v>1.5hp</v>
      </c>
      <c r="E9" s="281" t="str">
        <f>'[2]CU '!E9</f>
        <v>440x170x425</v>
      </c>
      <c r="F9" s="281" t="str">
        <f>'[2]CU '!F9</f>
        <v>1 x 14</v>
      </c>
      <c r="G9" s="281" t="str">
        <f>'[2]CU '!G9</f>
        <v>CR-101-3 ,RT-2</v>
      </c>
      <c r="H9" s="281">
        <f>'[2]CU '!H9</f>
        <v>0</v>
      </c>
      <c r="I9" s="281" t="str">
        <f>'[2]CU '!$I9</f>
        <v>3*16</v>
      </c>
      <c r="J9" s="427">
        <f>'[2]CU '!Q9</f>
        <v>399.653803075043</v>
      </c>
      <c r="K9" s="427">
        <f>'[2]CU '!U9</f>
        <v>794.642316532191</v>
      </c>
      <c r="L9" s="427" t="str">
        <f>'[2]CU '!Y9</f>
        <v>~</v>
      </c>
      <c r="M9" s="37"/>
    </row>
    <row r="10" s="15" customFormat="1" ht="14.25" customHeight="1" spans="1:13">
      <c r="A10" s="334" t="str">
        <f>'[2]CU '!A10</f>
        <v>CU002</v>
      </c>
      <c r="B10" s="334" t="str">
        <f>'[2]CU '!B10</f>
        <v>CU - 22  QC</v>
      </c>
      <c r="C10" s="1014"/>
      <c r="D10" s="281" t="str">
        <f>'[2]CU '!D10</f>
        <v>2hp</v>
      </c>
      <c r="E10" s="281" t="str">
        <f>'[2]CU '!E10</f>
        <v>450*180*470</v>
      </c>
      <c r="F10" s="281" t="str">
        <f>'[2]CU '!F10</f>
        <v>1 x 14</v>
      </c>
      <c r="G10" s="281" t="str">
        <f>'[2]CU '!G10</f>
        <v>CR-102 ,RT-2</v>
      </c>
      <c r="H10" s="281" t="str">
        <f>'[2]CU '!H10</f>
        <v>MT22</v>
      </c>
      <c r="I10" s="281" t="str">
        <f>'[2]CU '!$I10</f>
        <v>4*16</v>
      </c>
      <c r="J10" s="427">
        <f>'[2]CU '!Q10</f>
        <v>580.388962427451</v>
      </c>
      <c r="K10" s="427">
        <f>'[2]CU '!U10</f>
        <v>975.377475884599</v>
      </c>
      <c r="L10" s="427" t="str">
        <f>'[2]CU '!Y10</f>
        <v>~</v>
      </c>
      <c r="M10" s="38"/>
    </row>
    <row r="11" s="15" customFormat="1" ht="14.25" customHeight="1" spans="1:13">
      <c r="A11" s="334" t="str">
        <f>'[2]CU '!A11</f>
        <v>CU003</v>
      </c>
      <c r="B11" s="334" t="str">
        <f>'[2]CU '!B11</f>
        <v>CU - 32  QC</v>
      </c>
      <c r="C11" s="1014"/>
      <c r="D11" s="281" t="str">
        <f>'[2]CU '!D11</f>
        <v>2.5hp</v>
      </c>
      <c r="E11" s="281" t="str">
        <f>'[2]CU '!E11</f>
        <v>450*180*470</v>
      </c>
      <c r="F11" s="281" t="str">
        <f>'[2]CU '!F11</f>
        <v>1 x 14</v>
      </c>
      <c r="G11" s="281" t="str">
        <f>'[2]CU '!G11</f>
        <v>CR-102 ,RT-3</v>
      </c>
      <c r="H11" s="281" t="str">
        <f>'[2]CU '!H11</f>
        <v>MT32</v>
      </c>
      <c r="I11" s="281" t="str">
        <f>'[2]CU '!$I11</f>
        <v>4*18</v>
      </c>
      <c r="J11" s="427">
        <f>'[2]CU '!Q11</f>
        <v>646.573668669178</v>
      </c>
      <c r="K11" s="427">
        <f>'[2]CU '!U11</f>
        <v>1041.56218212633</v>
      </c>
      <c r="L11" s="427" t="str">
        <f>'[2]CU '!Y11</f>
        <v>~</v>
      </c>
      <c r="M11" s="38"/>
    </row>
    <row r="12" s="15" customFormat="1" ht="14.25" customHeight="1" spans="1:13">
      <c r="A12" s="334" t="str">
        <f>'[2]CU '!A12</f>
        <v>CU004</v>
      </c>
      <c r="B12" s="334" t="str">
        <f>'[2]CU '!B12</f>
        <v>CU - 36  QC</v>
      </c>
      <c r="C12" s="1014"/>
      <c r="D12" s="281" t="str">
        <f>'[2]CU '!D12</f>
        <v>3hp</v>
      </c>
      <c r="E12" s="281" t="str">
        <f>'[2]CU '!E12</f>
        <v>500*200*520</v>
      </c>
      <c r="F12" s="281" t="str">
        <f>'[2]CU '!F12</f>
        <v>1 x 16</v>
      </c>
      <c r="G12" s="281" t="str">
        <f>'[2]CU '!G12</f>
        <v>CR-102 ,RT-3</v>
      </c>
      <c r="H12" s="281" t="str">
        <f>'[2]CU '!H12</f>
        <v>MT36</v>
      </c>
      <c r="I12" s="281" t="str">
        <f>'[2]CU '!$I12</f>
        <v>4*20</v>
      </c>
      <c r="J12" s="427">
        <f>'[2]CU '!Q12</f>
        <v>780.215863964973</v>
      </c>
      <c r="K12" s="427">
        <f>'[2]CU '!U12</f>
        <v>1222.08379419317</v>
      </c>
      <c r="L12" s="427" t="str">
        <f>'[2]CU '!Y12</f>
        <v>~</v>
      </c>
      <c r="M12" s="38"/>
    </row>
    <row r="13" s="15" customFormat="1" ht="14.25" customHeight="1" spans="1:13">
      <c r="A13" s="334" t="str">
        <f>'[2]CU '!A13</f>
        <v>CU005</v>
      </c>
      <c r="B13" s="334" t="str">
        <f>'[2]CU '!B13</f>
        <v>CU - 40  QC</v>
      </c>
      <c r="C13" s="1014"/>
      <c r="D13" s="281" t="str">
        <f>'[2]CU '!D13</f>
        <v>3.5hp</v>
      </c>
      <c r="E13" s="281" t="str">
        <f>'[2]CU '!E13</f>
        <v>550*200*520</v>
      </c>
      <c r="F13" s="281" t="str">
        <f>'[2]CU '!F13</f>
        <v>1 x 16</v>
      </c>
      <c r="G13" s="281" t="str">
        <f>'[2]CU '!G13</f>
        <v>CR103,RT-4 </v>
      </c>
      <c r="H13" s="281" t="str">
        <f>'[2]CU '!H13</f>
        <v>MT40</v>
      </c>
      <c r="I13" s="281" t="str">
        <f>'[2]CU '!$I13</f>
        <v>5*20</v>
      </c>
      <c r="J13" s="427">
        <f>'[2]CU '!Q13</f>
        <v>977.497199877813</v>
      </c>
      <c r="K13" s="427">
        <f>'[2]CU '!U13</f>
        <v>1366.36994981249</v>
      </c>
      <c r="L13" s="427" t="str">
        <f>'[2]CU '!Y13</f>
        <v>~</v>
      </c>
      <c r="M13" s="38"/>
    </row>
    <row r="14" s="15" customFormat="1" ht="14.25" customHeight="1" spans="1:13">
      <c r="A14" s="334" t="str">
        <f>'[2]CU '!A14</f>
        <v>CU006</v>
      </c>
      <c r="B14" s="334" t="str">
        <f>'[2]CU '!B14</f>
        <v>CU - 50  QC</v>
      </c>
      <c r="C14" s="1014"/>
      <c r="D14" s="281" t="str">
        <f>'[2]CU '!D14</f>
        <v>4hp</v>
      </c>
      <c r="E14" s="281" t="str">
        <f>'[2]CU '!E14</f>
        <v>660*200*570</v>
      </c>
      <c r="F14" s="281" t="str">
        <f>'[2]CU '!F14</f>
        <v>1 x 18</v>
      </c>
      <c r="G14" s="281" t="str">
        <f>'[2]CU '!G14</f>
        <v>CR103,RT-4 </v>
      </c>
      <c r="H14" s="281" t="str">
        <f>'[2]CU '!H14</f>
        <v>4FES-3(Y)</v>
      </c>
      <c r="I14" s="281" t="str">
        <f>'[2]CU '!$I14</f>
        <v>5*20</v>
      </c>
      <c r="J14" s="427">
        <f>'[2]CU '!Q14</f>
        <v>1192.59749516343</v>
      </c>
      <c r="K14" s="427">
        <f>'[2]CU '!U14</f>
        <v>1667.47576805542</v>
      </c>
      <c r="L14" s="427">
        <f>'[2]CU '!Y14</f>
        <v>1822.20089433388</v>
      </c>
      <c r="M14" s="38"/>
    </row>
    <row r="15" s="15" customFormat="1" ht="14.25" customHeight="1" spans="1:13">
      <c r="A15" s="334" t="str">
        <f>'[2]CU '!A15</f>
        <v>CU007</v>
      </c>
      <c r="B15" s="334" t="str">
        <f>'[2]CU '!B15</f>
        <v>CU - 64 QC</v>
      </c>
      <c r="C15" s="1014"/>
      <c r="D15" s="281" t="str">
        <f>'[2]CU '!D15</f>
        <v>5hp</v>
      </c>
      <c r="E15" s="281" t="str">
        <f>'[2]CU '!E15</f>
        <v>960*200*520</v>
      </c>
      <c r="F15" s="281" t="str">
        <f>'[2]CU '!F15</f>
        <v>2 x 16</v>
      </c>
      <c r="G15" s="281" t="str">
        <f>'[2]CU '!G15</f>
        <v>CR-104 ,RT-6</v>
      </c>
      <c r="H15" s="281" t="str">
        <f>'[2]CU '!H15</f>
        <v>4EES-4(Y)</v>
      </c>
      <c r="I15" s="281" t="str">
        <f>'[2]CU '!$I15</f>
        <v>4*20</v>
      </c>
      <c r="J15" s="427">
        <f>'[2]CU '!Q15</f>
        <v>1548.97668261888</v>
      </c>
      <c r="K15" s="427">
        <f>'[2]CU '!U15</f>
        <v>2368.7596742228</v>
      </c>
      <c r="L15" s="427" t="str">
        <f>'[2]CU '!Y15</f>
        <v>~</v>
      </c>
      <c r="M15" s="38"/>
    </row>
    <row r="16" s="15" customFormat="1" ht="14.25" customHeight="1" spans="1:13">
      <c r="A16" s="334" t="str">
        <f>'[2]CU '!A16</f>
        <v>CU008</v>
      </c>
      <c r="B16" s="334" t="str">
        <f>'[2]CU '!B16</f>
        <v>CU - 64B QC</v>
      </c>
      <c r="C16" s="1014"/>
      <c r="D16" s="281" t="str">
        <f>'[2]CU '!D16</f>
        <v>5hp</v>
      </c>
      <c r="E16" s="281" t="str">
        <f>'[2]CU '!E16</f>
        <v>710*220*660</v>
      </c>
      <c r="F16" s="281" t="str">
        <f>'[2]CU '!F16</f>
        <v>1 x 20</v>
      </c>
      <c r="G16" s="281" t="str">
        <f>'[2]CU '!G16</f>
        <v>CR-104 ,RT-6</v>
      </c>
      <c r="H16" s="281" t="str">
        <f>'[2]CU '!H16</f>
        <v>4EES-4(Y)</v>
      </c>
      <c r="I16" s="281" t="str">
        <f>'[2]CU '!$I16</f>
        <v>4*26</v>
      </c>
      <c r="J16" s="427">
        <f>'[2]CU '!Q16</f>
        <v>1400.06109357499</v>
      </c>
      <c r="K16" s="427">
        <f>'[2]CU '!U16</f>
        <v>2046.73728060598</v>
      </c>
      <c r="L16" s="427">
        <f>'[2]CU '!Y16</f>
        <v>2141.19923390742</v>
      </c>
      <c r="M16" s="38"/>
    </row>
    <row r="17" s="15" customFormat="1" ht="14.25" customHeight="1" spans="1:13">
      <c r="A17" s="334" t="str">
        <f>'[2]CU '!A17</f>
        <v>CU009</v>
      </c>
      <c r="B17" s="334" t="str">
        <f>'[2]CU '!B17</f>
        <v>CU - 72 QC</v>
      </c>
      <c r="C17" s="1014"/>
      <c r="D17" s="281" t="str">
        <f>'[2]CU '!D17</f>
        <v>6hp</v>
      </c>
      <c r="E17" s="281" t="str">
        <f>'[2]CU '!E17</f>
        <v>960*220*520</v>
      </c>
      <c r="F17" s="281" t="str">
        <f>'[2]CU '!F17</f>
        <v>2 x 16</v>
      </c>
      <c r="G17" s="281" t="str">
        <f>'[2]CU '!G17</f>
        <v>CR-104 ,RT-6</v>
      </c>
      <c r="H17" s="281" t="str">
        <f>'[2]CU '!H17</f>
        <v>4DES-5(Y)</v>
      </c>
      <c r="I17" s="281" t="str">
        <f>'[2]CU '!$I17</f>
        <v>5*20 </v>
      </c>
      <c r="J17" s="427">
        <f>'[2]CU '!Q17</f>
        <v>1711.89288259851</v>
      </c>
      <c r="K17" s="427">
        <f>'[2]CU '!U17</f>
        <v>2531.67587420244</v>
      </c>
      <c r="L17" s="427" t="str">
        <f>'[2]CU '!Y17</f>
        <v>~</v>
      </c>
      <c r="M17" s="38"/>
    </row>
    <row r="18" s="15" customFormat="1" ht="14.25" customHeight="1" spans="1:13">
      <c r="A18" s="334" t="str">
        <f>'[2]CU '!A18</f>
        <v>CU010</v>
      </c>
      <c r="B18" s="334" t="str">
        <f>'[2]CU '!B18</f>
        <v>CU - 72B QC</v>
      </c>
      <c r="C18" s="1014"/>
      <c r="D18" s="281" t="str">
        <f>'[2]CU '!D18</f>
        <v>6hp</v>
      </c>
      <c r="E18" s="281" t="str">
        <f>'[2]CU '!E18</f>
        <v>710*240*660</v>
      </c>
      <c r="F18" s="281" t="str">
        <f>'[2]CU '!F18</f>
        <v>1 x 20</v>
      </c>
      <c r="G18" s="281" t="str">
        <f>'[2]CU '!G18</f>
        <v>CR-104 ,RT-6</v>
      </c>
      <c r="H18" s="281" t="str">
        <f>'[2]CU '!H18</f>
        <v>4DES-5(Y)</v>
      </c>
      <c r="I18" s="281" t="str">
        <f>'[2]CU '!$I18</f>
        <v>5*26</v>
      </c>
      <c r="J18" s="427">
        <f>'[2]CU '!Q18</f>
        <v>1639.34426229508</v>
      </c>
      <c r="K18" s="427">
        <f>'[2]CU '!U18</f>
        <v>2286.02044932607</v>
      </c>
      <c r="L18" s="427">
        <f>'[2]CU '!Y18</f>
        <v>2380.48240262751</v>
      </c>
      <c r="M18" s="38"/>
    </row>
    <row r="19" s="15" customFormat="1" ht="14.25" customHeight="1" spans="1:13">
      <c r="A19" s="334" t="str">
        <f>'[2]CU '!A19</f>
        <v>CU011</v>
      </c>
      <c r="B19" s="334" t="str">
        <f>'[2]CU '!B19</f>
        <v>CU - 72BP QC</v>
      </c>
      <c r="C19" s="1014"/>
      <c r="D19" s="281" t="str">
        <f>'[2]CU '!D19</f>
        <v>6hp</v>
      </c>
      <c r="E19" s="281" t="str">
        <f>'[2]CU '!E19</f>
        <v>710*240*660</v>
      </c>
      <c r="F19" s="281" t="str">
        <f>'[2]CU '!F19</f>
        <v>1 x 20</v>
      </c>
      <c r="G19" s="281" t="str">
        <f>'[2]CU '!G19</f>
        <v>CR-104 ,RT-6</v>
      </c>
      <c r="H19" s="281" t="str">
        <f>'[2]CU '!H19</f>
        <v>4DES-5(Y)</v>
      </c>
      <c r="I19" s="281" t="str">
        <f>'[2]CU '!$I19</f>
        <v>5*26</v>
      </c>
      <c r="J19" s="427">
        <f>'[2]CU '!Q19</f>
        <v>1639.34426229508</v>
      </c>
      <c r="K19" s="427">
        <f>'[2]CU '!U19</f>
        <v>2286.02044932607</v>
      </c>
      <c r="L19" s="427">
        <f>'[2]CU '!Y19</f>
        <v>2380.48240262751</v>
      </c>
      <c r="M19" s="38"/>
    </row>
    <row r="20" s="15" customFormat="1" ht="14.25" customHeight="1" spans="1:13">
      <c r="A20" s="334" t="str">
        <f>'[2]CU '!A20</f>
        <v>CU012</v>
      </c>
      <c r="B20" s="334" t="str">
        <f>'[2]CU '!B20</f>
        <v>CU - 90 QC</v>
      </c>
      <c r="C20" s="1014"/>
      <c r="D20" s="281" t="str">
        <f>'[2]CU '!D20</f>
        <v>7.5hp</v>
      </c>
      <c r="E20" s="281" t="str">
        <f>'[2]CU '!E20</f>
        <v>1060*220*570</v>
      </c>
      <c r="F20" s="281" t="str">
        <f>'[2]CU '!F20</f>
        <v>2 x 18</v>
      </c>
      <c r="G20" s="281" t="str">
        <f>'[2]CU '!G20</f>
        <v>CR-104 ,RT-8</v>
      </c>
      <c r="H20" s="281" t="str">
        <f>'[2]CU '!H20</f>
        <v>4CES-6(Y)</v>
      </c>
      <c r="I20" s="281" t="str">
        <f>'[2]CU '!$I20</f>
        <v>5*22</v>
      </c>
      <c r="J20" s="427">
        <f>'[2]CU '!Q20</f>
        <v>2000.8145809999</v>
      </c>
      <c r="K20" s="427">
        <f>'[2]CU '!U20</f>
        <v>2889.32992999388</v>
      </c>
      <c r="L20" s="427">
        <f>'[2]CU '!Y20</f>
        <v>3092.78982196375</v>
      </c>
      <c r="M20" s="38"/>
    </row>
    <row r="21" s="15" customFormat="1" ht="14.25" customHeight="1" spans="1:13">
      <c r="A21" s="334" t="str">
        <f>'[2]CU '!A21</f>
        <v>CU013</v>
      </c>
      <c r="B21" s="334" t="str">
        <f>'[2]CU '!B21</f>
        <v>CU - 100 QC</v>
      </c>
      <c r="C21" s="1014"/>
      <c r="D21" s="281" t="str">
        <f>'[2]CU '!D21</f>
        <v>8.5hp</v>
      </c>
      <c r="E21" s="281" t="str">
        <f>'[2]CU '!E21</f>
        <v>1060*240*670</v>
      </c>
      <c r="F21" s="281" t="str">
        <f>'[2]CU '!F21</f>
        <v>2 x 18</v>
      </c>
      <c r="G21" s="281" t="str">
        <f>'[2]CU '!G21</f>
        <v>CR-104 ,RT-8</v>
      </c>
      <c r="H21" s="281" t="str">
        <f>'[2]CU '!H21</f>
        <v>4VES-7(Y)</v>
      </c>
      <c r="I21" s="281" t="str">
        <f>'[2]CU '!$I21</f>
        <v>5*26</v>
      </c>
      <c r="J21" s="427">
        <f>'[2]CU '!Q21</f>
        <v>2297.37297627533</v>
      </c>
      <c r="K21" s="427">
        <f>'[2]CU '!U21</f>
        <v>3185.88832526931</v>
      </c>
      <c r="L21" s="427">
        <f>'[2]CU '!Y21</f>
        <v>3389.34821723918</v>
      </c>
      <c r="M21" s="38"/>
    </row>
    <row r="22" s="15" customFormat="1" ht="14.25" customHeight="1" spans="1:13">
      <c r="A22" s="334" t="str">
        <f>'[2]CU '!A22</f>
        <v>CU013.1</v>
      </c>
      <c r="B22" s="334" t="str">
        <f>'[2]CU '!B22</f>
        <v>CU - 125BP QC</v>
      </c>
      <c r="C22" s="1014"/>
      <c r="D22" s="281" t="str">
        <f>'[2]CU '!D22</f>
        <v>10hp</v>
      </c>
      <c r="E22" s="281">
        <f>'[2]CU '!E22</f>
        <v>0</v>
      </c>
      <c r="F22" s="281" t="str">
        <f>'[2]CU '!F22</f>
        <v>1 x 26</v>
      </c>
      <c r="G22" s="281" t="str">
        <f>'[2]CU '!G22</f>
        <v>CR-105 ,RT-10</v>
      </c>
      <c r="H22" s="281" t="str">
        <f>'[2]CU '!H22</f>
        <v>4TES-9(Y)</v>
      </c>
      <c r="I22" s="281" t="str">
        <f>'[2]CU '!$I22</f>
        <v>4*40</v>
      </c>
      <c r="J22" s="427">
        <f>'[2]CU '!Q22</f>
        <v>2971.94786681601</v>
      </c>
      <c r="K22" s="427">
        <f>'[2]CU '!U22</f>
        <v>4021.36601715895</v>
      </c>
      <c r="L22" s="427">
        <f>'[2]CU '!Y22</f>
        <v>4374.67825807864</v>
      </c>
      <c r="M22" s="38"/>
    </row>
    <row r="23" s="15" customFormat="1" ht="14.25" customHeight="1" spans="1:13">
      <c r="A23" s="334" t="str">
        <f>'[2]CU '!A23</f>
        <v>CU013.2</v>
      </c>
      <c r="B23" s="334" t="str">
        <f>'[2]CU '!B23</f>
        <v>CU - 144BP QC</v>
      </c>
      <c r="C23" s="1014"/>
      <c r="D23" s="281" t="str">
        <f>'[2]CU '!D23</f>
        <v>12hp</v>
      </c>
      <c r="E23" s="281">
        <f>'[2]CU '!E23</f>
        <v>0</v>
      </c>
      <c r="F23" s="281" t="str">
        <f>'[2]CU '!F23</f>
        <v>1 x 26</v>
      </c>
      <c r="G23" s="281" t="str">
        <f>'[2]CU '!G23</f>
        <v>CR-105 ,RT-12</v>
      </c>
      <c r="H23" s="281" t="str">
        <f>'[2]CU '!H23</f>
        <v>4PES-12(Y)</v>
      </c>
      <c r="I23" s="281" t="str">
        <f>'[2]CU '!$I23</f>
        <v>5*40</v>
      </c>
      <c r="J23" s="427">
        <f>'[2]CU '!Q23</f>
        <v>3286.32522146421</v>
      </c>
      <c r="K23" s="427">
        <f>'[2]CU '!U23</f>
        <v>4423.33660951208</v>
      </c>
      <c r="L23" s="427">
        <f>'[2]CU '!Y23</f>
        <v>4776.64885043176</v>
      </c>
      <c r="M23" s="38"/>
    </row>
    <row r="24" s="15" customFormat="1" ht="14.25" customHeight="1" spans="1:13">
      <c r="A24" s="334" t="str">
        <f>'[2]CU '!A24</f>
        <v>CU014</v>
      </c>
      <c r="B24" s="334" t="str">
        <f>'[2]CU '!B24</f>
        <v>CU - 125 QC</v>
      </c>
      <c r="C24" s="1014"/>
      <c r="D24" s="281" t="str">
        <f>'[2]CU '!D24</f>
        <v>10hp</v>
      </c>
      <c r="E24" s="281" t="str">
        <f>'[2]CU '!E24</f>
        <v>1390*250*725</v>
      </c>
      <c r="F24" s="281" t="str">
        <f>'[2]CU '!F24</f>
        <v>2 x 20</v>
      </c>
      <c r="G24" s="281" t="str">
        <f>'[2]CU '!G24</f>
        <v>CR-105 ,RT-10</v>
      </c>
      <c r="H24" s="281" t="str">
        <f>'[2]CU '!H24</f>
        <v>4TES-9(Y)</v>
      </c>
      <c r="I24" s="281" t="str">
        <f>'[2]CU '!$I24</f>
        <v>4*28</v>
      </c>
      <c r="J24" s="427">
        <f>'[2]CU '!Q24</f>
        <v>2893.03533245087</v>
      </c>
      <c r="K24" s="427">
        <f>'[2]CU '!U24</f>
        <v>3973.01088866586</v>
      </c>
      <c r="L24" s="427">
        <f>'[2]CU '!Y24</f>
        <v>4158.88763548484</v>
      </c>
      <c r="M24" s="38"/>
    </row>
    <row r="25" s="15" customFormat="1" ht="14.25" customHeight="1" spans="1:13">
      <c r="A25" s="334" t="str">
        <f>'[2]CU '!A25</f>
        <v>CU015</v>
      </c>
      <c r="B25" s="334" t="str">
        <f>'[2]CU '!B25</f>
        <v>CU - 144 QC</v>
      </c>
      <c r="C25" s="1014"/>
      <c r="D25" s="281" t="str">
        <f>'[2]CU '!D25</f>
        <v>12hp</v>
      </c>
      <c r="E25" s="281" t="str">
        <f>'[2]CU '!E25</f>
        <v>1390*250*725</v>
      </c>
      <c r="F25" s="281" t="str">
        <f>'[2]CU '!F25</f>
        <v>2 x 20</v>
      </c>
      <c r="G25" s="281" t="str">
        <f>'[2]CU '!G25</f>
        <v>CR-106 ,RT-12</v>
      </c>
      <c r="H25" s="281" t="str">
        <f>'[2]CU '!H25</f>
        <v>4PES-12(Y)</v>
      </c>
      <c r="I25" s="281" t="str">
        <f>'[2]CU '!$I25</f>
        <v>5*28</v>
      </c>
      <c r="J25" s="427">
        <f>'[2]CU '!Q25</f>
        <v>3543.42734955707</v>
      </c>
      <c r="K25" s="427">
        <f>'[2]CU '!U25</f>
        <v>4699.09315549616</v>
      </c>
      <c r="L25" s="427">
        <f>'[2]CU '!Y25</f>
        <v>4884.96990231513</v>
      </c>
      <c r="M25" s="38"/>
    </row>
    <row r="26" s="15" customFormat="1" ht="14.25" customHeight="1" spans="1:13">
      <c r="A26" s="334" t="str">
        <f>'[2]CU '!A26</f>
        <v>CU016</v>
      </c>
      <c r="B26" s="334" t="str">
        <f>'[2]CU '!B26</f>
        <v>CU - 160 QC</v>
      </c>
      <c r="C26" s="1014"/>
      <c r="D26" s="281" t="str">
        <f>'[2]CU '!D26</f>
        <v>15hp</v>
      </c>
      <c r="E26" s="281" t="str">
        <f>'[2]CU '!E26</f>
        <v>1390*250*850</v>
      </c>
      <c r="F26" s="281" t="str">
        <f>'[2]CU '!F26</f>
        <v>2 x 20</v>
      </c>
      <c r="G26" s="281" t="str">
        <f>'[2]CU '!G26</f>
        <v>CR-107 ,RT-14</v>
      </c>
      <c r="H26" s="281" t="str">
        <f>'[2]CU '!H26</f>
        <v>4NES-14(Y)</v>
      </c>
      <c r="I26" s="281" t="str">
        <f>'[2]CU '!$I26</f>
        <v>5*32</v>
      </c>
      <c r="J26" s="427">
        <f>'[2]CU '!Q26</f>
        <v>4135.27135729559</v>
      </c>
      <c r="K26" s="427">
        <f>'[2]CU '!U26</f>
        <v>5416.36568730341</v>
      </c>
      <c r="L26" s="427">
        <f>'[2]CU '!Y26</f>
        <v>5602.24243412238</v>
      </c>
      <c r="M26" s="38"/>
    </row>
    <row r="27" s="482" customFormat="1" ht="14.25" customHeight="1" spans="1:13">
      <c r="A27" s="334" t="str">
        <f>'[2]CU '!A27</f>
        <v>CU017</v>
      </c>
      <c r="B27" s="334" t="str">
        <f>'[2]CU '!B27</f>
        <v>CU - 200 QC</v>
      </c>
      <c r="C27" s="1014"/>
      <c r="D27" s="281" t="str">
        <f>'[2]CU '!D27</f>
        <v>20hp</v>
      </c>
      <c r="E27" s="281" t="str">
        <f>'[2]CU '!E27</f>
        <v>1600*270*940</v>
      </c>
      <c r="F27" s="281" t="str">
        <f>'[2]CU '!F27</f>
        <v>2 x 20</v>
      </c>
      <c r="G27" s="281" t="str">
        <f>'[2]CU '!G27</f>
        <v>CR-108 </v>
      </c>
      <c r="H27" s="281" t="str">
        <f>'[2]CU '!H27</f>
        <v>4HE-18(Y)</v>
      </c>
      <c r="I27" s="281" t="str">
        <f>'[2]CU '!$I27</f>
        <v>5*36</v>
      </c>
      <c r="J27" s="427">
        <f>'[2]CU '!Q27</f>
        <v>5444.96487119438</v>
      </c>
      <c r="K27" s="427">
        <f>'[2]CU '!U27</f>
        <v>6944.10426549415</v>
      </c>
      <c r="L27" s="427">
        <f>'[2]CU '!Y27</f>
        <v>7129.98101231313</v>
      </c>
      <c r="M27" s="38"/>
    </row>
    <row r="28" s="15" customFormat="1" ht="14.25" customHeight="1" spans="1:13">
      <c r="A28" s="334" t="str">
        <f>'[2]CU '!A28</f>
        <v>CU018</v>
      </c>
      <c r="B28" s="334" t="str">
        <f>'[2]CU '!B28</f>
        <v>CU - 250 QC</v>
      </c>
      <c r="C28" s="1014"/>
      <c r="D28" s="281" t="str">
        <f>'[2]CU '!D28</f>
        <v>25hp</v>
      </c>
      <c r="E28" s="281" t="str">
        <f>'[2]CU '!E28</f>
        <v>2120*270*940</v>
      </c>
      <c r="F28" s="281" t="str">
        <f>'[2]CU '!F28</f>
        <v>3 x 20</v>
      </c>
      <c r="G28" s="281" t="str">
        <f>'[2]CU '!G28</f>
        <v>HT- 25L</v>
      </c>
      <c r="H28" s="281" t="str">
        <f>'[2]CU '!H28</f>
        <v>4GE-23(Y)</v>
      </c>
      <c r="I28" s="281" t="str">
        <f>'[2]CU '!$I28</f>
        <v>5*36</v>
      </c>
      <c r="J28" s="427">
        <f>'[2]CU '!Q28</f>
        <v>8149.62834741879</v>
      </c>
      <c r="K28" s="427">
        <f>'[2]CU '!U28</f>
        <v>9984.99354503994</v>
      </c>
      <c r="L28" s="427">
        <f>'[2]CU '!Y28</f>
        <v>10259.3830284394</v>
      </c>
      <c r="M28" s="38"/>
    </row>
    <row r="29" s="15" customFormat="1" ht="14.25" customHeight="1" spans="1:13">
      <c r="A29" s="334" t="str">
        <f>'[2]CU '!A29</f>
        <v>CU018.1</v>
      </c>
      <c r="B29" s="334" t="str">
        <f>'[2]CU '!B29</f>
        <v>CU - 250B QC </v>
      </c>
      <c r="C29" s="1014"/>
      <c r="D29" s="281" t="str">
        <f>'[2]CU '!D29</f>
        <v>25hp</v>
      </c>
      <c r="E29" s="281" t="str">
        <f>'[2]CU '!E29</f>
        <v>1630*350*1500</v>
      </c>
      <c r="F29" s="281" t="str">
        <f>'[2]CU '!F29</f>
        <v>4 x 20</v>
      </c>
      <c r="G29" s="281" t="str">
        <f>'[2]CU '!G29</f>
        <v>HT- 25L</v>
      </c>
      <c r="H29" s="281" t="str">
        <f>'[2]CU '!H29</f>
        <v>4GE-23(Y)</v>
      </c>
      <c r="I29" s="281" t="str">
        <f>'[2]CU '!$I29</f>
        <v>4*60</v>
      </c>
      <c r="J29" s="427">
        <f>'[2]CU '!Q29</f>
        <v>8078.3525099277</v>
      </c>
      <c r="K29" s="427">
        <f>'[2]CU '!U29</f>
        <v>10187.962534277</v>
      </c>
      <c r="L29" s="427">
        <f>'[2]CU '!Y29</f>
        <v>10553.8151788096</v>
      </c>
      <c r="M29" s="38"/>
    </row>
    <row r="30" s="15" customFormat="1" ht="14.25" customHeight="1" spans="1:13">
      <c r="A30" s="334" t="str">
        <f>'[2]CU '!A30</f>
        <v>CU019</v>
      </c>
      <c r="B30" s="334" t="str">
        <f>'[2]CU '!B30</f>
        <v>CU - 300 QC</v>
      </c>
      <c r="C30" s="1014"/>
      <c r="D30" s="281" t="str">
        <f>'[2]CU '!D30</f>
        <v>30hp</v>
      </c>
      <c r="E30" s="281" t="str">
        <f>'[2]CU '!E30</f>
        <v>1630*350*1660</v>
      </c>
      <c r="F30" s="281" t="str">
        <f>'[2]CU '!F30</f>
        <v>4 x 20</v>
      </c>
      <c r="G30" s="281" t="str">
        <f>'[2]CU '!G30</f>
        <v>HT- 30L</v>
      </c>
      <c r="H30" s="281" t="str">
        <f>'[2]CU '!H30</f>
        <v>6HE-28(Y)</v>
      </c>
      <c r="I30" s="281" t="str">
        <f>'[2]CU '!$I30</f>
        <v>4*64</v>
      </c>
      <c r="J30" s="427">
        <f>'[2]CU '!Q30</f>
        <v>8821.65767233479</v>
      </c>
      <c r="K30" s="427">
        <f>'[2]CU '!U30</f>
        <v>11237.5685528271</v>
      </c>
      <c r="L30" s="427">
        <f>'[2]CU '!Y30</f>
        <v>11440.3682392757</v>
      </c>
      <c r="M30" s="38"/>
    </row>
    <row r="31" s="15" customFormat="1" ht="14.25" customHeight="1" spans="1:13">
      <c r="A31" s="334" t="str">
        <f>'[2]CU '!A31</f>
        <v>CU020</v>
      </c>
      <c r="B31" s="334" t="str">
        <f>'[2]CU '!B31</f>
        <v>CU - 350 QC</v>
      </c>
      <c r="C31" s="1014"/>
      <c r="D31" s="281" t="str">
        <f>'[2]CU '!D31</f>
        <v>35hp</v>
      </c>
      <c r="E31" s="281" t="str">
        <f>'[2]CU '!E31</f>
        <v>1630*350*1660</v>
      </c>
      <c r="F31" s="281" t="str">
        <f>'[2]CU '!F31</f>
        <v>4 x 20</v>
      </c>
      <c r="G31" s="281" t="str">
        <f>'[2]CU '!G31</f>
        <v>HT- 35L</v>
      </c>
      <c r="H31" s="281" t="str">
        <f>'[2]CU '!H31</f>
        <v>S6F-30.2 / 6GE34Y</v>
      </c>
      <c r="I31" s="281" t="str">
        <f>'[2]CU '!$I31</f>
        <v>5*64</v>
      </c>
      <c r="J31" s="427">
        <f>'[2]CU '!Q31</f>
        <v>10509.3676814988</v>
      </c>
      <c r="K31" s="427">
        <f>'[2]CU '!U31</f>
        <v>12871.7004664621</v>
      </c>
      <c r="L31" s="427">
        <f>'[2]CU '!Y31</f>
        <v>13237.5531109947</v>
      </c>
      <c r="M31" s="38"/>
    </row>
    <row r="32" s="15" customFormat="1" ht="14.25" customHeight="1" spans="1:13">
      <c r="A32" s="334" t="str">
        <f>'[2]CU '!A32</f>
        <v>CU022</v>
      </c>
      <c r="B32" s="334" t="str">
        <f>'[2]CU '!B32</f>
        <v>CU - 400 QC</v>
      </c>
      <c r="C32" s="1014"/>
      <c r="D32" s="281" t="str">
        <f>'[2]CU '!D32</f>
        <v>40hp</v>
      </c>
      <c r="E32" s="281" t="str">
        <f>'[2]CU '!E32</f>
        <v>1630*350*1860</v>
      </c>
      <c r="F32" s="281" t="str">
        <f>'[2]CU '!F32</f>
        <v>4 x 26</v>
      </c>
      <c r="G32" s="281" t="str">
        <f>'[2]CU '!G32</f>
        <v>HT- 40L</v>
      </c>
      <c r="H32" s="281" t="str">
        <f>'[2]CU '!H32</f>
        <v>6FE44Y</v>
      </c>
      <c r="I32" s="281" t="str">
        <f>'[2]CU '!$I32</f>
        <v>5*73</v>
      </c>
      <c r="J32" s="427">
        <f>'[2]CU '!Q32</f>
        <v>11261.5823235923</v>
      </c>
      <c r="K32" s="427">
        <f>'[2]CU '!U32</f>
        <v>14437.8819541486</v>
      </c>
      <c r="L32" s="427">
        <f>'[2]CU '!Y32</f>
        <v>15806.2658713614</v>
      </c>
      <c r="M32" s="38"/>
    </row>
    <row r="33" s="15" customFormat="1" ht="14.25" customHeight="1" spans="1:13">
      <c r="A33" s="334" t="str">
        <f>'[2]CU '!A33</f>
        <v>CU023</v>
      </c>
      <c r="B33" s="334" t="str">
        <f>'[2]CU '!B33</f>
        <v>CU - 500 QC</v>
      </c>
      <c r="C33" s="1015"/>
      <c r="D33" s="281" t="str">
        <f>'[2]CU '!D33</f>
        <v>50hp</v>
      </c>
      <c r="E33" s="281" t="str">
        <f>'[2]CU '!E33</f>
        <v>1630*350*1930</v>
      </c>
      <c r="F33" s="281" t="str">
        <f>'[2]CU '!F33</f>
        <v>4 x 26</v>
      </c>
      <c r="G33" s="281" t="str">
        <f>'[2]CU '!G33</f>
        <v>HT- 50L</v>
      </c>
      <c r="H33" s="281" t="str">
        <f>'[2]CU '!H33</f>
        <v>6FE50Y</v>
      </c>
      <c r="I33" s="281" t="str">
        <f>'[2]CU '!$I33</f>
        <v>6*76</v>
      </c>
      <c r="J33" s="427">
        <f>'[2]CU '!Q33</f>
        <v>14649.7301700438</v>
      </c>
      <c r="K33" s="427">
        <f>'[2]CU '!U33</f>
        <v>17858.4323689315</v>
      </c>
      <c r="L33" s="427">
        <f>'[2]CU '!Y33</f>
        <v>19226.8162861443</v>
      </c>
      <c r="M33" s="39"/>
    </row>
    <row r="34" s="15" customFormat="1" ht="16.15" customHeight="1" spans="1:13">
      <c r="A34" s="334" t="str">
        <f>'[2]CU '!A34</f>
        <v>CU20.25</v>
      </c>
      <c r="B34" s="334" t="str">
        <f>'[2]CU '!B34</f>
        <v>16" * 18"</v>
      </c>
      <c r="C34" s="306" t="s">
        <v>2</v>
      </c>
      <c r="D34" s="281" t="str">
        <f>'[2]CU '!D34</f>
        <v>1/2hp</v>
      </c>
      <c r="E34" s="281" t="str">
        <f>'[2]CU '!E34</f>
        <v>CS030-CS060</v>
      </c>
      <c r="F34" s="281">
        <f>'[2]CU '!F34</f>
        <v>0</v>
      </c>
      <c r="G34" s="376"/>
      <c r="H34" s="331"/>
      <c r="I34" s="331"/>
      <c r="J34" s="427">
        <f>'[2]CU '!Q34</f>
        <v>27.8688524590164</v>
      </c>
      <c r="K34" s="23"/>
      <c r="L34" s="23"/>
      <c r="M34" s="25"/>
    </row>
    <row r="35" s="15" customFormat="1" ht="16.15" customHeight="1" spans="1:13">
      <c r="A35" s="334" t="str">
        <f>'[2]CU '!A35</f>
        <v>CU20.26</v>
      </c>
      <c r="B35" s="334" t="str">
        <f>'[2]CU '!B35</f>
        <v>20" * 17"</v>
      </c>
      <c r="C35" s="307"/>
      <c r="D35" s="281" t="str">
        <f>'[2]CU '!D35</f>
        <v>3/4hp-1.5hp</v>
      </c>
      <c r="E35" s="281" t="str">
        <f>'[2]CU '!E35</f>
        <v>CS075-CS125</v>
      </c>
      <c r="F35" s="281">
        <f>'[2]CU '!F35</f>
        <v>0</v>
      </c>
      <c r="G35" s="376"/>
      <c r="H35" s="331"/>
      <c r="I35" s="331"/>
      <c r="J35" s="427">
        <f>'[2]CU '!Q35</f>
        <v>40.9836065573771</v>
      </c>
      <c r="K35" s="23"/>
      <c r="L35" s="23"/>
      <c r="M35" s="25"/>
    </row>
    <row r="36" s="15" customFormat="1" ht="16.15" customHeight="1" spans="1:13">
      <c r="A36" s="334" t="str">
        <f>'[2]CU '!A36</f>
        <v>CU21</v>
      </c>
      <c r="B36" s="334" t="str">
        <f>'[2]CU '!B36</f>
        <v>530W*430L</v>
      </c>
      <c r="C36" s="307"/>
      <c r="D36" s="281" t="str">
        <f>'[2]CU '!D36</f>
        <v>3/4hp</v>
      </c>
      <c r="E36" s="281" t="str">
        <f>'[2]CU '!E36</f>
        <v>CS075</v>
      </c>
      <c r="F36" s="281">
        <f>'[2]CU '!F36</f>
        <v>50</v>
      </c>
      <c r="G36" s="376"/>
      <c r="H36" s="331"/>
      <c r="I36" s="331"/>
      <c r="J36" s="427">
        <f>'[2]CU '!Q36</f>
        <v>57.3770491803279</v>
      </c>
      <c r="K36" s="23"/>
      <c r="L36" s="23"/>
      <c r="M36" s="25"/>
    </row>
    <row r="37" s="15" customFormat="1" ht="16.15" customHeight="1" spans="1:13">
      <c r="A37" s="334" t="str">
        <f>'[2]CU '!A37</f>
        <v>CU23</v>
      </c>
      <c r="B37" s="334" t="str">
        <f>'[2]CU '!B37</f>
        <v>600W*550L</v>
      </c>
      <c r="C37" s="307"/>
      <c r="D37" s="281" t="str">
        <f>'[2]CU '!D37</f>
        <v>2hp</v>
      </c>
      <c r="E37" s="281" t="str">
        <f>'[2]CU '!E37</f>
        <v>CU-22</v>
      </c>
      <c r="F37" s="281">
        <f>'[2]CU '!F37</f>
        <v>58</v>
      </c>
      <c r="G37" s="376"/>
      <c r="H37" s="20"/>
      <c r="I37" s="20"/>
      <c r="J37" s="427">
        <f>'[2]CU '!Q37</f>
        <v>73.7704918032787</v>
      </c>
      <c r="K37" s="23"/>
      <c r="L37" s="23"/>
      <c r="M37" s="25"/>
    </row>
    <row r="38" s="15" customFormat="1" ht="16.15" customHeight="1" spans="1:13">
      <c r="A38" s="334" t="str">
        <f>'[2]CU '!A38</f>
        <v>CU27</v>
      </c>
      <c r="B38" s="334" t="str">
        <f>'[2]CU '!B38</f>
        <v>650*W900L</v>
      </c>
      <c r="C38" s="307"/>
      <c r="D38" s="281" t="str">
        <f>'[2]CU '!D38</f>
        <v>CS150</v>
      </c>
      <c r="E38" s="281" t="str">
        <f>'[2]CU '!E38</f>
        <v>CS150-CS200</v>
      </c>
      <c r="F38" s="281">
        <f>'[2]CU '!F38</f>
        <v>19</v>
      </c>
      <c r="G38" s="376"/>
      <c r="H38" s="20"/>
      <c r="I38" s="20"/>
      <c r="J38" s="427">
        <f>'[2]CU '!Q38</f>
        <v>139.344262295082</v>
      </c>
      <c r="K38" s="23"/>
      <c r="L38" s="23"/>
      <c r="M38" s="25"/>
    </row>
    <row r="39" s="15" customFormat="1" ht="21" customHeight="1" spans="1:13">
      <c r="A39" s="334" t="str">
        <f>'[2]CU '!A39</f>
        <v>CU024</v>
      </c>
      <c r="B39" s="334" t="str">
        <f>'[2]CU '!B39</f>
        <v>CUB15-32</v>
      </c>
      <c r="C39" s="306" t="s">
        <v>3</v>
      </c>
      <c r="D39" s="281" t="str">
        <f>'[2]CU '!D39</f>
        <v>CU15-32QC</v>
      </c>
      <c r="E39" s="281" t="str">
        <f>'[2]CU '!E39</f>
        <v>30" W * 21.5"L</v>
      </c>
      <c r="F39" s="281">
        <f>'[2]CU '!F39</f>
        <v>0</v>
      </c>
      <c r="G39" s="376"/>
      <c r="H39" s="20"/>
      <c r="I39" s="20"/>
      <c r="J39" s="427">
        <f>'[2]CU '!Q39</f>
        <v>81.1475409836066</v>
      </c>
      <c r="K39" s="23"/>
      <c r="L39" s="23"/>
      <c r="M39" s="25"/>
    </row>
    <row r="40" s="15" customFormat="1" ht="16.15" customHeight="1" spans="1:13">
      <c r="A40" s="334" t="str">
        <f>'[2]CU '!A40</f>
        <v>CU025</v>
      </c>
      <c r="B40" s="334" t="str">
        <f>'[2]CU '!B40</f>
        <v>CUB36</v>
      </c>
      <c r="C40" s="307"/>
      <c r="D40" s="281" t="str">
        <f>'[2]CU '!D40</f>
        <v>CU36QC</v>
      </c>
      <c r="E40" s="281" t="str">
        <f>'[2]CU '!E40</f>
        <v>30" W * 23.5"L</v>
      </c>
      <c r="F40" s="281">
        <f>'[2]CU '!F40</f>
        <v>0</v>
      </c>
      <c r="G40" s="376"/>
      <c r="H40" s="20"/>
      <c r="I40" s="20"/>
      <c r="J40" s="427">
        <f>'[2]CU '!Q40</f>
        <v>103.27868852459</v>
      </c>
      <c r="K40" s="23"/>
      <c r="L40" s="23"/>
      <c r="M40" s="25"/>
    </row>
    <row r="41" s="15" customFormat="1" ht="16.15" customHeight="1" spans="1:13">
      <c r="A41" s="334" t="str">
        <f>'[2]CU '!A41</f>
        <v>CU026</v>
      </c>
      <c r="B41" s="334" t="str">
        <f>'[2]CU '!B41</f>
        <v>CUB40</v>
      </c>
      <c r="C41" s="307"/>
      <c r="D41" s="281" t="str">
        <f>'[2]CU '!D41</f>
        <v>CU40QC</v>
      </c>
      <c r="E41" s="281" t="str">
        <f>'[2]CU '!E41</f>
        <v>30" W * 26"L</v>
      </c>
      <c r="F41" s="281">
        <f>'[2]CU '!F41</f>
        <v>0</v>
      </c>
      <c r="G41" s="376"/>
      <c r="H41" s="93"/>
      <c r="I41" s="93"/>
      <c r="J41" s="427">
        <f>'[2]CU '!Q41</f>
        <v>103.27868852459</v>
      </c>
      <c r="K41" s="23"/>
      <c r="L41" s="23"/>
      <c r="M41" s="25"/>
    </row>
    <row r="42" s="15" customFormat="1" ht="16.15" customHeight="1" spans="1:13">
      <c r="A42" s="334" t="str">
        <f>'[2]CU '!A42</f>
        <v>CU027</v>
      </c>
      <c r="B42" s="334" t="str">
        <f>'[2]CU '!B42</f>
        <v>CUB50</v>
      </c>
      <c r="C42" s="307"/>
      <c r="D42" s="281" t="str">
        <f>'[2]CU '!D42</f>
        <v>CU50QC</v>
      </c>
      <c r="E42" s="281" t="str">
        <f>'[2]CU '!E42</f>
        <v>33" W* 28.5"L</v>
      </c>
      <c r="F42" s="281">
        <f>'[2]CU '!F42</f>
        <v>0</v>
      </c>
      <c r="G42" s="376"/>
      <c r="H42" s="20"/>
      <c r="I42" s="20"/>
      <c r="J42" s="427">
        <f>'[2]CU '!Q42</f>
        <v>162.295081967213</v>
      </c>
      <c r="K42" s="23"/>
      <c r="L42" s="23"/>
      <c r="M42" s="25"/>
    </row>
    <row r="43" s="15" customFormat="1" ht="21" customHeight="1" spans="1:13">
      <c r="A43" s="334" t="str">
        <f>'[2]CU '!A43</f>
        <v>CU028</v>
      </c>
      <c r="B43" s="334" t="str">
        <f>'[2]CU '!B43</f>
        <v>CUB64B-72B</v>
      </c>
      <c r="C43" s="307"/>
      <c r="D43" s="281" t="str">
        <f>'[2]CU '!D43</f>
        <v>CU64B-72BQC</v>
      </c>
      <c r="E43" s="281" t="str">
        <f>'[2]CU '!E43</f>
        <v>33" W* 30"L</v>
      </c>
      <c r="F43" s="281">
        <f>'[2]CU '!F43</f>
        <v>0</v>
      </c>
      <c r="G43" s="376"/>
      <c r="H43" s="331"/>
      <c r="I43" s="331"/>
      <c r="J43" s="427">
        <f>'[2]CU '!Q43</f>
        <v>162.295081967213</v>
      </c>
      <c r="K43" s="23"/>
      <c r="L43" s="23"/>
      <c r="M43" s="25"/>
    </row>
    <row r="44" s="15" customFormat="1" ht="22.9" customHeight="1" spans="1:13">
      <c r="A44" s="334" t="str">
        <f>'[2]CU '!A44</f>
        <v>CU029</v>
      </c>
      <c r="B44" s="334" t="str">
        <f>'[2]CU '!B44</f>
        <v>CUB64-72 </v>
      </c>
      <c r="C44" s="307"/>
      <c r="D44" s="281" t="str">
        <f>'[2]CU '!D44</f>
        <v>CU64-72QC </v>
      </c>
      <c r="E44" s="281" t="str">
        <f>'[2]CU '!E44</f>
        <v>34" W* 41"L</v>
      </c>
      <c r="F44" s="281">
        <f>'[2]CU '!F44</f>
        <v>0</v>
      </c>
      <c r="G44" s="376"/>
      <c r="H44" s="331"/>
      <c r="I44" s="331"/>
      <c r="J44" s="427">
        <f>'[2]CU '!Q44</f>
        <v>221.311475409836</v>
      </c>
      <c r="K44" s="23"/>
      <c r="L44" s="23"/>
      <c r="M44" s="25"/>
    </row>
    <row r="45" s="15" customFormat="1" ht="21" customHeight="1" spans="1:13">
      <c r="A45" s="334" t="str">
        <f>'[2]CU '!A45</f>
        <v>CU030</v>
      </c>
      <c r="B45" s="334" t="str">
        <f>'[2]CU '!B45</f>
        <v>CUB80-100</v>
      </c>
      <c r="C45" s="307"/>
      <c r="D45" s="281" t="str">
        <f>'[2]CU '!D45</f>
        <v>CU80-100QC</v>
      </c>
      <c r="E45" s="281" t="str">
        <f>'[2]CU '!E45</f>
        <v>34" W* 44"L</v>
      </c>
      <c r="F45" s="281">
        <f>'[2]CU '!F45</f>
        <v>0</v>
      </c>
      <c r="G45" s="376"/>
      <c r="H45" s="331"/>
      <c r="I45" s="331"/>
      <c r="J45" s="427">
        <f>'[2]CU '!Q45</f>
        <v>236.065573770492</v>
      </c>
      <c r="K45" s="23"/>
      <c r="L45" s="23"/>
      <c r="M45" s="25"/>
    </row>
    <row r="46" s="15" customFormat="1" ht="20.45" customHeight="1" spans="1:13">
      <c r="A46" s="334" t="str">
        <f>'[2]CU '!A46</f>
        <v>CU031</v>
      </c>
      <c r="B46" s="334" t="str">
        <f>'[2]CU '!B46</f>
        <v>CUB125-160</v>
      </c>
      <c r="C46" s="307"/>
      <c r="D46" s="281" t="str">
        <f>'[2]CU '!D46</f>
        <v>CU125-160QC</v>
      </c>
      <c r="E46" s="281" t="str">
        <f>'[2]CU '!E46</f>
        <v>35" W* 56.5"L</v>
      </c>
      <c r="F46" s="281">
        <f>'[2]CU '!F46</f>
        <v>0</v>
      </c>
      <c r="G46" s="376"/>
      <c r="H46" s="331"/>
      <c r="I46" s="331"/>
      <c r="J46" s="427">
        <f>'[2]CU '!Q46</f>
        <v>339.344262295082</v>
      </c>
      <c r="K46" s="23"/>
      <c r="L46" s="23"/>
      <c r="M46" s="25"/>
    </row>
    <row r="47" s="15" customFormat="1" ht="16.15" customHeight="1" spans="1:13">
      <c r="A47" s="334" t="str">
        <f>'[2]CU '!A47</f>
        <v>CU032</v>
      </c>
      <c r="B47" s="334" t="str">
        <f>'[2]CU '!B47</f>
        <v>CUB200</v>
      </c>
      <c r="C47" s="307"/>
      <c r="D47" s="281" t="str">
        <f>'[2]CU '!D47</f>
        <v>CU200QC</v>
      </c>
      <c r="E47" s="281" t="str">
        <f>'[2]CU '!E47</f>
        <v>42"W * 64"L</v>
      </c>
      <c r="F47" s="281">
        <f>'[2]CU '!F47</f>
        <v>0</v>
      </c>
      <c r="G47" s="376"/>
      <c r="H47" s="331"/>
      <c r="I47" s="331"/>
      <c r="J47" s="427">
        <f>'[2]CU '!Q47</f>
        <v>575.409836065574</v>
      </c>
      <c r="K47" s="23"/>
      <c r="L47" s="23"/>
      <c r="M47" s="25"/>
    </row>
    <row r="48" s="15" customFormat="1" ht="16.15" customHeight="1" spans="1:13">
      <c r="A48" s="334" t="str">
        <f>'[2]CU '!A48</f>
        <v>CU033</v>
      </c>
      <c r="B48" s="334" t="str">
        <f>'[2]CU '!B48</f>
        <v>CUB250</v>
      </c>
      <c r="C48" s="307"/>
      <c r="D48" s="281" t="str">
        <f>'[2]CU '!D48</f>
        <v>CU250QC</v>
      </c>
      <c r="E48" s="281" t="str">
        <f>'[2]CU '!E48</f>
        <v>45"W * 85"L</v>
      </c>
      <c r="F48" s="281">
        <f>'[2]CU '!F48</f>
        <v>0</v>
      </c>
      <c r="G48" s="376"/>
      <c r="H48" s="331"/>
      <c r="I48" s="331"/>
      <c r="J48" s="427">
        <f>'[2]CU '!Q48</f>
        <v>649.180327868852</v>
      </c>
      <c r="K48" s="23"/>
      <c r="L48" s="23"/>
      <c r="M48" s="25"/>
    </row>
    <row r="49" s="15" customFormat="1" ht="20.45" customHeight="1" spans="1:13">
      <c r="A49" s="334" t="str">
        <f>'[2]CU '!A49</f>
        <v>CU034</v>
      </c>
      <c r="B49" s="334" t="str">
        <f>'[2]CU '!B49</f>
        <v>CUB300-400</v>
      </c>
      <c r="C49" s="307"/>
      <c r="D49" s="281" t="str">
        <f>'[2]CU '!D49</f>
        <v>CU300-400QC</v>
      </c>
      <c r="E49" s="281" t="str">
        <f>'[2]CU '!E49</f>
        <v>50"W * 64"L</v>
      </c>
      <c r="F49" s="281">
        <f>'[2]CU '!F49</f>
        <v>0</v>
      </c>
      <c r="G49" s="376"/>
      <c r="H49" s="331"/>
      <c r="I49" s="331"/>
      <c r="J49" s="427">
        <f>'[2]CU '!Q49</f>
        <v>634.426229508197</v>
      </c>
      <c r="K49" s="23"/>
      <c r="L49" s="23"/>
      <c r="M49" s="25"/>
    </row>
    <row r="50" s="15" customFormat="1" ht="16.15" customHeight="1" spans="1:13">
      <c r="A50" s="334" t="str">
        <f>'[2]CU '!A50</f>
        <v>CU035</v>
      </c>
      <c r="B50" s="334" t="str">
        <f>'[2]CU '!B50</f>
        <v>HTB3-5</v>
      </c>
      <c r="C50" s="307"/>
      <c r="D50" s="281" t="str">
        <f>'[2]CU '!D50</f>
        <v>HTC3-5</v>
      </c>
      <c r="E50" s="281" t="str">
        <f>'[2]CU '!E50</f>
        <v>36L*20W</v>
      </c>
      <c r="F50" s="281">
        <f>'[2]CU '!F50</f>
        <v>0</v>
      </c>
      <c r="G50" s="376"/>
      <c r="H50" s="331"/>
      <c r="I50" s="331"/>
      <c r="J50" s="427">
        <f>'[2]CU '!Q50</f>
        <v>190.451538682772</v>
      </c>
      <c r="K50" s="23"/>
      <c r="L50" s="23"/>
      <c r="M50" s="25"/>
    </row>
    <row r="51" s="15" customFormat="1" ht="16.15" customHeight="1" spans="1:13">
      <c r="A51" s="334" t="str">
        <f>'[2]CU '!A51</f>
        <v>CU036</v>
      </c>
      <c r="B51" s="334" t="str">
        <f>'[2]CU '!B51</f>
        <v>HTB8-10</v>
      </c>
      <c r="C51" s="307"/>
      <c r="D51" s="281" t="str">
        <f>'[2]CU '!D51</f>
        <v>HTC8-10</v>
      </c>
      <c r="E51" s="281" t="str">
        <f>'[2]CU '!E51</f>
        <v>55L*26W</v>
      </c>
      <c r="F51" s="281">
        <f>'[2]CU '!F51</f>
        <v>0</v>
      </c>
      <c r="G51" s="376"/>
      <c r="H51" s="331"/>
      <c r="I51" s="331"/>
      <c r="J51" s="427">
        <f>'[2]CU '!Q51</f>
        <v>238.064423353466</v>
      </c>
      <c r="K51" s="23"/>
      <c r="L51" s="23"/>
      <c r="M51" s="25"/>
    </row>
    <row r="52" s="15" customFormat="1" ht="16.15" customHeight="1" spans="1:13">
      <c r="A52" s="334" t="str">
        <f>'[2]CU '!A52</f>
        <v>CU037</v>
      </c>
      <c r="B52" s="334" t="str">
        <f>'[2]CU '!B52</f>
        <v>HTB12-15</v>
      </c>
      <c r="C52" s="307"/>
      <c r="D52" s="281" t="str">
        <f>'[2]CU '!D52</f>
        <v>HTC12-15</v>
      </c>
      <c r="E52" s="281" t="str">
        <f>'[2]CU '!E52</f>
        <v>60L*26W</v>
      </c>
      <c r="F52" s="281">
        <f>'[2]CU '!F52</f>
        <v>0</v>
      </c>
      <c r="G52" s="376"/>
      <c r="H52" s="331"/>
      <c r="I52" s="331"/>
      <c r="J52" s="427">
        <f>'[2]CU '!Q52</f>
        <v>397.433132010354</v>
      </c>
      <c r="K52" s="23"/>
      <c r="L52" s="23"/>
      <c r="M52" s="25"/>
    </row>
    <row r="53" s="15" customFormat="1" ht="16.15" customHeight="1" spans="1:13">
      <c r="A53" s="334" t="str">
        <f>'[2]CU '!A53</f>
        <v>CU038</v>
      </c>
      <c r="B53" s="334" t="str">
        <f>'[2]CU '!B53</f>
        <v>HTB20-30</v>
      </c>
      <c r="C53" s="307"/>
      <c r="D53" s="281" t="str">
        <f>'[2]CU '!D53</f>
        <v>HTC20-30</v>
      </c>
      <c r="E53" s="281" t="str">
        <f>'[2]CU '!E53</f>
        <v>68L*28W</v>
      </c>
      <c r="F53" s="281">
        <f>'[2]CU '!F53</f>
        <v>0</v>
      </c>
      <c r="G53" s="376"/>
      <c r="H53" s="331"/>
      <c r="I53" s="331"/>
      <c r="J53" s="427">
        <f>'[2]CU '!Q53</f>
        <v>434.431981593328</v>
      </c>
      <c r="K53" s="23"/>
      <c r="L53" s="23"/>
      <c r="M53" s="25"/>
    </row>
    <row r="54" s="15" customFormat="1" ht="16.15" customHeight="1" spans="1:13">
      <c r="A54" s="334" t="str">
        <f>'[2]CU '!A54</f>
        <v>CU039</v>
      </c>
      <c r="B54" s="334" t="str">
        <f>'[2]CU '!B54</f>
        <v>HTB35-40</v>
      </c>
      <c r="C54" s="307"/>
      <c r="D54" s="281" t="str">
        <f>'[2]CU '!D54</f>
        <v>HTC35-40</v>
      </c>
      <c r="E54" s="281" t="str">
        <f>'[2]CU '!E54</f>
        <v>72L*32W</v>
      </c>
      <c r="F54" s="281">
        <f>'[2]CU '!F54</f>
        <v>0</v>
      </c>
      <c r="G54" s="376"/>
      <c r="H54" s="331"/>
      <c r="I54" s="331"/>
      <c r="J54" s="427">
        <f>'[2]CU '!Q54</f>
        <v>463.316077077941</v>
      </c>
      <c r="K54" s="23"/>
      <c r="L54" s="23"/>
      <c r="M54" s="25"/>
    </row>
    <row r="55" s="15" customFormat="1" ht="16.15" customHeight="1" spans="1:13">
      <c r="A55" s="334" t="str">
        <f>'[2]CU '!A55</f>
        <v>CU040</v>
      </c>
      <c r="B55" s="334" t="str">
        <f>'[2]CU '!B55</f>
        <v>HTB40L</v>
      </c>
      <c r="C55" s="308"/>
      <c r="D55" s="281" t="str">
        <f>'[2]CU '!D55</f>
        <v>HTC40L</v>
      </c>
      <c r="E55" s="281" t="str">
        <f>'[2]CU '!E55</f>
        <v>80L*32W</v>
      </c>
      <c r="F55" s="281">
        <f>'[2]CU '!F55</f>
        <v>0</v>
      </c>
      <c r="G55" s="376"/>
      <c r="H55" s="331"/>
      <c r="I55" s="331"/>
      <c r="J55" s="427">
        <f>'[2]CU '!Q55</f>
        <v>502.703480011505</v>
      </c>
      <c r="K55" s="23"/>
      <c r="L55" s="23"/>
      <c r="M55" s="25"/>
    </row>
    <row r="56" s="15" customFormat="1" ht="16.5" customHeight="1" spans="1:13">
      <c r="A56" s="334" t="str">
        <f>'[2]CU '!A56</f>
        <v>CU043</v>
      </c>
      <c r="B56" s="334" t="str">
        <f>'[2]CU '!B56</f>
        <v>HT- 25L</v>
      </c>
      <c r="C56" s="307"/>
      <c r="D56" s="281" t="str">
        <f>'[2]CU '!D56</f>
        <v>25HP</v>
      </c>
      <c r="E56" s="281" t="str">
        <f>'[2]CU '!E56</f>
        <v>850mm x 219mm</v>
      </c>
      <c r="F56" s="281" t="str">
        <f>'[2]CU '!F56</f>
        <v>25L(7/8")</v>
      </c>
      <c r="G56" s="376"/>
      <c r="H56" s="331"/>
      <c r="I56" s="331"/>
      <c r="J56" s="427">
        <f>'[2]CU '!Q56</f>
        <v>626.600769152444</v>
      </c>
      <c r="K56" s="23"/>
      <c r="L56" s="23"/>
      <c r="M56" s="38"/>
    </row>
    <row r="57" s="15" customFormat="1" ht="16.15" customHeight="1" spans="1:13">
      <c r="A57" s="334" t="str">
        <f>'[2]CU '!A57</f>
        <v>CU044</v>
      </c>
      <c r="B57" s="334" t="str">
        <f>'[2]CU '!B57</f>
        <v>HT- 30L</v>
      </c>
      <c r="C57" s="307"/>
      <c r="D57" s="281" t="str">
        <f>'[2]CU '!D57</f>
        <v>30HP</v>
      </c>
      <c r="E57" s="281" t="str">
        <f>'[2]CU '!E57</f>
        <v>900mm x 219mm</v>
      </c>
      <c r="F57" s="281" t="str">
        <f>'[2]CU '!F57</f>
        <v>30L(7/8")</v>
      </c>
      <c r="G57" s="376"/>
      <c r="H57" s="331"/>
      <c r="I57" s="331"/>
      <c r="J57" s="427">
        <f>'[2]CU '!Q57</f>
        <v>798.915980669366</v>
      </c>
      <c r="K57" s="23"/>
      <c r="L57" s="23"/>
      <c r="M57" s="38"/>
    </row>
    <row r="58" s="15" customFormat="1" ht="16.15" customHeight="1" spans="1:13">
      <c r="A58" s="334" t="str">
        <f>'[2]CU '!A58</f>
        <v>CU045</v>
      </c>
      <c r="B58" s="334" t="str">
        <f>'[2]CU '!B58</f>
        <v>HT- 35L</v>
      </c>
      <c r="C58" s="307"/>
      <c r="D58" s="281" t="str">
        <f>'[2]CU '!D58</f>
        <v>35HP</v>
      </c>
      <c r="E58" s="281" t="str">
        <f>'[2]CU '!E58</f>
        <v>1000mm x 219mm</v>
      </c>
      <c r="F58" s="281" t="str">
        <f>'[2]CU '!F58</f>
        <v>35L(7/8")</v>
      </c>
      <c r="G58" s="376"/>
      <c r="H58" s="331"/>
      <c r="I58" s="331"/>
      <c r="J58" s="427">
        <f>'[2]CU '!Q58</f>
        <v>967.314937379085</v>
      </c>
      <c r="K58" s="23"/>
      <c r="L58" s="23"/>
      <c r="M58" s="38"/>
    </row>
    <row r="59" s="15" customFormat="1" ht="16.15" customHeight="1" spans="1:13">
      <c r="A59" s="334" t="str">
        <f>'[2]CU '!A59</f>
        <v>CU046</v>
      </c>
      <c r="B59" s="334" t="str">
        <f>'[2]CU '!B59</f>
        <v>HT- 40L</v>
      </c>
      <c r="C59" s="307"/>
      <c r="D59" s="281" t="str">
        <f>'[2]CU '!D59</f>
        <v>40HP</v>
      </c>
      <c r="E59" s="281" t="str">
        <f>'[2]CU '!E59</f>
        <v>1180mm x 219mm</v>
      </c>
      <c r="F59" s="281" t="str">
        <f>'[2]CU '!F59</f>
        <v>40L(1 1/8")</v>
      </c>
      <c r="G59" s="376"/>
      <c r="H59" s="331"/>
      <c r="I59" s="331"/>
      <c r="J59" s="427">
        <f>'[2]CU '!Q59</f>
        <v>1032.77233915662</v>
      </c>
      <c r="K59" s="23"/>
      <c r="L59" s="23"/>
      <c r="M59" s="38"/>
    </row>
    <row r="60" s="15" customFormat="1" ht="16.15" customHeight="1" spans="1:13">
      <c r="A60" s="334" t="str">
        <f>'[2]CU '!A60</f>
        <v>CU046.01</v>
      </c>
      <c r="B60" s="334" t="str">
        <f>'[2]CU '!B60</f>
        <v>HT- 50L</v>
      </c>
      <c r="C60" s="307"/>
      <c r="D60" s="281" t="str">
        <f>'[2]CU '!D60</f>
        <v>50HP</v>
      </c>
      <c r="E60" s="281" t="str">
        <f>'[2]CU '!E60</f>
        <v>1050mm x 280mm</v>
      </c>
      <c r="F60" s="281" t="str">
        <f>'[2]CU '!F60</f>
        <v>50L(1 1/8")</v>
      </c>
      <c r="G60" s="376"/>
      <c r="H60" s="331"/>
      <c r="I60" s="331"/>
      <c r="J60" s="427">
        <f>'[2]CU '!Q60</f>
        <v>1177.32410141533</v>
      </c>
      <c r="K60" s="23"/>
      <c r="L60" s="23"/>
      <c r="M60" s="38"/>
    </row>
    <row r="61" s="15" customFormat="1" ht="16.15" customHeight="1" spans="1:13">
      <c r="A61" s="334" t="str">
        <f>'[2]CU '!A61</f>
        <v>CU046.03</v>
      </c>
      <c r="B61" s="334" t="str">
        <f>'[2]CU '!B61</f>
        <v>HT-80L</v>
      </c>
      <c r="C61" s="307"/>
      <c r="D61" s="281" t="str">
        <f>'[2]CU '!D61</f>
        <v>80HP</v>
      </c>
      <c r="E61" s="281" t="str">
        <f>'[2]CU '!E61</f>
        <v>1092mm*325mm</v>
      </c>
      <c r="F61" s="281" t="str">
        <f>'[2]CU '!F61</f>
        <v>80l</v>
      </c>
      <c r="G61" s="376"/>
      <c r="H61" s="331"/>
      <c r="I61" s="331"/>
      <c r="J61" s="427">
        <f>'[2]CU '!Q61</f>
        <v>2035.88681849551</v>
      </c>
      <c r="K61" s="23"/>
      <c r="L61" s="23"/>
      <c r="M61" s="38"/>
    </row>
    <row r="62" s="15" customFormat="1" ht="16.15" customHeight="1" spans="1:13">
      <c r="A62" s="334" t="str">
        <f>'[2]CU '!A62</f>
        <v>CU046.04</v>
      </c>
      <c r="B62" s="334" t="str">
        <f>'[2]CU '!B62</f>
        <v>HT-100L</v>
      </c>
      <c r="C62" s="307"/>
      <c r="D62" s="281" t="str">
        <f>'[2]CU '!D62</f>
        <v>100HP</v>
      </c>
      <c r="E62" s="281" t="str">
        <f>'[2]CU '!E62</f>
        <v>1372mm*325mm</v>
      </c>
      <c r="F62" s="281" t="str">
        <f>'[2]CU '!F62</f>
        <v>100l(2 1/8*1 3/8)</v>
      </c>
      <c r="G62" s="376"/>
      <c r="H62" s="331"/>
      <c r="I62" s="331"/>
      <c r="J62" s="427">
        <f>'[2]CU '!Q62</f>
        <v>2506.65483584738</v>
      </c>
      <c r="K62" s="23"/>
      <c r="L62" s="23"/>
      <c r="M62" s="38"/>
    </row>
    <row r="63" s="15" customFormat="1" ht="16.15" customHeight="1" spans="1:13">
      <c r="A63" s="334" t="str">
        <f>'[2]CU '!A65</f>
        <v>CU047</v>
      </c>
      <c r="B63" s="334" t="str">
        <f>'[2]CU '!B65</f>
        <v>CR-101-2 receiver flare type</v>
      </c>
      <c r="C63" s="306" t="s">
        <v>4</v>
      </c>
      <c r="D63" s="281" t="str">
        <f>'[2]CU '!D65</f>
        <v>1hp</v>
      </c>
      <c r="E63" s="281" t="str">
        <f>'[2]CU '!E65</f>
        <v>3.35"(a) x 7.87"(b)</v>
      </c>
      <c r="F63" s="281" t="str">
        <f>'[2]CU '!F65</f>
        <v>1L</v>
      </c>
      <c r="G63" s="376"/>
      <c r="H63" s="173"/>
      <c r="I63" s="173"/>
      <c r="J63" s="427">
        <f>'[2]CU '!Q65</f>
        <v>119.329918032787</v>
      </c>
      <c r="K63" s="23"/>
      <c r="L63" s="23"/>
      <c r="M63" s="37"/>
    </row>
    <row r="64" s="15" customFormat="1" ht="16.15" customHeight="1" spans="1:13">
      <c r="A64" s="334" t="str">
        <f>'[2]CU '!A66</f>
        <v>CU048</v>
      </c>
      <c r="B64" s="334" t="str">
        <f>'[2]CU '!B66</f>
        <v>CR-101-3 receiver flare type</v>
      </c>
      <c r="C64" s="307"/>
      <c r="D64" s="281" t="str">
        <f>'[2]CU '!D66</f>
        <v>1.5hp</v>
      </c>
      <c r="E64" s="281" t="str">
        <f>'[2]CU '!E66</f>
        <v>3.35"(a) x 7.87"(b)</v>
      </c>
      <c r="F64" s="281" t="str">
        <f>'[2]CU '!F66</f>
        <v>1L</v>
      </c>
      <c r="G64" s="376"/>
      <c r="H64" s="173"/>
      <c r="I64" s="173"/>
      <c r="J64" s="427">
        <f>'[2]CU '!Q66</f>
        <v>119.329918032787</v>
      </c>
      <c r="K64" s="23"/>
      <c r="L64" s="23"/>
      <c r="M64" s="38"/>
    </row>
    <row r="65" s="15" customFormat="1" ht="16.15" customHeight="1" spans="1:13">
      <c r="A65" s="334" t="str">
        <f>'[2]CU '!A67</f>
        <v>CU049</v>
      </c>
      <c r="B65" s="334" t="str">
        <f>'[2]CU '!B67</f>
        <v>CR-102 receiver flare type</v>
      </c>
      <c r="C65" s="307"/>
      <c r="D65" s="281" t="str">
        <f>'[2]CU '!D67</f>
        <v>2hp-3hp</v>
      </c>
      <c r="E65" s="281" t="str">
        <f>'[2]CU '!E67</f>
        <v>5"(a) x 10.24"(b)</v>
      </c>
      <c r="F65" s="281" t="str">
        <f>'[2]CU '!F67</f>
        <v>3L</v>
      </c>
      <c r="G65" s="376"/>
      <c r="H65" s="173"/>
      <c r="I65" s="173"/>
      <c r="J65" s="427">
        <f>'[2]CU '!Q67</f>
        <v>129.824180327869</v>
      </c>
      <c r="K65" s="23"/>
      <c r="L65" s="23"/>
      <c r="M65" s="38"/>
    </row>
    <row r="66" s="15" customFormat="1" ht="16.15" customHeight="1" spans="1:13">
      <c r="A66" s="334" t="str">
        <f>'[2]CU '!A68</f>
        <v>CU050</v>
      </c>
      <c r="B66" s="334" t="str">
        <f>'[2]CU '!B68</f>
        <v>CR-103 receiver flare type</v>
      </c>
      <c r="C66" s="307"/>
      <c r="D66" s="281" t="str">
        <f>'[2]CU '!D68</f>
        <v>3.5hp-4hp</v>
      </c>
      <c r="E66" s="281" t="str">
        <f>'[2]CU '!E68</f>
        <v>5"(a) x 11.81"(b)</v>
      </c>
      <c r="F66" s="281" t="str">
        <f>'[2]CU '!F68</f>
        <v>4L</v>
      </c>
      <c r="G66" s="376"/>
      <c r="H66" s="5"/>
      <c r="I66" s="5"/>
      <c r="J66" s="427">
        <f>'[2]CU '!Q68</f>
        <v>133.717213114754</v>
      </c>
      <c r="K66" s="23"/>
      <c r="L66" s="23"/>
      <c r="M66" s="38"/>
    </row>
    <row r="67" s="15" customFormat="1" ht="16.15" customHeight="1" spans="1:13">
      <c r="A67" s="334" t="str">
        <f>'[2]CU '!A69</f>
        <v>CU051</v>
      </c>
      <c r="B67" s="498" t="str">
        <f>'[2]CU '!B69</f>
        <v>CR-104 receiver flare type</v>
      </c>
      <c r="C67" s="307"/>
      <c r="D67" s="281" t="str">
        <f>'[2]CU '!D69</f>
        <v>5hp-7.5hp</v>
      </c>
      <c r="E67" s="281" t="str">
        <f>'[2]CU '!E69</f>
        <v>6"(a) x 13.78"(b)</v>
      </c>
      <c r="F67" s="281" t="str">
        <f>'[2]CU '!F69</f>
        <v>6L</v>
      </c>
      <c r="G67" s="376"/>
      <c r="H67" s="5"/>
      <c r="I67" s="5"/>
      <c r="J67" s="427">
        <f>'[2]CU '!Q69</f>
        <v>188.727459016393</v>
      </c>
      <c r="K67" s="23"/>
      <c r="L67" s="23"/>
      <c r="M67" s="38"/>
    </row>
    <row r="68" s="15" customFormat="1" ht="16.15" customHeight="1" spans="1:13">
      <c r="A68" s="334" t="str">
        <f>'[2]CU '!A70</f>
        <v>CU052</v>
      </c>
      <c r="B68" s="498" t="str">
        <f>'[2]CU '!B70</f>
        <v>CR-105 receiver flare type</v>
      </c>
      <c r="C68" s="307"/>
      <c r="D68" s="281" t="str">
        <f>'[2]CU '!D70</f>
        <v>8.5hp-10hp</v>
      </c>
      <c r="E68" s="281" t="str">
        <f>'[2]CU '!E70</f>
        <v>7"(a) x 16.15"(b)</v>
      </c>
      <c r="F68" s="281" t="str">
        <f>'[2]CU '!F70</f>
        <v>10L</v>
      </c>
      <c r="G68" s="376"/>
      <c r="H68" s="5"/>
      <c r="I68" s="5"/>
      <c r="J68" s="427">
        <f>'[2]CU '!Q70</f>
        <v>214.455327868852</v>
      </c>
      <c r="K68" s="23"/>
      <c r="L68" s="23"/>
      <c r="M68" s="38"/>
    </row>
    <row r="69" s="15" customFormat="1" ht="16.15" customHeight="1" spans="1:13">
      <c r="A69" s="334" t="str">
        <f>'[2]CU '!A71</f>
        <v>CU053</v>
      </c>
      <c r="B69" s="498" t="str">
        <f>'[2]CU '!B71</f>
        <v>CR-106 receiver flare type</v>
      </c>
      <c r="C69" s="307"/>
      <c r="D69" s="281" t="str">
        <f>'[2]CU '!D71</f>
        <v>12hp</v>
      </c>
      <c r="E69" s="281" t="str">
        <f>'[2]CU '!E71</f>
        <v>8"(a) x 14.96"(b)</v>
      </c>
      <c r="F69" s="281" t="str">
        <f>'[2]CU '!F71</f>
        <v>12L</v>
      </c>
      <c r="G69" s="376"/>
      <c r="H69" s="5"/>
      <c r="I69" s="5"/>
      <c r="J69" s="427">
        <f>'[2]CU '!Q71</f>
        <v>302.04856557377</v>
      </c>
      <c r="K69" s="23"/>
      <c r="L69" s="23"/>
      <c r="M69" s="38"/>
    </row>
    <row r="70" s="15" customFormat="1" ht="16.15" customHeight="1" spans="1:13">
      <c r="A70" s="334" t="str">
        <f>'[2]CU '!A72</f>
        <v>CU054</v>
      </c>
      <c r="B70" s="498" t="str">
        <f>'[2]CU '!B72</f>
        <v>CR-107 receiver flare type</v>
      </c>
      <c r="C70" s="307"/>
      <c r="D70" s="281" t="str">
        <f>'[2]CU '!D72</f>
        <v>15hp</v>
      </c>
      <c r="E70" s="281" t="str">
        <f>'[2]CU '!E72</f>
        <v>9"(a) x 15.74"(b)</v>
      </c>
      <c r="F70" s="281" t="str">
        <f>'[2]CU '!F72</f>
        <v>16L</v>
      </c>
      <c r="G70" s="376"/>
      <c r="H70" s="173"/>
      <c r="I70" s="173"/>
      <c r="J70" s="427">
        <f>'[2]CU '!Q72</f>
        <v>439.235655737705</v>
      </c>
      <c r="K70" s="23"/>
      <c r="L70" s="23"/>
      <c r="M70" s="38"/>
    </row>
    <row r="71" s="15" customFormat="1" ht="16.15" customHeight="1" spans="1:13">
      <c r="A71" s="334" t="str">
        <f>'[2]CU '!A73</f>
        <v>CU055</v>
      </c>
      <c r="B71" s="498" t="str">
        <f>'[2]CU '!B73</f>
        <v>CR-108 receiver flare type</v>
      </c>
      <c r="C71" s="308"/>
      <c r="D71" s="281" t="str">
        <f>'[2]CU '!D73</f>
        <v>20hp</v>
      </c>
      <c r="E71" s="281">
        <f>'[2]CU '!E73</f>
        <v>0</v>
      </c>
      <c r="F71" s="281" t="str">
        <f>'[2]CU '!F73</f>
        <v>20L</v>
      </c>
      <c r="G71" s="376"/>
      <c r="H71" s="173"/>
      <c r="I71" s="173"/>
      <c r="J71" s="427">
        <f>'[2]CU '!Q73</f>
        <v>446.260040983607</v>
      </c>
      <c r="K71" s="23"/>
      <c r="L71" s="23"/>
      <c r="M71" s="38"/>
    </row>
    <row r="72" s="15" customFormat="1" ht="16.15" customHeight="1" spans="1:13">
      <c r="A72" s="334" t="str">
        <f>'[2]CU '!A74</f>
        <v>CU055.1</v>
      </c>
      <c r="B72" s="334" t="str">
        <f>'[2]CU '!B74</f>
        <v>RT-1 receiver welding type</v>
      </c>
      <c r="C72" s="306" t="s">
        <v>5</v>
      </c>
      <c r="D72" s="281" t="str">
        <f>'[2]CU '!D74</f>
        <v>1hp</v>
      </c>
      <c r="E72" s="281" t="str">
        <f>'[2]CU '!E74</f>
        <v>cs165</v>
      </c>
      <c r="F72" s="281" t="str">
        <f>'[2]CU '!F74</f>
        <v>1L</v>
      </c>
      <c r="G72" s="376"/>
      <c r="H72" s="173"/>
      <c r="I72" s="173"/>
      <c r="J72" s="427">
        <f>'[2]CU '!Q74</f>
        <v>58.778309171185</v>
      </c>
      <c r="K72" s="23"/>
      <c r="L72" s="23"/>
      <c r="M72" s="38"/>
    </row>
    <row r="73" s="15" customFormat="1" ht="16.15" customHeight="1" spans="1:13">
      <c r="A73" s="334" t="str">
        <f>'[2]CU '!A75</f>
        <v>CU055.2</v>
      </c>
      <c r="B73" s="334" t="str">
        <f>'[2]CU '!B75</f>
        <v>RT-2 receiver welding type</v>
      </c>
      <c r="C73" s="307"/>
      <c r="D73" s="281" t="str">
        <f>'[2]CU '!D75</f>
        <v>1.5hp-2hp</v>
      </c>
      <c r="E73" s="281" t="str">
        <f>'[2]CU '!E75</f>
        <v>cu15-22</v>
      </c>
      <c r="F73" s="281" t="str">
        <f>'[2]CU '!F75</f>
        <v>2l</v>
      </c>
      <c r="G73" s="376"/>
      <c r="H73" s="173"/>
      <c r="I73" s="173"/>
      <c r="J73" s="427">
        <f>'[2]CU '!Q75</f>
        <v>66.66984142102</v>
      </c>
      <c r="K73" s="23"/>
      <c r="L73" s="23"/>
      <c r="M73" s="38"/>
    </row>
    <row r="74" s="15" customFormat="1" ht="16.15" customHeight="1" spans="1:13">
      <c r="A74" s="334" t="str">
        <f>'[2]CU '!A76</f>
        <v>CU055.3</v>
      </c>
      <c r="B74" s="334" t="str">
        <f>'[2]CU '!B76</f>
        <v>RT-3 receiver welding type</v>
      </c>
      <c r="C74" s="307"/>
      <c r="D74" s="281" t="str">
        <f>'[2]CU '!D76</f>
        <v>2.5hp-3hp</v>
      </c>
      <c r="E74" s="281" t="str">
        <f>'[2]CU '!E76</f>
        <v>cu32-36</v>
      </c>
      <c r="F74" s="281" t="str">
        <f>'[2]CU '!F76</f>
        <v>3l</v>
      </c>
      <c r="G74" s="376"/>
      <c r="H74" s="173"/>
      <c r="I74" s="173"/>
      <c r="J74" s="427">
        <f>'[2]CU '!Q76</f>
        <v>82.3168450198309</v>
      </c>
      <c r="K74" s="23"/>
      <c r="L74" s="23"/>
      <c r="M74" s="38"/>
    </row>
    <row r="75" s="15" customFormat="1" ht="16.15" customHeight="1" spans="1:13">
      <c r="A75" s="334" t="str">
        <f>'[2]CU '!A77</f>
        <v>CU055.4</v>
      </c>
      <c r="B75" s="334" t="str">
        <f>'[2]CU '!B77</f>
        <v>RT-4 receiver welding type</v>
      </c>
      <c r="C75" s="307"/>
      <c r="D75" s="281" t="str">
        <f>'[2]CU '!D77</f>
        <v>3.5hp-4hp</v>
      </c>
      <c r="E75" s="281" t="str">
        <f>'[2]CU '!E77</f>
        <v>cu40-50</v>
      </c>
      <c r="F75" s="281" t="str">
        <f>'[2]CU '!F77</f>
        <v>4l</v>
      </c>
      <c r="G75" s="376"/>
      <c r="H75" s="173"/>
      <c r="I75" s="173"/>
      <c r="J75" s="427">
        <f>'[2]CU '!Q77</f>
        <v>89.5280727653698</v>
      </c>
      <c r="K75" s="23"/>
      <c r="L75" s="23"/>
      <c r="M75" s="38"/>
    </row>
    <row r="76" s="15" customFormat="1" ht="16.15" customHeight="1" spans="1:13">
      <c r="A76" s="334" t="str">
        <f>'[2]CU '!A78</f>
        <v>CU055.5</v>
      </c>
      <c r="B76" s="334" t="str">
        <f>'[2]CU '!B78</f>
        <v>RT-6 receiver welding type</v>
      </c>
      <c r="C76" s="307"/>
      <c r="D76" s="281" t="str">
        <f>'[2]CU '!D78</f>
        <v>5hp</v>
      </c>
      <c r="E76" s="281" t="str">
        <f>'[2]CU '!E78</f>
        <v>cu64</v>
      </c>
      <c r="F76" s="281" t="str">
        <f>'[2]CU '!F78</f>
        <v>6l</v>
      </c>
      <c r="G76" s="376"/>
      <c r="H76" s="173"/>
      <c r="I76" s="173"/>
      <c r="J76" s="427">
        <f>'[2]CU '!Q78</f>
        <v>97.9638486186417</v>
      </c>
      <c r="K76" s="23"/>
      <c r="L76" s="23"/>
      <c r="M76" s="38"/>
    </row>
    <row r="77" s="15" customFormat="1" ht="16.15" customHeight="1" spans="1:13">
      <c r="A77" s="334" t="str">
        <f>'[2]CU '!A79</f>
        <v>CU055.6</v>
      </c>
      <c r="B77" s="498" t="str">
        <f>'[2]CU '!B79</f>
        <v>RT-8 receiver welding type</v>
      </c>
      <c r="C77" s="307"/>
      <c r="D77" s="281" t="str">
        <f>'[2]CU '!D79</f>
        <v>6hp</v>
      </c>
      <c r="E77" s="281" t="str">
        <f>'[2]CU '!E79</f>
        <v>cu72-90</v>
      </c>
      <c r="F77" s="281" t="str">
        <f>'[2]CU '!F79</f>
        <v>8l</v>
      </c>
      <c r="G77" s="376"/>
      <c r="H77" s="173"/>
      <c r="I77" s="173"/>
      <c r="J77" s="427">
        <f>'[2]CU '!Q79</f>
        <v>119.733592756118</v>
      </c>
      <c r="K77" s="23"/>
      <c r="L77" s="23"/>
      <c r="M77" s="38"/>
    </row>
    <row r="78" s="15" customFormat="1" ht="16.15" customHeight="1" spans="1:13">
      <c r="A78" s="334" t="str">
        <f>'[2]CU '!A80</f>
        <v>CU055.7</v>
      </c>
      <c r="B78" s="498" t="str">
        <f>'[2]CU '!B80</f>
        <v>RT-10 receiver welding type</v>
      </c>
      <c r="C78" s="307"/>
      <c r="D78" s="281" t="str">
        <f>'[2]CU '!D80</f>
        <v>8hp</v>
      </c>
      <c r="E78" s="281" t="str">
        <f>'[2]CU '!E80</f>
        <v>cu100-125</v>
      </c>
      <c r="F78" s="281" t="str">
        <f>'[2]CU '!F80</f>
        <v>10l</v>
      </c>
      <c r="G78" s="376"/>
      <c r="H78" s="173"/>
      <c r="I78" s="173"/>
      <c r="J78" s="427">
        <f>'[2]CU '!Q80</f>
        <v>141.503336893594</v>
      </c>
      <c r="K78" s="23"/>
      <c r="L78" s="23"/>
      <c r="M78" s="39"/>
    </row>
    <row r="79" s="15" customFormat="1" ht="16.15" customHeight="1" spans="1:13">
      <c r="A79" s="334" t="str">
        <f>'[2]CU '!A81</f>
        <v>CU055.8</v>
      </c>
      <c r="B79" s="498" t="str">
        <f>'[2]CU '!B81</f>
        <v>RT-12 receiver welding type</v>
      </c>
      <c r="C79" s="307"/>
      <c r="D79" s="281" t="str">
        <f>'[2]CU '!D81</f>
        <v>10hp</v>
      </c>
      <c r="E79" s="281" t="str">
        <f>'[2]CU '!E81</f>
        <v>cu144</v>
      </c>
      <c r="F79" s="281" t="str">
        <f>'[2]CU '!F81</f>
        <v>12l</v>
      </c>
      <c r="G79" s="376"/>
      <c r="H79" s="173"/>
      <c r="I79" s="173"/>
      <c r="J79" s="427">
        <f>'[2]CU '!Q81</f>
        <v>163.27308103107</v>
      </c>
      <c r="K79" s="23"/>
      <c r="L79" s="23"/>
      <c r="M79" s="39"/>
    </row>
    <row r="80" s="15" customFormat="1" ht="16.15" customHeight="1" spans="1:13">
      <c r="A80" s="334" t="str">
        <f>'[2]CU '!A82</f>
        <v>CU055.9</v>
      </c>
      <c r="B80" s="498" t="str">
        <f>'[2]CU '!B82</f>
        <v>RT-14 receiver welding type</v>
      </c>
      <c r="C80" s="308"/>
      <c r="D80" s="281" t="str">
        <f>'[2]CU '!D82</f>
        <v>12hp</v>
      </c>
      <c r="E80" s="281" t="str">
        <f>'[2]CU '!E82</f>
        <v>cu160</v>
      </c>
      <c r="F80" s="281" t="str">
        <f>'[2]CU '!F82</f>
        <v>14l</v>
      </c>
      <c r="G80" s="376"/>
      <c r="H80" s="173"/>
      <c r="I80" s="173"/>
      <c r="J80" s="427">
        <f>'[2]CU '!Q82</f>
        <v>171.436735082623</v>
      </c>
      <c r="K80" s="23"/>
      <c r="L80" s="23"/>
      <c r="M80" s="39"/>
    </row>
    <row r="81" s="15" customFormat="1" ht="16.15" customHeight="1" spans="1:13">
      <c r="A81" s="334" t="str">
        <f>'[2]CU '!A83</f>
        <v>CU055.10</v>
      </c>
      <c r="B81" s="334" t="str">
        <f>'[2]CU '!B83</f>
        <v>SCL-5-3 receiver tank</v>
      </c>
      <c r="C81" s="307"/>
      <c r="D81" s="281" t="str">
        <f>'[2]CU '!D83</f>
        <v>6hp</v>
      </c>
      <c r="E81" s="281" t="str">
        <f>'[2]CU '!E83</f>
        <v>cu72-90</v>
      </c>
      <c r="F81" s="281" t="str">
        <f>'[2]CU '!F83</f>
        <v>8l</v>
      </c>
      <c r="G81" s="376"/>
      <c r="H81" s="173"/>
      <c r="I81" s="173"/>
      <c r="J81" s="427">
        <f>'[2]CU '!Q83</f>
        <v>134.700291850632</v>
      </c>
      <c r="K81" s="23"/>
      <c r="L81" s="23"/>
      <c r="M81" s="39"/>
    </row>
    <row r="82" s="15" customFormat="1" ht="16.15" customHeight="1" spans="1:13">
      <c r="A82" s="334" t="str">
        <f>'[2]CU '!A84</f>
        <v>CU055.11</v>
      </c>
      <c r="B82" s="334" t="str">
        <f>'[2]CU '!B84</f>
        <v>SCL-10-4 receiver tank</v>
      </c>
      <c r="C82" s="307"/>
      <c r="D82" s="281" t="str">
        <f>'[2]CU '!D84</f>
        <v>8-12hp</v>
      </c>
      <c r="E82" s="281" t="str">
        <f>'[2]CU '!E84</f>
        <v>cu100-144</v>
      </c>
      <c r="F82" s="281" t="str">
        <f>'[2]CU '!F84</f>
        <v>12l</v>
      </c>
      <c r="G82" s="376"/>
      <c r="H82" s="173"/>
      <c r="I82" s="173"/>
      <c r="J82" s="427">
        <f>'[2]CU '!Q84</f>
        <v>208.173178314614</v>
      </c>
      <c r="K82" s="23"/>
      <c r="L82" s="23"/>
      <c r="M82" s="39"/>
    </row>
    <row r="83" s="15" customFormat="1" ht="16.15" customHeight="1" spans="1:13">
      <c r="A83" s="334" t="str">
        <f>'[2]CU '!A85</f>
        <v>CU055.12</v>
      </c>
      <c r="B83" s="334" t="str">
        <f>'[2]CU '!B85</f>
        <v>SCL-15-4 receiver tank</v>
      </c>
      <c r="C83" s="307"/>
      <c r="D83" s="281" t="str">
        <f>'[2]CU '!D85</f>
        <v>15hp</v>
      </c>
      <c r="E83" s="281" t="str">
        <f>'[2]CU '!E85</f>
        <v>cu160</v>
      </c>
      <c r="F83" s="281" t="str">
        <f>'[2]CU '!F85</f>
        <v>16l</v>
      </c>
      <c r="G83" s="376"/>
      <c r="H83" s="173"/>
      <c r="I83" s="173"/>
      <c r="J83" s="427">
        <f>'[2]CU '!Q85</f>
        <v>331.138217466138</v>
      </c>
      <c r="K83" s="23"/>
      <c r="L83" s="23"/>
      <c r="M83" s="39"/>
    </row>
    <row r="84" s="15" customFormat="1" ht="16.15" customHeight="1" spans="1:13">
      <c r="A84" s="334" t="str">
        <f>'[2]CU '!A86</f>
        <v>CU055.13</v>
      </c>
      <c r="B84" s="334" t="str">
        <f>'[2]CU '!B86</f>
        <v>SCL-20-3 receiver tank</v>
      </c>
      <c r="C84" s="307"/>
      <c r="D84" s="281" t="str">
        <f>'[2]CU '!D86</f>
        <v>20hp</v>
      </c>
      <c r="E84" s="281" t="str">
        <f>'[2]CU '!E86</f>
        <v>cu200</v>
      </c>
      <c r="F84" s="281" t="str">
        <f>'[2]CU '!F86</f>
        <v>20l</v>
      </c>
      <c r="G84" s="376"/>
      <c r="H84" s="173"/>
      <c r="I84" s="173"/>
      <c r="J84" s="427">
        <f>'[2]CU '!Q86</f>
        <v>436.818775898045</v>
      </c>
      <c r="K84" s="23"/>
      <c r="L84" s="23"/>
      <c r="M84" s="39"/>
    </row>
    <row r="85" s="1010" customFormat="1" ht="16.5" customHeight="1" spans="1:13">
      <c r="A85" s="334" t="str">
        <f>'[2]CU '!A87</f>
        <v>CU055.18</v>
      </c>
      <c r="B85" s="334" t="str">
        <f>'[2]CU '!B87</f>
        <v>L-29L (7/8" * 7/8")</v>
      </c>
      <c r="C85" s="306" t="s">
        <v>6</v>
      </c>
      <c r="D85" s="281" t="str">
        <f>'[2]CU '!D87</f>
        <v>30hp</v>
      </c>
      <c r="E85" s="281" t="str">
        <f>'[2]CU '!E87</f>
        <v>30L,with two valves,with sight glass</v>
      </c>
      <c r="F85" s="281" t="str">
        <f>'[2]CU '!F87</f>
        <v>30L</v>
      </c>
      <c r="G85" s="376"/>
      <c r="H85" s="98"/>
      <c r="I85" s="98"/>
      <c r="J85" s="427">
        <f>'[2]CU '!Q87</f>
        <v>841.959972394755</v>
      </c>
      <c r="K85" s="1016"/>
      <c r="L85" s="1016"/>
      <c r="M85" s="1017"/>
    </row>
    <row r="86" s="1010" customFormat="1" ht="16.5" customHeight="1" spans="1:13">
      <c r="A86" s="334" t="str">
        <f>'[2]CU '!A88</f>
        <v>CU056</v>
      </c>
      <c r="B86" s="334" t="str">
        <f>'[2]CU '!B88</f>
        <v>L-40L (1 1/8" * 1 1/8")</v>
      </c>
      <c r="C86" s="307"/>
      <c r="D86" s="281" t="str">
        <f>'[2]CU '!D88</f>
        <v>40hp</v>
      </c>
      <c r="E86" s="281" t="str">
        <f>'[2]CU '!E88</f>
        <v>40L,with two valves,with sight glass</v>
      </c>
      <c r="F86" s="281" t="str">
        <f>'[2]CU '!F88</f>
        <v>40L</v>
      </c>
      <c r="G86" s="376"/>
      <c r="H86" s="1018"/>
      <c r="I86" s="1018"/>
      <c r="J86" s="427">
        <f>'[2]CU '!Q88</f>
        <v>1435.47273982057</v>
      </c>
      <c r="K86" s="1016"/>
      <c r="L86" s="1016"/>
      <c r="M86" s="321"/>
    </row>
    <row r="87" s="1010" customFormat="1" ht="16.5" customHeight="1" spans="1:13">
      <c r="A87" s="334" t="str">
        <f>'[2]CU '!A89</f>
        <v>CU057</v>
      </c>
      <c r="B87" s="334" t="str">
        <f>'[2]CU '!B89</f>
        <v>L-60L (1 3/8" * 1 1/8")</v>
      </c>
      <c r="C87" s="307"/>
      <c r="D87" s="281" t="str">
        <f>'[2]CU '!D89</f>
        <v>60hp</v>
      </c>
      <c r="E87" s="281" t="str">
        <f>'[2]CU '!E89</f>
        <v>60L,with two valves,with sight glass</v>
      </c>
      <c r="F87" s="281" t="str">
        <f>'[2]CU '!F89</f>
        <v>60L</v>
      </c>
      <c r="G87" s="376"/>
      <c r="H87" s="1018"/>
      <c r="I87" s="1018"/>
      <c r="J87" s="427">
        <f>'[2]CU '!Q89</f>
        <v>1877.15665976536</v>
      </c>
      <c r="K87" s="1016"/>
      <c r="L87" s="1016"/>
      <c r="M87" s="321"/>
    </row>
    <row r="88" s="1010" customFormat="1" ht="16.5" customHeight="1" spans="1:13">
      <c r="A88" s="334" t="str">
        <f>'[2]CU '!A90</f>
        <v>CU058</v>
      </c>
      <c r="B88" s="334" t="str">
        <f>'[2]CU '!B90</f>
        <v>L-80L (1 5/8" * 1 3/8")</v>
      </c>
      <c r="C88" s="307"/>
      <c r="D88" s="281" t="str">
        <f>'[2]CU '!D90</f>
        <v>80hp</v>
      </c>
      <c r="E88" s="281" t="str">
        <f>'[2]CU '!E90</f>
        <v>80L,with two valves,with sight glass</v>
      </c>
      <c r="F88" s="281" t="str">
        <f>'[2]CU '!F90</f>
        <v>80L</v>
      </c>
      <c r="G88" s="376"/>
      <c r="H88" s="1018"/>
      <c r="I88" s="1018"/>
      <c r="J88" s="427">
        <f>'[2]CU '!Q90</f>
        <v>2139.40648723257</v>
      </c>
      <c r="K88" s="1016"/>
      <c r="L88" s="1016"/>
      <c r="M88" s="321"/>
    </row>
    <row r="89" s="1010" customFormat="1" ht="16.5" customHeight="1" spans="1:13">
      <c r="A89" s="334" t="str">
        <f>'[2]CU '!A91</f>
        <v>CU059</v>
      </c>
      <c r="B89" s="334" t="str">
        <f>'[2]CU '!B91</f>
        <v>L-100L (1 5/8" * 1 3/8")</v>
      </c>
      <c r="C89" s="307"/>
      <c r="D89" s="281" t="str">
        <f>'[2]CU '!D91</f>
        <v>100hp</v>
      </c>
      <c r="E89" s="281" t="str">
        <f>'[2]CU '!E91</f>
        <v>100L,with two valves,with sight glass</v>
      </c>
      <c r="F89" s="281" t="str">
        <f>'[2]CU '!F91</f>
        <v>100L</v>
      </c>
      <c r="G89" s="1019"/>
      <c r="H89" s="1018"/>
      <c r="I89" s="1018"/>
      <c r="J89" s="427">
        <f>'[2]CU '!Q91</f>
        <v>2339.54451345756</v>
      </c>
      <c r="K89" s="1016"/>
      <c r="L89" s="1016"/>
      <c r="M89" s="321"/>
    </row>
    <row r="90" s="1010" customFormat="1" ht="16.5" customHeight="1" spans="1:13">
      <c r="A90" s="334" t="str">
        <f>'[2]CU '!A92</f>
        <v>CU060</v>
      </c>
      <c r="B90" s="334" t="str">
        <f>'[2]CU '!B92</f>
        <v>L-120L (1 5/8" * 1 3/8")</v>
      </c>
      <c r="C90" s="307"/>
      <c r="D90" s="281" t="str">
        <f>'[2]CU '!D92</f>
        <v>120hp</v>
      </c>
      <c r="E90" s="281" t="str">
        <f>'[2]CU '!E92</f>
        <v>120L,with two valves,with sight glass</v>
      </c>
      <c r="F90" s="281" t="str">
        <f>'[2]CU '!F92</f>
        <v>120L</v>
      </c>
      <c r="G90" s="1020"/>
      <c r="H90" s="1018"/>
      <c r="I90" s="1018"/>
      <c r="J90" s="427">
        <f>'[2]CU '!Q92</f>
        <v>2657.00483091787</v>
      </c>
      <c r="K90" s="1016"/>
      <c r="L90" s="1016"/>
      <c r="M90" s="321"/>
    </row>
    <row r="91" s="1010" customFormat="1" ht="16.5" customHeight="1" spans="1:13">
      <c r="A91" s="334" t="str">
        <f>'[2]CU '!A93</f>
        <v>CU061</v>
      </c>
      <c r="B91" s="334" t="str">
        <f>'[2]CU '!B93</f>
        <v>L-150L (2 1/8" * 1 5/8")</v>
      </c>
      <c r="C91" s="307"/>
      <c r="D91" s="281" t="str">
        <f>'[2]CU '!D93</f>
        <v>150hp</v>
      </c>
      <c r="E91" s="281" t="str">
        <f>'[2]CU '!E93</f>
        <v>150L,with two valves,with sight glass</v>
      </c>
      <c r="F91" s="281" t="str">
        <f>'[2]CU '!F93</f>
        <v>150L</v>
      </c>
      <c r="G91" s="590"/>
      <c r="H91" s="590"/>
      <c r="I91" s="590"/>
      <c r="J91" s="427" t="str">
        <f>'[2]CU '!Q93</f>
        <v>~</v>
      </c>
      <c r="K91" s="675"/>
      <c r="L91" s="675"/>
      <c r="M91" s="321"/>
    </row>
    <row r="92" s="15" customFormat="1" customHeight="1" spans="1:13">
      <c r="A92" s="334" t="str">
        <f>'[2]CU '!A94</f>
        <v>CU062</v>
      </c>
      <c r="B92" s="334" t="str">
        <f>'[2]CU '!B94</f>
        <v>HTC-3</v>
      </c>
      <c r="C92" s="306" t="s">
        <v>7</v>
      </c>
      <c r="D92" s="281" t="str">
        <f>'[2]CU '!D94</f>
        <v>3hp</v>
      </c>
      <c r="E92" s="281" t="str">
        <f>'[2]CU '!E94</f>
        <v>800*159D</v>
      </c>
      <c r="F92" s="281" t="str">
        <f>'[2]CU '!F94</f>
        <v>2DES2Y</v>
      </c>
      <c r="G92" s="173"/>
      <c r="H92" s="173"/>
      <c r="I92" s="173"/>
      <c r="J92" s="427">
        <f>'[2]CU '!Q94</f>
        <v>2163.73078097954</v>
      </c>
      <c r="K92" s="1021"/>
      <c r="L92" s="1021"/>
      <c r="M92" s="37"/>
    </row>
    <row r="93" s="15" customFormat="1" spans="1:13">
      <c r="A93" s="334" t="str">
        <f>'[2]CU '!A95</f>
        <v>CU063</v>
      </c>
      <c r="B93" s="334" t="str">
        <f>'[2]CU '!B95</f>
        <v>HTC-4</v>
      </c>
      <c r="C93" s="307"/>
      <c r="D93" s="281" t="str">
        <f>'[2]CU '!D95</f>
        <v>4hp</v>
      </c>
      <c r="E93" s="281" t="str">
        <f>'[2]CU '!E95</f>
        <v>800*159D</v>
      </c>
      <c r="F93" s="281" t="str">
        <f>'[2]CU '!F95</f>
        <v>4CES3Y</v>
      </c>
      <c r="G93" s="173"/>
      <c r="H93" s="173"/>
      <c r="I93" s="173"/>
      <c r="J93" s="427">
        <f>'[2]CU '!Q95</f>
        <v>2291.00906221362</v>
      </c>
      <c r="K93" s="1021"/>
      <c r="L93" s="1021"/>
      <c r="M93" s="38"/>
    </row>
    <row r="94" s="15" customFormat="1" spans="1:13">
      <c r="A94" s="334" t="str">
        <f>'[2]CU '!A96</f>
        <v>CU064</v>
      </c>
      <c r="B94" s="334" t="str">
        <f>'[2]CU '!B96</f>
        <v>HTC-5</v>
      </c>
      <c r="C94" s="307"/>
      <c r="D94" s="281" t="str">
        <f>'[2]CU '!D96</f>
        <v>5hp</v>
      </c>
      <c r="E94" s="281" t="str">
        <f>'[2]CU '!E96</f>
        <v>930*219D</v>
      </c>
      <c r="F94" s="281" t="str">
        <f>'[2]CU '!F96</f>
        <v>4EES4Y</v>
      </c>
      <c r="G94" s="173"/>
      <c r="H94" s="173"/>
      <c r="I94" s="173"/>
      <c r="J94" s="427">
        <f>'[2]CU '!Q96</f>
        <v>2418.28734344772</v>
      </c>
      <c r="K94" s="1021"/>
      <c r="L94" s="1021"/>
      <c r="M94" s="38"/>
    </row>
    <row r="95" s="15" customFormat="1" spans="1:13">
      <c r="A95" s="334" t="str">
        <f>'[2]CU '!A97</f>
        <v>CU064.01</v>
      </c>
      <c r="B95" s="334" t="str">
        <f>'[2]CU '!B97</f>
        <v>HTC-6</v>
      </c>
      <c r="C95" s="307"/>
      <c r="D95" s="281" t="str">
        <f>'[2]CU '!D97</f>
        <v>6hp</v>
      </c>
      <c r="E95" s="281" t="str">
        <f>'[2]CU '!E97</f>
        <v>1080*165D</v>
      </c>
      <c r="F95" s="281" t="str">
        <f>'[2]CU '!F97</f>
        <v>4DES5Y</v>
      </c>
      <c r="G95" s="173"/>
      <c r="H95" s="173"/>
      <c r="I95" s="173"/>
      <c r="J95" s="427">
        <f>'[2]CU '!Q97</f>
        <v>2672.8439059159</v>
      </c>
      <c r="K95" s="1021"/>
      <c r="L95" s="1021"/>
      <c r="M95" s="38"/>
    </row>
    <row r="96" s="15" customFormat="1" spans="1:13">
      <c r="A96" s="334" t="str">
        <f>'[2]CU '!A98</f>
        <v>CU065</v>
      </c>
      <c r="B96" s="334" t="str">
        <f>'[2]CU '!B98</f>
        <v>HTC-8</v>
      </c>
      <c r="C96" s="307"/>
      <c r="D96" s="281" t="str">
        <f>'[2]CU '!D98</f>
        <v>8hp</v>
      </c>
      <c r="E96" s="281" t="str">
        <f>'[2]CU '!E98</f>
        <v>980*219D</v>
      </c>
      <c r="F96" s="281" t="str">
        <f>'[2]CU '!F98</f>
        <v>4CES6Y</v>
      </c>
      <c r="G96" s="173"/>
      <c r="H96" s="173"/>
      <c r="I96" s="173"/>
      <c r="J96" s="427">
        <f>'[2]CU '!Q98</f>
        <v>3054.67874961816</v>
      </c>
      <c r="K96" s="1021"/>
      <c r="L96" s="1021"/>
      <c r="M96" s="38"/>
    </row>
    <row r="97" s="15" customFormat="1" spans="1:13">
      <c r="A97" s="334" t="str">
        <f>'[2]CU '!A99</f>
        <v>CU066</v>
      </c>
      <c r="B97" s="334" t="str">
        <f>'[2]CU '!B99</f>
        <v>HTC-10</v>
      </c>
      <c r="C97" s="307"/>
      <c r="D97" s="281" t="str">
        <f>'[2]CU '!D99</f>
        <v>10hp</v>
      </c>
      <c r="E97" s="281" t="str">
        <f>'[2]CU '!E99</f>
        <v>1080*219D</v>
      </c>
      <c r="F97" s="281" t="str">
        <f>'[2]CU '!F99</f>
        <v>4TES9Y</v>
      </c>
      <c r="G97" s="173"/>
      <c r="H97" s="173"/>
      <c r="I97" s="173"/>
      <c r="J97" s="427">
        <f>'[2]CU '!Q99</f>
        <v>3436.51359332044</v>
      </c>
      <c r="K97" s="1021"/>
      <c r="L97" s="1021"/>
      <c r="M97" s="38"/>
    </row>
    <row r="98" s="15" customFormat="1" spans="1:13">
      <c r="A98" s="334" t="str">
        <f>'[2]CU '!A100</f>
        <v>CU067</v>
      </c>
      <c r="B98" s="334" t="str">
        <f>'[2]CU '!B100</f>
        <v>HTC-12</v>
      </c>
      <c r="C98" s="307"/>
      <c r="D98" s="281" t="str">
        <f>'[2]CU '!D100</f>
        <v>12.5hp</v>
      </c>
      <c r="E98" s="281" t="str">
        <f>'[2]CU '!E100</f>
        <v>1280*219D</v>
      </c>
      <c r="F98" s="281" t="str">
        <f>'[2]CU '!F100</f>
        <v>4PES12Y</v>
      </c>
      <c r="G98" s="173"/>
      <c r="H98" s="173"/>
      <c r="I98" s="173"/>
      <c r="J98" s="427">
        <f>'[2]CU '!Q100</f>
        <v>3563.79187455452</v>
      </c>
      <c r="K98" s="1021"/>
      <c r="L98" s="1021"/>
      <c r="M98" s="38"/>
    </row>
    <row r="99" s="15" customFormat="1" spans="1:13">
      <c r="A99" s="334" t="str">
        <f>'[2]CU '!A101</f>
        <v>CU068</v>
      </c>
      <c r="B99" s="334" t="str">
        <f>'[2]CU '!B101</f>
        <v>HTC-15</v>
      </c>
      <c r="C99" s="307"/>
      <c r="D99" s="281" t="str">
        <f>'[2]CU '!D101</f>
        <v>15hp</v>
      </c>
      <c r="E99" s="281" t="str">
        <f>'[2]CU '!E101</f>
        <v>1220*219D</v>
      </c>
      <c r="F99" s="281" t="str">
        <f>'[2]CU '!F101</f>
        <v>4JE13Y</v>
      </c>
      <c r="G99" s="173"/>
      <c r="H99" s="173"/>
      <c r="I99" s="173"/>
      <c r="J99" s="427">
        <f>'[2]CU '!Q101</f>
        <v>4072.90499949089</v>
      </c>
      <c r="K99" s="1021"/>
      <c r="L99" s="1021"/>
      <c r="M99" s="38"/>
    </row>
    <row r="100" s="15" customFormat="1" spans="1:13">
      <c r="A100" s="334" t="str">
        <f>'[2]CU '!A102</f>
        <v>CU069</v>
      </c>
      <c r="B100" s="334" t="str">
        <f>'[2]CU '!B102</f>
        <v>HTC-20</v>
      </c>
      <c r="C100" s="307"/>
      <c r="D100" s="281" t="str">
        <f>'[2]CU '!D102</f>
        <v>20hp</v>
      </c>
      <c r="E100" s="281" t="str">
        <f>'[2]CU '!E102</f>
        <v>1430*219D</v>
      </c>
      <c r="F100" s="281" t="str">
        <f>'[2]CU '!F102</f>
        <v>4HE18Y</v>
      </c>
      <c r="G100" s="173"/>
      <c r="H100" s="173"/>
      <c r="I100" s="173"/>
      <c r="J100" s="427">
        <f>'[2]CU '!Q102</f>
        <v>4836.57468689543</v>
      </c>
      <c r="K100" s="1021"/>
      <c r="L100" s="1021"/>
      <c r="M100" s="38"/>
    </row>
    <row r="101" s="15" customFormat="1" spans="1:13">
      <c r="A101" s="334" t="str">
        <f>'[2]CU '!A103</f>
        <v>CU070</v>
      </c>
      <c r="B101" s="334" t="str">
        <f>'[2]CU '!B103</f>
        <v>HTC-25</v>
      </c>
      <c r="C101" s="307"/>
      <c r="D101" s="281" t="str">
        <f>'[2]CU '!D103</f>
        <v>25hp</v>
      </c>
      <c r="E101" s="281" t="str">
        <f>'[2]CU '!E103</f>
        <v>1430*273D</v>
      </c>
      <c r="F101" s="281" t="str">
        <f>'[2]CU '!F103</f>
        <v>4GE23Y</v>
      </c>
      <c r="G101" s="173"/>
      <c r="H101" s="173"/>
      <c r="I101" s="173"/>
      <c r="J101" s="427">
        <f>'[2]CU '!Q103</f>
        <v>5727.52265553407</v>
      </c>
      <c r="K101" s="1021"/>
      <c r="L101" s="1021"/>
      <c r="M101" s="38"/>
    </row>
    <row r="102" s="15" customFormat="1" spans="1:13">
      <c r="A102" s="334" t="str">
        <f>'[2]CU '!A104</f>
        <v>CU071</v>
      </c>
      <c r="B102" s="334" t="str">
        <f>'[2]CU '!B104</f>
        <v>HTC-30</v>
      </c>
      <c r="C102" s="307"/>
      <c r="D102" s="281" t="str">
        <f>'[2]CU '!D104</f>
        <v>30hp</v>
      </c>
      <c r="E102" s="281" t="str">
        <f>'[2]CU '!E104</f>
        <v>1620*273D</v>
      </c>
      <c r="F102" s="281" t="str">
        <f>'[2]CU '!F104</f>
        <v>6HE28Y</v>
      </c>
      <c r="G102" s="173"/>
      <c r="H102" s="93"/>
      <c r="I102" s="93"/>
      <c r="J102" s="427">
        <f>'[2]CU '!Q104</f>
        <v>6745.74890540678</v>
      </c>
      <c r="K102" s="1021"/>
      <c r="L102" s="1021"/>
      <c r="M102" s="38"/>
    </row>
    <row r="103" s="15" customFormat="1" ht="15" customHeight="1" spans="1:13">
      <c r="A103" s="334" t="str">
        <f>'[2]CU '!A105</f>
        <v>CU072</v>
      </c>
      <c r="B103" s="334" t="str">
        <f>'[2]CU '!B105</f>
        <v>HTC-35</v>
      </c>
      <c r="C103" s="307"/>
      <c r="D103" s="281" t="str">
        <f>'[2]CU '!D105</f>
        <v>35hp</v>
      </c>
      <c r="E103" s="281" t="str">
        <f>'[2]CU '!E105</f>
        <v>1620*273D</v>
      </c>
      <c r="F103" s="281" t="str">
        <f>'[2]CU '!F105</f>
        <v>6GE34Y/S6F30.2Y</v>
      </c>
      <c r="G103" s="173"/>
      <c r="H103" s="93"/>
      <c r="I103" s="93"/>
      <c r="J103" s="427">
        <f>'[2]CU '!Q105</f>
        <v>7254.86203034314</v>
      </c>
      <c r="K103" s="1021"/>
      <c r="L103" s="1021"/>
      <c r="M103" s="38"/>
    </row>
    <row r="104" s="15" customFormat="1" ht="15" customHeight="1" spans="1:13">
      <c r="A104" s="334" t="str">
        <f>'[2]CU '!A106</f>
        <v>CU073</v>
      </c>
      <c r="B104" s="334" t="str">
        <f>'[2]CU '!B106</f>
        <v>HTC-40</v>
      </c>
      <c r="C104" s="307"/>
      <c r="D104" s="281" t="str">
        <f>'[2]CU '!D106</f>
        <v>40hp</v>
      </c>
      <c r="E104" s="281" t="str">
        <f>'[2]CU '!E106</f>
        <v>1620*279D</v>
      </c>
      <c r="F104" s="281" t="str">
        <f>'[2]CU '!F106</f>
        <v>6FE44Y</v>
      </c>
      <c r="G104" s="173"/>
      <c r="H104" s="93"/>
      <c r="I104" s="93"/>
      <c r="J104" s="427">
        <f>'[2]CU '!Q106</f>
        <v>7636.69687404541</v>
      </c>
      <c r="K104" s="1021"/>
      <c r="L104" s="1021"/>
      <c r="M104" s="38"/>
    </row>
    <row r="105" s="15" customFormat="1" ht="15" customHeight="1" spans="1:13">
      <c r="A105" s="334" t="str">
        <f>'[2]CU '!A107</f>
        <v>CU073.01</v>
      </c>
      <c r="B105" s="334" t="str">
        <f>'[2]CU '!B107</f>
        <v>HTC-45</v>
      </c>
      <c r="C105" s="307"/>
      <c r="D105" s="281" t="str">
        <f>'[2]CU '!D107</f>
        <v>45hp</v>
      </c>
      <c r="E105" s="281" t="str">
        <f>'[2]CU '!E107</f>
        <v>2150*273D</v>
      </c>
      <c r="F105" s="281" t="str">
        <f>'[2]CU '!F107</f>
        <v>6GE40Y /SW3L3000</v>
      </c>
      <c r="G105" s="25"/>
      <c r="H105" s="93"/>
      <c r="I105" s="93"/>
      <c r="J105" s="427">
        <f>'[2]CU '!Q107</f>
        <v>8652.45901639344</v>
      </c>
      <c r="K105" s="1021"/>
      <c r="L105" s="1021"/>
      <c r="M105" s="38"/>
    </row>
    <row r="106" s="15" customFormat="1" ht="15" customHeight="1" spans="1:13">
      <c r="A106" s="334" t="str">
        <f>'[2]CU '!A108</f>
        <v>CU074</v>
      </c>
      <c r="B106" s="334" t="str">
        <f>'[2]CU '!B108</f>
        <v>HTC-50</v>
      </c>
      <c r="C106" s="307"/>
      <c r="D106" s="281" t="str">
        <f>'[2]CU '!D108</f>
        <v>50hp</v>
      </c>
      <c r="E106" s="281" t="str">
        <f>'[2]CU '!E108</f>
        <v>2150*273D</v>
      </c>
      <c r="F106" s="281" t="str">
        <f>'[2]CU '!F108</f>
        <v>6FE50Y /SW3L4000</v>
      </c>
      <c r="G106" s="25"/>
      <c r="H106" s="93"/>
      <c r="I106" s="93"/>
      <c r="J106" s="427">
        <f>'[2]CU '!Q108</f>
        <v>9579.50819672131</v>
      </c>
      <c r="K106" s="1021"/>
      <c r="L106" s="1021"/>
      <c r="M106" s="38"/>
    </row>
    <row r="107" s="15" customFormat="1" ht="15" customHeight="1" spans="1:13">
      <c r="A107" s="334" t="str">
        <f>'[2]CU '!A109</f>
        <v>CU074.01</v>
      </c>
      <c r="B107" s="334" t="str">
        <f>'[2]CU '!B109</f>
        <v>HTC-55</v>
      </c>
      <c r="C107" s="307"/>
      <c r="D107" s="281" t="str">
        <f>'[2]CU '!D109</f>
        <v>55hp</v>
      </c>
      <c r="E107" s="281" t="str">
        <f>'[2]CU '!E109</f>
        <v>2150*273D</v>
      </c>
      <c r="F107" s="281" t="str">
        <f>'[2]CU '!F109</f>
        <v>SW3L5000</v>
      </c>
      <c r="G107" s="25"/>
      <c r="H107" s="93"/>
      <c r="I107" s="93"/>
      <c r="J107" s="427">
        <f>'[2]CU '!Q109</f>
        <v>11124.5901639344</v>
      </c>
      <c r="K107" s="1021"/>
      <c r="L107" s="1021"/>
      <c r="M107" s="38"/>
    </row>
    <row r="108" s="15" customFormat="1" spans="1:13">
      <c r="A108" s="334" t="str">
        <f>'[2]CU '!A110</f>
        <v>CU075</v>
      </c>
      <c r="B108" s="334" t="str">
        <f>'[2]CU '!B110</f>
        <v>HTC-60</v>
      </c>
      <c r="C108" s="307"/>
      <c r="D108" s="281" t="str">
        <f>'[2]CU '!D110</f>
        <v>60hp</v>
      </c>
      <c r="E108" s="281" t="str">
        <f>'[2]CU '!E110</f>
        <v>2170*325D</v>
      </c>
      <c r="F108" s="281" t="str">
        <f>'[2]CU '!F110</f>
        <v>SW3L6000</v>
      </c>
      <c r="G108" s="25"/>
      <c r="H108" s="93"/>
      <c r="I108" s="93"/>
      <c r="J108" s="427">
        <f>'[2]CU '!Q110</f>
        <v>12669.6721311475</v>
      </c>
      <c r="K108" s="1021"/>
      <c r="L108" s="1021"/>
      <c r="M108" s="38"/>
    </row>
    <row r="109" s="15" customFormat="1" spans="1:13">
      <c r="A109" s="334" t="str">
        <f>'[2]CU '!A111</f>
        <v>CU075.01</v>
      </c>
      <c r="B109" s="334" t="str">
        <f>'[2]CU '!B111</f>
        <v>HTC-70</v>
      </c>
      <c r="C109" s="307"/>
      <c r="D109" s="281" t="str">
        <f>'[2]CU '!D111</f>
        <v>70hp</v>
      </c>
      <c r="E109" s="281" t="str">
        <f>'[2]CU '!E111</f>
        <v>2220*325D</v>
      </c>
      <c r="F109" s="281" t="str">
        <f>'[2]CU '!F111</f>
        <v>SW3L7000</v>
      </c>
      <c r="G109" s="93"/>
      <c r="H109" s="93"/>
      <c r="I109" s="93"/>
      <c r="J109" s="427">
        <f>'[2]CU '!Q111</f>
        <v>14564.8711943794</v>
      </c>
      <c r="K109" s="1021"/>
      <c r="L109" s="1021"/>
      <c r="M109" s="38"/>
    </row>
    <row r="110" s="15" customFormat="1" spans="1:13">
      <c r="A110" s="334" t="str">
        <f>'[2]CU '!A112</f>
        <v>CU076</v>
      </c>
      <c r="B110" s="334" t="str">
        <f>'[2]CU '!B112</f>
        <v>HTC-80</v>
      </c>
      <c r="C110" s="307"/>
      <c r="D110" s="281" t="str">
        <f>'[2]CU '!D112</f>
        <v>80hp</v>
      </c>
      <c r="E110" s="281" t="str">
        <f>'[2]CU '!E112</f>
        <v>2220*325D</v>
      </c>
      <c r="F110" s="281">
        <f>'[2]CU '!F112</f>
        <v>0</v>
      </c>
      <c r="G110" s="20"/>
      <c r="H110" s="20"/>
      <c r="I110" s="20"/>
      <c r="J110" s="427">
        <f>'[2]CU '!Q112</f>
        <v>16148.0093676815</v>
      </c>
      <c r="K110" s="23"/>
      <c r="L110" s="23"/>
      <c r="M110" s="38"/>
    </row>
    <row r="111" s="15" customFormat="1" spans="1:13">
      <c r="A111" s="334" t="str">
        <f>'[2]CU '!A113</f>
        <v>CU076.01</v>
      </c>
      <c r="B111" s="334" t="str">
        <f>'[2]CU '!B113</f>
        <v>HTC-90</v>
      </c>
      <c r="C111" s="307"/>
      <c r="D111" s="281" t="str">
        <f>'[2]CU '!D113</f>
        <v>90HP</v>
      </c>
      <c r="E111" s="281" t="str">
        <f>'[2]CU '!E113</f>
        <v>2370*325D</v>
      </c>
      <c r="F111" s="281" t="str">
        <f>'[2]CU '!F113</f>
        <v>SW3L8000</v>
      </c>
      <c r="G111" s="20"/>
      <c r="H111" s="20"/>
      <c r="I111" s="20"/>
      <c r="J111" s="427">
        <f>'[2]CU '!Q113</f>
        <v>17991.4519906323</v>
      </c>
      <c r="K111" s="23"/>
      <c r="L111" s="23"/>
      <c r="M111" s="38"/>
    </row>
    <row r="112" s="15" customFormat="1" spans="1:13">
      <c r="A112" s="334" t="str">
        <f>'[2]CU '!A114</f>
        <v>CU076.02</v>
      </c>
      <c r="B112" s="334" t="str">
        <f>'[2]CU '!B114</f>
        <v>HTC-110</v>
      </c>
      <c r="C112" s="307"/>
      <c r="D112" s="281" t="str">
        <f>'[2]CU '!D114</f>
        <v>110HP</v>
      </c>
      <c r="E112" s="281" t="str">
        <f>'[2]CU '!E114</f>
        <v>2370*325D</v>
      </c>
      <c r="F112" s="281" t="str">
        <f>'[2]CU '!F114</f>
        <v>SW3L9500</v>
      </c>
      <c r="G112" s="20"/>
      <c r="H112" s="20"/>
      <c r="I112" s="20"/>
      <c r="J112" s="427">
        <f>'[2]CU '!Q114</f>
        <v>20707.1428571429</v>
      </c>
      <c r="K112" s="23"/>
      <c r="L112" s="23"/>
      <c r="M112" s="38"/>
    </row>
    <row r="113" s="15" customFormat="1" spans="1:13">
      <c r="A113" s="334" t="str">
        <f>'[2]CU '!A115</f>
        <v>CU076.03</v>
      </c>
      <c r="B113" s="334" t="str">
        <f>'[2]CU '!B115</f>
        <v>HTC-120</v>
      </c>
      <c r="C113" s="307"/>
      <c r="D113" s="281" t="str">
        <f>'[2]CU '!D115</f>
        <v>120HP</v>
      </c>
      <c r="E113" s="281" t="str">
        <f>'[2]CU '!E115</f>
        <v>2880*377D</v>
      </c>
      <c r="F113" s="281" t="str">
        <f>'[2]CU '!F115</f>
        <v>SW3L11500</v>
      </c>
      <c r="G113" s="20"/>
      <c r="H113" s="20"/>
      <c r="I113" s="20"/>
      <c r="J113" s="427">
        <f>'[2]CU '!Q115</f>
        <v>25071.4285714286</v>
      </c>
      <c r="K113" s="496"/>
      <c r="L113" s="496"/>
      <c r="M113" s="39"/>
    </row>
    <row r="114" s="15" customFormat="1" spans="1:13">
      <c r="A114" s="334" t="str">
        <f>'[2]CU '!A116</f>
        <v>CU076.04</v>
      </c>
      <c r="B114" s="334" t="str">
        <f>'[2]CU '!B116</f>
        <v>HTC-130</v>
      </c>
      <c r="C114" s="307"/>
      <c r="D114" s="281"/>
      <c r="E114" s="281"/>
      <c r="F114" s="281"/>
      <c r="G114" s="20"/>
      <c r="H114" s="20"/>
      <c r="I114" s="20"/>
      <c r="J114" s="427" t="str">
        <f>'[2]CU '!Q116</f>
        <v>~</v>
      </c>
      <c r="K114" s="496"/>
      <c r="L114" s="496"/>
      <c r="M114" s="38"/>
    </row>
    <row r="115" s="15" customFormat="1" spans="1:13">
      <c r="A115" s="334" t="str">
        <f>'[2]CU '!A117</f>
        <v>CU076.05</v>
      </c>
      <c r="B115" s="334" t="str">
        <f>'[2]CU '!B117</f>
        <v>HTC-160</v>
      </c>
      <c r="C115" s="307"/>
      <c r="D115" s="281"/>
      <c r="E115" s="281"/>
      <c r="F115" s="281"/>
      <c r="G115" s="20"/>
      <c r="H115" s="20"/>
      <c r="I115" s="20"/>
      <c r="J115" s="427" t="str">
        <f>'[2]CU '!Q117</f>
        <v>~</v>
      </c>
      <c r="K115" s="496"/>
      <c r="L115" s="496"/>
      <c r="M115" s="38"/>
    </row>
    <row r="116" s="15" customFormat="1" ht="15" customHeight="1" spans="1:13">
      <c r="A116" s="334" t="str">
        <f>'[2]CU '!A118</f>
        <v>CU077.01</v>
      </c>
      <c r="B116" s="498" t="str">
        <f>'[2]CU '!B118</f>
        <v>CS055 (4*11*290)5mm</v>
      </c>
      <c r="C116" s="1022" t="s">
        <v>8</v>
      </c>
      <c r="D116" s="281" t="str">
        <f>'[2]CU '!D118</f>
        <v>1/2hp</v>
      </c>
      <c r="E116" s="281">
        <f>'[2]CU '!E118</f>
        <v>0</v>
      </c>
      <c r="F116" s="281" t="str">
        <f>'[2]CU '!F118</f>
        <v>φ250 BLADE 28°</v>
      </c>
      <c r="G116" s="20"/>
      <c r="H116" s="20"/>
      <c r="I116" s="20"/>
      <c r="J116" s="427">
        <f>'[2]CU '!Q118</f>
        <v>269.842684044395</v>
      </c>
      <c r="K116" s="496"/>
      <c r="L116" s="496"/>
      <c r="M116" s="38"/>
    </row>
    <row r="117" s="15" customFormat="1" spans="1:13">
      <c r="A117" s="334" t="str">
        <f>'[2]CU '!A119</f>
        <v>CU077.02</v>
      </c>
      <c r="B117" s="498" t="str">
        <f>'[2]CU '!B119</f>
        <v>CS085 (4*11*410)5mm</v>
      </c>
      <c r="C117" s="1022"/>
      <c r="D117" s="281" t="str">
        <f>'[2]CU '!D119</f>
        <v>3/4hp</v>
      </c>
      <c r="E117" s="281">
        <f>'[2]CU '!E119</f>
        <v>0</v>
      </c>
      <c r="F117" s="281" t="str">
        <f>'[2]CU '!F119</f>
        <v>φ250 BLADE 28°</v>
      </c>
      <c r="G117" s="20"/>
      <c r="H117" s="20"/>
      <c r="I117" s="20"/>
      <c r="J117" s="427">
        <f>'[2]CU '!Q119</f>
        <v>352.222406068628</v>
      </c>
      <c r="K117" s="496"/>
      <c r="L117" s="496"/>
      <c r="M117" s="38"/>
    </row>
    <row r="118" s="15" customFormat="1" spans="1:13">
      <c r="A118" s="334" t="str">
        <f>'[2]CU '!A120</f>
        <v>CU077.03</v>
      </c>
      <c r="B118" s="498" t="str">
        <f>'[2]CU '!B120</f>
        <v>CS0135 (4*11*610)5mm</v>
      </c>
      <c r="C118" s="1022"/>
      <c r="D118" s="319" t="str">
        <f>'[2]CU '!D120</f>
        <v>1-1.5HP</v>
      </c>
      <c r="E118" s="319">
        <f>'[2]CU '!E120</f>
        <v>0</v>
      </c>
      <c r="F118" s="319" t="str">
        <f>'[2]CU '!F120</f>
        <v>φ250 BLADE 28°</v>
      </c>
      <c r="G118" s="20"/>
      <c r="H118" s="20"/>
      <c r="I118" s="20"/>
      <c r="J118" s="427">
        <f>'[2]CU '!Q120</f>
        <v>500.367452397923</v>
      </c>
      <c r="K118" s="496"/>
      <c r="L118" s="496"/>
      <c r="M118" s="38"/>
    </row>
    <row r="119" s="15" customFormat="1" spans="1:13">
      <c r="A119" s="334" t="str">
        <f>'[2]CU '!A121</f>
        <v>CU077.04</v>
      </c>
      <c r="B119" s="498" t="str">
        <f>'[2]CU '!B121</f>
        <v>CSB-1/4HP-1/3HP</v>
      </c>
      <c r="C119" s="1023" t="s">
        <v>9</v>
      </c>
      <c r="D119" s="319" t="str">
        <f>'[2]CU '!D121</f>
        <v>1/4hp</v>
      </c>
      <c r="E119" s="319" t="str">
        <f>'[2]CU '!E121</f>
        <v>270*120*240</v>
      </c>
      <c r="F119" s="319" t="str">
        <f>'[2]CU '!F121</f>
        <v>φ200 BLADE 28°</v>
      </c>
      <c r="G119" s="25" t="str">
        <f>'[2]CU '!$G121</f>
        <v>5watts</v>
      </c>
      <c r="H119" s="319" t="str">
        <f>'[2]CU '!H121</f>
        <v>FN5106A</v>
      </c>
      <c r="I119" s="20"/>
      <c r="J119" s="427">
        <f>'[2]CU '!Q121</f>
        <v>63.6645962732919</v>
      </c>
      <c r="K119" s="496"/>
      <c r="L119" s="496"/>
      <c r="M119" s="38"/>
    </row>
    <row r="120" s="15" customFormat="1" spans="1:13">
      <c r="A120" s="334" t="str">
        <f>'[2]CU '!A122</f>
        <v>CU077.05</v>
      </c>
      <c r="B120" s="498" t="str">
        <f>'[2]CU '!B122</f>
        <v>CSB-3/8HP</v>
      </c>
      <c r="C120" s="1023"/>
      <c r="D120" s="319" t="str">
        <f>'[2]CU '!D122</f>
        <v>1/4Bhp</v>
      </c>
      <c r="E120" s="319" t="str">
        <f>'[2]CU '!E122</f>
        <v>270*120*240</v>
      </c>
      <c r="F120" s="319" t="str">
        <f>'[2]CU '!F122</f>
        <v>φ230 BLADE 22°</v>
      </c>
      <c r="G120" s="25" t="str">
        <f>'[2]CU '!$G122</f>
        <v>10watts</v>
      </c>
      <c r="H120" s="319" t="str">
        <f>'[2]CU '!H122</f>
        <v>FN5126A</v>
      </c>
      <c r="I120" s="20"/>
      <c r="J120" s="427">
        <f>'[2]CU '!Q122</f>
        <v>71.4285714285714</v>
      </c>
      <c r="K120" s="496"/>
      <c r="L120" s="496"/>
      <c r="M120" s="38"/>
    </row>
    <row r="121" s="15" customFormat="1" spans="1:13">
      <c r="A121" s="334" t="str">
        <f>'[2]CU '!A123</f>
        <v>CU077.06</v>
      </c>
      <c r="B121" s="498" t="str">
        <f>'[2]CU '!B123</f>
        <v>CSB-1/2HP</v>
      </c>
      <c r="C121" s="1023"/>
      <c r="D121" s="319" t="str">
        <f>'[2]CU '!D123</f>
        <v>1/3hp</v>
      </c>
      <c r="E121" s="319" t="str">
        <f>'[2]CU '!E123</f>
        <v>320*140*290</v>
      </c>
      <c r="F121" s="319" t="str">
        <f>'[2]CU '!F123</f>
        <v>φ230 BLADE 28°</v>
      </c>
      <c r="G121" s="25" t="str">
        <f>'[2]CU '!$G123</f>
        <v>10watts</v>
      </c>
      <c r="H121" s="319" t="str">
        <f>'[2]CU '!H123</f>
        <v>FN5108A</v>
      </c>
      <c r="I121" s="20"/>
      <c r="J121" s="427">
        <f>'[2]CU '!Q123</f>
        <v>90.0621118012422</v>
      </c>
      <c r="K121" s="496"/>
      <c r="L121" s="496"/>
      <c r="M121" s="38"/>
    </row>
    <row r="122" s="15" customFormat="1" spans="1:13">
      <c r="A122" s="334" t="str">
        <f>'[2]CU '!A124</f>
        <v>CU077.07</v>
      </c>
      <c r="B122" s="498" t="str">
        <f>'[2]CU '!B124</f>
        <v>CSB-1/2HP(S)</v>
      </c>
      <c r="C122" s="1023"/>
      <c r="D122" s="319" t="str">
        <f>'[2]CU '!D124</f>
        <v>3/8hp</v>
      </c>
      <c r="E122" s="319" t="str">
        <f>'[2]CU '!E124</f>
        <v>400*150*260</v>
      </c>
      <c r="F122" s="319" t="str">
        <f>'[2]CU '!F124</f>
        <v>φ230 BLADE 28°</v>
      </c>
      <c r="G122" s="25" t="str">
        <f>'[2]CU '!$G124</f>
        <v>10watts</v>
      </c>
      <c r="H122" s="20"/>
      <c r="I122" s="20"/>
      <c r="J122" s="427">
        <f>'[2]CU '!Q124</f>
        <v>91.897233201581</v>
      </c>
      <c r="K122" s="496"/>
      <c r="L122" s="496"/>
      <c r="M122" s="38"/>
    </row>
    <row r="123" s="15" customFormat="1" spans="1:13">
      <c r="A123" s="334" t="str">
        <f>'[2]CU '!A125</f>
        <v>CU077.08</v>
      </c>
      <c r="B123" s="498" t="str">
        <f>'[2]CU '!B125</f>
        <v>CSB-1/2HP(B)</v>
      </c>
      <c r="C123" s="1023"/>
      <c r="D123" s="319" t="str">
        <f>'[2]CU '!D125</f>
        <v>1/2hp</v>
      </c>
      <c r="E123" s="319" t="str">
        <f>'[2]CU '!E125</f>
        <v>490*150*230</v>
      </c>
      <c r="F123" s="319" t="str">
        <f>'[2]CU '!F125</f>
        <v>φ200 BLADE 28°</v>
      </c>
      <c r="G123" s="25" t="str">
        <f>'[2]CU '!$G125</f>
        <v>10watts</v>
      </c>
      <c r="H123" s="20"/>
      <c r="I123" s="20"/>
      <c r="J123" s="427">
        <f>'[2]CU '!Q125</f>
        <v>113.28345567476</v>
      </c>
      <c r="K123" s="496"/>
      <c r="L123" s="496"/>
      <c r="M123" s="38"/>
    </row>
    <row r="124" s="15" customFormat="1" spans="1:13">
      <c r="A124" s="334" t="str">
        <f>'[2]CU '!A126</f>
        <v>CU077.09</v>
      </c>
      <c r="B124" s="498" t="str">
        <f>'[2]CU '!B126</f>
        <v>CSB-3/4HP</v>
      </c>
      <c r="C124" s="1023"/>
      <c r="D124" s="319" t="str">
        <f>'[2]CU '!D126</f>
        <v>3/4hp</v>
      </c>
      <c r="E124" s="319" t="str">
        <f>'[2]CU '!E126</f>
        <v>490*150*260</v>
      </c>
      <c r="F124" s="319" t="str">
        <f>'[2]CU '!F126</f>
        <v>φ230 BLADE 28°</v>
      </c>
      <c r="G124" s="25" t="str">
        <f>'[2]CU '!$G126</f>
        <v>10watts</v>
      </c>
      <c r="H124" s="20"/>
      <c r="I124" s="20"/>
      <c r="J124" s="427">
        <f>'[2]CU '!Q126</f>
        <v>124.223602484472</v>
      </c>
      <c r="K124" s="496"/>
      <c r="L124" s="496"/>
      <c r="M124" s="38"/>
    </row>
    <row r="125" s="15" customFormat="1" spans="1:13">
      <c r="A125" s="334" t="str">
        <f>'[2]CU '!A127</f>
        <v>CU077.10</v>
      </c>
      <c r="B125" s="498" t="str">
        <f>'[2]CU '!B127</f>
        <v>CS039 (4*9*175)</v>
      </c>
      <c r="C125" s="1024" t="s">
        <v>10</v>
      </c>
      <c r="D125" s="319" t="str">
        <f>'[2]CU '!D127</f>
        <v>1/3hp</v>
      </c>
      <c r="E125" s="319" t="str">
        <f>'[2]CU '!E127</f>
        <v>267*170*235</v>
      </c>
      <c r="F125" s="319" t="str">
        <f>'[2]CU '!F127</f>
        <v>φ200b BLADE 28°</v>
      </c>
      <c r="G125" s="25" t="str">
        <f>'[2]CU '!$G127</f>
        <v>10watts</v>
      </c>
      <c r="H125" s="20"/>
      <c r="I125" s="20"/>
      <c r="J125" s="427">
        <f>'[2]CU '!Q127</f>
        <v>196.216826651609</v>
      </c>
      <c r="K125" s="496"/>
      <c r="L125" s="496"/>
      <c r="M125" s="38"/>
    </row>
    <row r="126" s="15" customFormat="1" spans="1:13">
      <c r="A126" s="334" t="str">
        <f>'[2]CU '!A128</f>
        <v>CU077.11</v>
      </c>
      <c r="B126" s="498" t="str">
        <f>'[2]CU '!B128</f>
        <v>CS054 (5*10*175)</v>
      </c>
      <c r="C126" s="1025"/>
      <c r="D126" s="319" t="str">
        <f>'[2]CU '!D128</f>
        <v>1/2hp</v>
      </c>
      <c r="E126" s="319" t="str">
        <f>'[2]CU '!E128</f>
        <v>267*170*235</v>
      </c>
      <c r="F126" s="319" t="str">
        <f>'[2]CU '!F128</f>
        <v>φ200b BLADE 28°</v>
      </c>
      <c r="G126" s="25" t="str">
        <f>'[2]CU '!$G128</f>
        <v>10watts</v>
      </c>
      <c r="H126" s="20"/>
      <c r="I126" s="20"/>
      <c r="J126" s="427">
        <f>'[2]CU '!Q128</f>
        <v>232.919254658385</v>
      </c>
      <c r="K126" s="496"/>
      <c r="L126" s="496"/>
      <c r="M126" s="38"/>
    </row>
    <row r="127" s="15" customFormat="1" spans="1:13">
      <c r="A127" s="334" t="str">
        <f>'[2]CU '!A129</f>
        <v>CU077.12</v>
      </c>
      <c r="B127" s="498" t="str">
        <f>'[2]CU '!B129</f>
        <v>CS066 (5*12*188)</v>
      </c>
      <c r="C127" s="1025"/>
      <c r="D127" s="319" t="str">
        <f>'[2]CU '!D129</f>
        <v>5/8hp</v>
      </c>
      <c r="E127" s="319" t="str">
        <f>'[2]CU '!E129</f>
        <v>280*170*310</v>
      </c>
      <c r="F127" s="319" t="str">
        <f>'[2]CU '!F129</f>
        <v>φ200b BLADE 28°</v>
      </c>
      <c r="G127" s="25" t="str">
        <f>'[2]CU '!$G129</f>
        <v>10watts</v>
      </c>
      <c r="H127" s="20"/>
      <c r="I127" s="20"/>
      <c r="J127" s="427">
        <f>'[2]CU '!Q129</f>
        <v>280.914737436477</v>
      </c>
      <c r="K127" s="496"/>
      <c r="L127" s="496"/>
      <c r="M127" s="38"/>
    </row>
    <row r="128" s="15" customFormat="1" spans="1:13">
      <c r="A128" s="334" t="str">
        <f>'[2]CU '!A130</f>
        <v>CU077.13</v>
      </c>
      <c r="B128" s="498" t="str">
        <f>'[2]CU '!B130</f>
        <v>CS083 (5*12*225)</v>
      </c>
      <c r="C128" s="1025"/>
      <c r="D128" s="319" t="str">
        <f>'[2]CU '!D130</f>
        <v>3/4hp</v>
      </c>
      <c r="E128" s="319" t="str">
        <f>'[2]CU '!E130</f>
        <v>317*170*310</v>
      </c>
      <c r="F128" s="319" t="str">
        <f>'[2]CU '!F130</f>
        <v>φ250b BLADE 28°</v>
      </c>
      <c r="G128" s="25" t="str">
        <f>'[2]CU '!$G130</f>
        <v>16watts</v>
      </c>
      <c r="H128" s="20"/>
      <c r="I128" s="20"/>
      <c r="J128" s="427">
        <f>'[2]CU '!Q130</f>
        <v>328.910220214568</v>
      </c>
      <c r="K128" s="496"/>
      <c r="L128" s="496"/>
      <c r="M128" s="38"/>
    </row>
    <row r="129" s="15" customFormat="1" customHeight="1" spans="1:13">
      <c r="A129" s="334" t="str">
        <f>'[2]CU '!A131</f>
        <v>CU077.20</v>
      </c>
      <c r="B129" s="334" t="str">
        <f>'[2]CU '!B131</f>
        <v>CS025</v>
      </c>
      <c r="C129" s="1024" t="s">
        <v>11</v>
      </c>
      <c r="D129" s="281" t="str">
        <f>'[2]CU '!D131</f>
        <v>1/4hp</v>
      </c>
      <c r="E129" s="281" t="str">
        <f>'[2]CU '!E131</f>
        <v>8 X 9  X 2R</v>
      </c>
      <c r="F129" s="281" t="str">
        <f>'[2]CU '!F131</f>
        <v>φ200 BLADE 28°</v>
      </c>
      <c r="G129" s="25" t="str">
        <f>'[2]CU '!$G131</f>
        <v>5watts</v>
      </c>
      <c r="H129" s="20"/>
      <c r="I129" s="20"/>
      <c r="J129" s="427">
        <f>'[2]CU '!Q131</f>
        <v>54.7296609306588</v>
      </c>
      <c r="K129" s="496"/>
      <c r="L129" s="496"/>
      <c r="M129" s="37"/>
    </row>
    <row r="130" s="482" customFormat="1" spans="1:13">
      <c r="A130" s="334" t="str">
        <f>'[2]CU '!A132</f>
        <v>CU078</v>
      </c>
      <c r="B130" s="334" t="str">
        <f>'[2]CU '!B132</f>
        <v>CS030</v>
      </c>
      <c r="C130" s="1025"/>
      <c r="D130" s="281" t="str">
        <f>'[2]CU '!D132</f>
        <v>1/3hp</v>
      </c>
      <c r="E130" s="281" t="str">
        <f>'[2]CU '!E132</f>
        <v>9 X 9  X 3R</v>
      </c>
      <c r="F130" s="281" t="str">
        <f>'[2]CU '!F132</f>
        <v>φ200 BLADE 28°</v>
      </c>
      <c r="G130" s="25" t="str">
        <f>'[2]CU '!$G132</f>
        <v>10watts</v>
      </c>
      <c r="H130" s="93"/>
      <c r="I130" s="93"/>
      <c r="J130" s="427">
        <f>'[2]CU '!Q132</f>
        <v>122.187149984727</v>
      </c>
      <c r="K130" s="614"/>
      <c r="L130" s="614"/>
      <c r="M130" s="38"/>
    </row>
    <row r="131" s="482" customFormat="1" spans="1:13">
      <c r="A131" s="334" t="str">
        <f>'[2]CU '!A133</f>
        <v>CU079</v>
      </c>
      <c r="B131" s="334" t="str">
        <f>'[2]CU '!B133</f>
        <v>CS033 (10 u)</v>
      </c>
      <c r="C131" s="1025"/>
      <c r="D131" s="281" t="str">
        <f>'[2]CU '!D133</f>
        <v>1/3hp</v>
      </c>
      <c r="E131" s="281" t="str">
        <f>'[2]CU '!E133</f>
        <v>10 X 11 X 2R</v>
      </c>
      <c r="F131" s="281" t="str">
        <f>'[2]CU '!F133</f>
        <v>φ250 BLADE 22°</v>
      </c>
      <c r="G131" s="25" t="str">
        <f>'[2]CU '!$G133</f>
        <v>10watts</v>
      </c>
      <c r="H131" s="93"/>
      <c r="I131" s="93"/>
      <c r="J131" s="427">
        <f>'[2]CU '!Q133</f>
        <v>161.643417167295</v>
      </c>
      <c r="K131" s="614"/>
      <c r="L131" s="614"/>
      <c r="M131" s="38"/>
    </row>
    <row r="132" s="482" customFormat="1" spans="1:13">
      <c r="A132" s="334" t="str">
        <f>'[2]CU '!A134</f>
        <v>CU080</v>
      </c>
      <c r="B132" s="334" t="str">
        <f>'[2]CU '!B134</f>
        <v>CS050 (15 u)</v>
      </c>
      <c r="C132" s="1025"/>
      <c r="D132" s="281" t="str">
        <f>'[2]CU '!D134</f>
        <v>1/2hp</v>
      </c>
      <c r="E132" s="281" t="str">
        <f>'[2]CU '!E134</f>
        <v>10 X 11 X 3R</v>
      </c>
      <c r="F132" s="281" t="str">
        <f>'[2]CU '!F134</f>
        <v>φ250 BLADE 22°</v>
      </c>
      <c r="G132" s="25" t="str">
        <f>'[2]CU '!$G134</f>
        <v>10watts</v>
      </c>
      <c r="H132" s="93"/>
      <c r="I132" s="93"/>
      <c r="J132" s="427">
        <f>'[2]CU '!Q134</f>
        <v>192.190204663476</v>
      </c>
      <c r="K132" s="614"/>
      <c r="L132" s="614"/>
      <c r="M132" s="38"/>
    </row>
    <row r="133" s="482" customFormat="1" spans="1:13">
      <c r="A133" s="334" t="str">
        <f>'[2]CU '!A135</f>
        <v>CU081</v>
      </c>
      <c r="B133" s="334" t="str">
        <f>'[2]CU '!B135</f>
        <v>CS060 (16 u)</v>
      </c>
      <c r="C133" s="1025"/>
      <c r="D133" s="281" t="str">
        <f>'[2]CU '!D135</f>
        <v>1/2hp(big)</v>
      </c>
      <c r="E133" s="281" t="str">
        <f>'[2]CU '!E135</f>
        <v>11 X 13 X 3R</v>
      </c>
      <c r="F133" s="281" t="str">
        <f>'[2]CU '!F135</f>
        <v>φ250 BLADE 28°</v>
      </c>
      <c r="G133" s="25" t="str">
        <f>'[2]CU '!$G135</f>
        <v>16watts</v>
      </c>
      <c r="H133" s="1026"/>
      <c r="I133" s="1026"/>
      <c r="J133" s="427">
        <f>'[2]CU '!Q135</f>
        <v>208.736381223908</v>
      </c>
      <c r="K133" s="614"/>
      <c r="L133" s="614"/>
      <c r="M133" s="38"/>
    </row>
    <row r="134" s="482" customFormat="1" spans="1:13">
      <c r="A134" s="334" t="str">
        <f>'[2]CU '!A136</f>
        <v>CU082</v>
      </c>
      <c r="B134" s="334" t="str">
        <f>'[2]CU '!B136</f>
        <v>CS075</v>
      </c>
      <c r="C134" s="1025"/>
      <c r="D134" s="281" t="str">
        <f>'[2]CU '!D136</f>
        <v>3/4hp</v>
      </c>
      <c r="E134" s="281" t="str">
        <f>'[2]CU '!E136</f>
        <v>13 X 15 X 3R</v>
      </c>
      <c r="F134" s="281" t="str">
        <f>'[2]CU '!F136</f>
        <v>φ300 BLADE 22°</v>
      </c>
      <c r="G134" s="25" t="str">
        <f>'[2]CU '!$G136</f>
        <v>18watts</v>
      </c>
      <c r="H134" s="1026"/>
      <c r="I134" s="1026"/>
      <c r="J134" s="427">
        <f>'[2]CU '!Q136</f>
        <v>260.920476529885</v>
      </c>
      <c r="K134" s="614"/>
      <c r="L134" s="614"/>
      <c r="M134" s="38"/>
    </row>
    <row r="135" s="482" customFormat="1" spans="1:13">
      <c r="A135" s="334" t="str">
        <f>'[2]CU '!A137</f>
        <v>CU082.01</v>
      </c>
      <c r="B135" s="334" t="str">
        <f>'[2]CU '!B137</f>
        <v>CS090</v>
      </c>
      <c r="C135" s="1025"/>
      <c r="D135" s="281" t="str">
        <f>'[2]CU '!D137</f>
        <v>7/8HP</v>
      </c>
      <c r="E135" s="281" t="str">
        <f>'[2]CU '!E137</f>
        <v>11*15*4R</v>
      </c>
      <c r="F135" s="281" t="str">
        <f>'[2]CU '!F137</f>
        <v>φ250 BLADE 28°</v>
      </c>
      <c r="G135" s="25" t="str">
        <f>'[2]CU '!$G137</f>
        <v>16watts</v>
      </c>
      <c r="H135" s="1026"/>
      <c r="I135" s="1026"/>
      <c r="J135" s="427">
        <f>'[2]CU '!Q137</f>
        <v>353.833621830771</v>
      </c>
      <c r="K135" s="614"/>
      <c r="L135" s="614"/>
      <c r="M135" s="38"/>
    </row>
    <row r="136" s="15" customFormat="1" spans="1:13">
      <c r="A136" s="334" t="str">
        <f>'[2]CU '!A138</f>
        <v>CU083</v>
      </c>
      <c r="B136" s="334" t="str">
        <f>'[2]CU '!B138</f>
        <v>CS100</v>
      </c>
      <c r="C136" s="1025"/>
      <c r="D136" s="281" t="str">
        <f>'[2]CU '!D138</f>
        <v>1hp</v>
      </c>
      <c r="E136" s="281" t="str">
        <f>'[2]CU '!E138</f>
        <v>13 X 18 X 3R</v>
      </c>
      <c r="F136" s="281" t="str">
        <f>'[2]CU '!F138</f>
        <v>φ300 BLADE 22°</v>
      </c>
      <c r="G136" s="25" t="str">
        <f>'[2]CU '!$G138</f>
        <v>18watts</v>
      </c>
      <c r="H136" s="1026"/>
      <c r="I136" s="1026"/>
      <c r="J136" s="427">
        <f>'[2]CU '!Q138</f>
        <v>323.286834334589</v>
      </c>
      <c r="K136" s="496"/>
      <c r="L136" s="496"/>
      <c r="M136" s="38"/>
    </row>
    <row r="137" s="15" customFormat="1" spans="1:13">
      <c r="A137" s="334" t="str">
        <f>'[2]CU '!A139</f>
        <v>CU084</v>
      </c>
      <c r="B137" s="334" t="str">
        <f>'[2]CU '!B139</f>
        <v>CS125</v>
      </c>
      <c r="C137" s="1025"/>
      <c r="D137" s="281" t="str">
        <f>'[2]CU '!D139</f>
        <v>1.3hp</v>
      </c>
      <c r="E137" s="281" t="str">
        <f>'[2]CU '!E139</f>
        <v>13 X 15 X 4R</v>
      </c>
      <c r="F137" s="281" t="str">
        <f>'[2]CU '!F139</f>
        <v>φ300 BLADE 25°</v>
      </c>
      <c r="G137" s="25" t="str">
        <f>'[2]CU '!$G139</f>
        <v>25watts</v>
      </c>
      <c r="H137" s="98"/>
      <c r="I137" s="98"/>
      <c r="J137" s="427">
        <f>'[2]CU '!Q139</f>
        <v>342.378576519703</v>
      </c>
      <c r="K137" s="496"/>
      <c r="L137" s="496"/>
      <c r="M137" s="38"/>
    </row>
    <row r="138" s="15" customFormat="1" spans="1:13">
      <c r="A138" s="334" t="str">
        <f>'[2]CU '!A140</f>
        <v>CU085</v>
      </c>
      <c r="B138" s="334" t="str">
        <f>'[2]CU '!B140</f>
        <v>CS145</v>
      </c>
      <c r="C138" s="1025"/>
      <c r="D138" s="281" t="str">
        <f>'[2]CU '!D140</f>
        <v>1.4HP</v>
      </c>
      <c r="E138" s="281" t="str">
        <f>'[2]CU '!E140</f>
        <v>13 X 18 X 4R</v>
      </c>
      <c r="F138" s="281" t="str">
        <f>'[2]CU '!F140</f>
        <v>φ300 BLADE 25°</v>
      </c>
      <c r="G138" s="25" t="str">
        <f>'[2]CU '!$G140</f>
        <v>25watts</v>
      </c>
      <c r="H138" s="98"/>
      <c r="I138" s="98"/>
      <c r="J138" s="427">
        <f>'[2]CU '!Q140</f>
        <v>453.110681193361</v>
      </c>
      <c r="K138" s="496"/>
      <c r="L138" s="496"/>
      <c r="M138" s="38"/>
    </row>
    <row r="139" s="15" customFormat="1" spans="1:13">
      <c r="A139" s="334" t="str">
        <f>'[2]CU '!A141</f>
        <v>CU086</v>
      </c>
      <c r="B139" s="334" t="str">
        <f>'[2]CU '!B141</f>
        <v>CS150</v>
      </c>
      <c r="C139" s="1025"/>
      <c r="D139" s="281" t="str">
        <f>'[2]CU '!D141</f>
        <v>1.4hp</v>
      </c>
      <c r="E139" s="281" t="str">
        <f>'[2]CU '!E141</f>
        <v>11 X 26 X 3R</v>
      </c>
      <c r="F139" s="281" t="str">
        <f>'[2]CU '!F141</f>
        <v>φ250 BLADE 28°</v>
      </c>
      <c r="G139" s="25" t="str">
        <f>'[2]CU '!$G141</f>
        <v>16watts</v>
      </c>
      <c r="H139" s="98"/>
      <c r="I139" s="98"/>
      <c r="J139" s="427">
        <f>'[2]CU '!Q141</f>
        <v>404.057631605743</v>
      </c>
      <c r="K139" s="496"/>
      <c r="L139" s="496"/>
      <c r="M139" s="38"/>
    </row>
    <row r="140" s="15" customFormat="1" spans="1:13">
      <c r="A140" s="334" t="str">
        <f>'[2]CU '!A142</f>
        <v>CU087</v>
      </c>
      <c r="B140" s="334" t="str">
        <f>'[2]CU '!B142</f>
        <v>CS165</v>
      </c>
      <c r="C140" s="1025"/>
      <c r="D140" s="281" t="str">
        <f>'[2]CU '!D142</f>
        <v>1.5hp</v>
      </c>
      <c r="E140" s="281" t="str">
        <f>'[2]CU '!E142</f>
        <v>13 X 30 X 3R</v>
      </c>
      <c r="F140" s="281" t="str">
        <f>'[2]CU '!F142</f>
        <v>φ300 BLADE 22°</v>
      </c>
      <c r="G140" s="25" t="str">
        <f>'[2]CU '!$G142</f>
        <v>18watts</v>
      </c>
      <c r="H140" s="173"/>
      <c r="I140" s="173"/>
      <c r="J140" s="427">
        <f>'[2]CU '!Q142</f>
        <v>545.336523775583</v>
      </c>
      <c r="K140" s="496"/>
      <c r="L140" s="496"/>
      <c r="M140" s="38"/>
    </row>
    <row r="141" s="15" customFormat="1" spans="1:13">
      <c r="A141" s="334" t="str">
        <f>'[2]CU '!A143</f>
        <v>CU087.01</v>
      </c>
      <c r="B141" s="334" t="str">
        <f>'[2]CU '!B143</f>
        <v>CS170</v>
      </c>
      <c r="C141" s="1025"/>
      <c r="D141" s="281" t="str">
        <f>'[2]CU '!D143</f>
        <v>1.5hp</v>
      </c>
      <c r="E141" s="281" t="str">
        <f>'[2]CU '!E143</f>
        <v>13 X 24 X 4R</v>
      </c>
      <c r="F141" s="281" t="str">
        <f>'[2]CU '!F143</f>
        <v>φ300 BLADE 25°</v>
      </c>
      <c r="G141" s="25" t="str">
        <f>'[2]CU '!$G143</f>
        <v>25watts</v>
      </c>
      <c r="H141" s="173"/>
      <c r="I141" s="173"/>
      <c r="J141" s="427">
        <f>'[2]CU '!Q143</f>
        <v>542.841869463395</v>
      </c>
      <c r="K141" s="496"/>
      <c r="L141" s="496"/>
      <c r="M141" s="38"/>
    </row>
    <row r="142" s="15" customFormat="1" spans="1:13">
      <c r="A142" s="334" t="str">
        <f>'[2]CU '!A144</f>
        <v>CU088</v>
      </c>
      <c r="B142" s="334" t="str">
        <f>'[2]CU '!B144</f>
        <v>CS200</v>
      </c>
      <c r="C142" s="1025"/>
      <c r="D142" s="281" t="str">
        <f>'[2]CU '!D144</f>
        <v>2hp</v>
      </c>
      <c r="E142" s="281" t="str">
        <f>'[2]CU '!E144</f>
        <v>13 X 30 X 4R</v>
      </c>
      <c r="F142" s="281" t="str">
        <f>'[2]CU '!F144</f>
        <v>φ300 BLADE 25°</v>
      </c>
      <c r="G142" s="25" t="str">
        <f>'[2]CU '!$G144</f>
        <v>25watts</v>
      </c>
      <c r="H142" s="25"/>
      <c r="I142" s="25"/>
      <c r="J142" s="427">
        <f>'[2]CU '!Q144</f>
        <v>708.940026473882</v>
      </c>
      <c r="K142" s="496"/>
      <c r="L142" s="496"/>
      <c r="M142" s="38"/>
    </row>
    <row r="143" s="15" customFormat="1" spans="1:13">
      <c r="A143" s="334" t="str">
        <f>'[2]CU '!A145</f>
        <v>CU089</v>
      </c>
      <c r="B143" s="334" t="str">
        <f>'[2]CU '!B145</f>
        <v>CS250</v>
      </c>
      <c r="C143" s="1027"/>
      <c r="D143" s="281" t="str">
        <f>'[2]CU '!D145</f>
        <v>2.5hp</v>
      </c>
      <c r="E143" s="281" t="str">
        <f>'[2]CU '!E145</f>
        <v>13 X 30 X 5R</v>
      </c>
      <c r="F143" s="281" t="str">
        <f>'[2]CU '!F145</f>
        <v>φ300 BLADE 28°</v>
      </c>
      <c r="G143" s="25" t="str">
        <f>'[2]CU '!$G145</f>
        <v>34watts</v>
      </c>
      <c r="H143" s="98"/>
      <c r="I143" s="98"/>
      <c r="J143" s="427">
        <f>'[2]CU '!Q145</f>
        <v>755.842073108645</v>
      </c>
      <c r="K143" s="496"/>
      <c r="L143" s="496"/>
      <c r="M143" s="39"/>
    </row>
    <row r="144" s="15" customFormat="1" customHeight="1" spans="1:13">
      <c r="A144" s="334" t="str">
        <f>'[2]CU '!A146</f>
        <v>CU089.01</v>
      </c>
      <c r="B144" s="334" t="str">
        <f>'[2]CU '!B146</f>
        <v>WCU-1HP</v>
      </c>
      <c r="C144" s="306" t="s">
        <v>12</v>
      </c>
      <c r="D144" s="281" t="str">
        <f>'[2]CU '!D146</f>
        <v>1hp</v>
      </c>
      <c r="E144" s="281" t="str">
        <f>'[2]CU '!E146</f>
        <v>930*280*550</v>
      </c>
      <c r="F144" s="281" t="str">
        <f>'[2]CU '!F146</f>
        <v>1 X 16"</v>
      </c>
      <c r="G144" s="98" t="s">
        <v>13</v>
      </c>
      <c r="H144" s="98"/>
      <c r="I144" s="98"/>
      <c r="J144" s="427">
        <f>'[2]CU '!Q146</f>
        <v>659.301496792587</v>
      </c>
      <c r="K144" s="496"/>
      <c r="L144" s="496"/>
      <c r="M144" s="37"/>
    </row>
    <row r="145" s="15" customFormat="1" spans="1:13">
      <c r="A145" s="334" t="str">
        <f>'[2]CU '!A147</f>
        <v>CU089.02</v>
      </c>
      <c r="B145" s="334" t="str">
        <f>'[2]CU '!B147</f>
        <v>WCU-1.5HP</v>
      </c>
      <c r="C145" s="307"/>
      <c r="D145" s="281" t="str">
        <f>'[2]CU '!D147</f>
        <v>1.5hp</v>
      </c>
      <c r="E145" s="281" t="str">
        <f>'[2]CU '!E147</f>
        <v>930*280*550</v>
      </c>
      <c r="F145" s="281" t="str">
        <f>'[2]CU '!F147</f>
        <v>1 X 16"</v>
      </c>
      <c r="G145" s="98" t="s">
        <v>14</v>
      </c>
      <c r="H145" s="98"/>
      <c r="I145" s="98"/>
      <c r="J145" s="427">
        <f>'[2]CU '!Q147</f>
        <v>860.40118114245</v>
      </c>
      <c r="K145" s="496"/>
      <c r="L145" s="496"/>
      <c r="M145" s="38"/>
    </row>
    <row r="146" s="15" customFormat="1" spans="1:13">
      <c r="A146" s="334" t="str">
        <f>'[2]CU '!A148</f>
        <v>CU089.03</v>
      </c>
      <c r="B146" s="334" t="str">
        <f>'[2]CU '!B148</f>
        <v>WCU-2HP</v>
      </c>
      <c r="C146" s="307"/>
      <c r="D146" s="281" t="str">
        <f>'[2]CU '!D148</f>
        <v>2hp</v>
      </c>
      <c r="E146" s="281" t="str">
        <f>'[2]CU '!E148</f>
        <v>1000*300*620</v>
      </c>
      <c r="F146" s="281" t="str">
        <f>'[2]CU '!F148</f>
        <v>1 X 16"</v>
      </c>
      <c r="G146" s="25" t="s">
        <v>15</v>
      </c>
      <c r="H146" s="25"/>
      <c r="I146" s="25"/>
      <c r="J146" s="427">
        <f>'[2]CU '!Q148</f>
        <v>1148.05009673149</v>
      </c>
      <c r="K146" s="496"/>
      <c r="L146" s="496"/>
      <c r="M146" s="38"/>
    </row>
    <row r="147" s="15" customFormat="1" spans="1:13">
      <c r="A147" s="334" t="str">
        <f>'[2]CU '!A149</f>
        <v>CU089.04</v>
      </c>
      <c r="B147" s="334" t="str">
        <f>'[2]CU '!B149</f>
        <v>WCU-3HP</v>
      </c>
      <c r="C147" s="307"/>
      <c r="D147" s="281" t="str">
        <f>'[2]CU '!D149</f>
        <v>3hp</v>
      </c>
      <c r="E147" s="281" t="str">
        <f>'[2]CU '!E149</f>
        <v>1110*400*752</v>
      </c>
      <c r="F147" s="281" t="str">
        <f>'[2]CU '!F149</f>
        <v>1 X 20"</v>
      </c>
      <c r="G147" s="25" t="s">
        <v>16</v>
      </c>
      <c r="H147" s="25"/>
      <c r="I147" s="25"/>
      <c r="J147" s="427">
        <f>'[2]CU '!Q149</f>
        <v>1649.52652479381</v>
      </c>
      <c r="K147" s="496"/>
      <c r="L147" s="496"/>
      <c r="M147" s="39"/>
    </row>
    <row r="148" s="15" customFormat="1" spans="1:13">
      <c r="A148" s="334" t="str">
        <f>'[2]CU '!A150</f>
        <v>CU089.05</v>
      </c>
      <c r="B148" s="334" t="str">
        <f>'[2]CU '!B150</f>
        <v>WCU-4HP</v>
      </c>
      <c r="C148" s="307"/>
      <c r="D148" s="281" t="str">
        <f>'[2]CU '!D150</f>
        <v>4hp</v>
      </c>
      <c r="E148" s="281" t="str">
        <f>'[2]CU '!E150</f>
        <v>1110*400*752</v>
      </c>
      <c r="F148" s="281" t="str">
        <f>'[2]CU '!F150</f>
        <v>1 X 20"</v>
      </c>
      <c r="G148" s="25" t="s">
        <v>16</v>
      </c>
      <c r="H148" s="25"/>
      <c r="I148" s="25"/>
      <c r="J148" s="427">
        <f>'[2]CU '!Q150</f>
        <v>2080.99989817737</v>
      </c>
      <c r="K148" s="496"/>
      <c r="L148" s="496"/>
      <c r="M148" s="38"/>
    </row>
    <row r="149" s="15" customFormat="1" spans="1:13">
      <c r="A149" s="334" t="str">
        <f>'[2]CU '!A151</f>
        <v>CU089.06</v>
      </c>
      <c r="B149" s="334" t="str">
        <f>'[2]CU '!B151</f>
        <v>BCU - 10</v>
      </c>
      <c r="C149" s="306" t="s">
        <v>17</v>
      </c>
      <c r="D149" s="281" t="str">
        <f>'[2]CU '!D151</f>
        <v>1hp</v>
      </c>
      <c r="E149" s="281" t="str">
        <f>'[2]CU '!E151</f>
        <v>767*268*530</v>
      </c>
      <c r="F149" s="281" t="str">
        <f>'[2]CU '!F151</f>
        <v>1 X 16"</v>
      </c>
      <c r="G149" s="25" t="s">
        <v>18</v>
      </c>
      <c r="H149" s="25"/>
      <c r="I149" s="25"/>
      <c r="J149" s="427">
        <f>'[2]CU '!Q151</f>
        <v>572.752265553406</v>
      </c>
      <c r="K149" s="496"/>
      <c r="L149" s="496"/>
      <c r="M149" s="37"/>
    </row>
    <row r="150" s="15" customFormat="1" spans="1:13">
      <c r="A150" s="334" t="str">
        <f>'[2]CU '!A152</f>
        <v>CU089.07</v>
      </c>
      <c r="B150" s="334" t="str">
        <f>'[2]CU '!B152</f>
        <v>BCU - 15</v>
      </c>
      <c r="C150" s="307"/>
      <c r="D150" s="281" t="str">
        <f>'[2]CU '!D152</f>
        <v>1.5hp</v>
      </c>
      <c r="E150" s="281" t="str">
        <f>'[2]CU '!E152</f>
        <v>767*268*530</v>
      </c>
      <c r="F150" s="281" t="str">
        <f>'[2]CU '!F152</f>
        <v>1 X 16"</v>
      </c>
      <c r="G150" s="25" t="s">
        <v>18</v>
      </c>
      <c r="H150" s="25"/>
      <c r="I150" s="25"/>
      <c r="J150" s="427">
        <f>'[2]CU '!Q152</f>
        <v>778.943081152632</v>
      </c>
      <c r="K150" s="496"/>
      <c r="L150" s="496"/>
      <c r="M150" s="38"/>
    </row>
    <row r="151" s="15" customFormat="1" customHeight="1" spans="1:13">
      <c r="A151" s="334" t="str">
        <f>'[2]CU '!A153</f>
        <v>CU089.08</v>
      </c>
      <c r="B151" s="334" t="str">
        <f>'[2]CU '!B153</f>
        <v>BCU - 22</v>
      </c>
      <c r="C151" s="307"/>
      <c r="D151" s="281" t="str">
        <f>'[2]CU '!D153</f>
        <v>2hp</v>
      </c>
      <c r="E151" s="281" t="str">
        <f>'[2]CU '!E153</f>
        <v>845*290*595</v>
      </c>
      <c r="F151" s="281" t="str">
        <f>'[2]CU '!F153</f>
        <v>1 X 16"</v>
      </c>
      <c r="G151" s="25"/>
      <c r="H151" s="25"/>
      <c r="I151" s="25"/>
      <c r="J151" s="427">
        <f>'[2]CU '!Q153</f>
        <v>1074.22869361572</v>
      </c>
      <c r="K151" s="496"/>
      <c r="L151" s="496"/>
      <c r="M151" s="38"/>
    </row>
    <row r="152" s="15" customFormat="1" spans="1:13">
      <c r="A152" s="334" t="str">
        <f>'[2]CU '!A154</f>
        <v>CU089.09</v>
      </c>
      <c r="B152" s="334" t="str">
        <f>'[2]CU '!B154</f>
        <v>BCU - 36  </v>
      </c>
      <c r="C152" s="307"/>
      <c r="D152" s="281" t="str">
        <f>'[2]CU '!D154</f>
        <v>3hp</v>
      </c>
      <c r="E152" s="281" t="str">
        <f>'[2]CU '!E154</f>
        <v>830*310*715</v>
      </c>
      <c r="F152" s="281" t="str">
        <f>'[2]CU '!F154</f>
        <v>1 X 20"</v>
      </c>
      <c r="G152" s="25" t="s">
        <v>19</v>
      </c>
      <c r="H152" s="25"/>
      <c r="I152" s="25"/>
      <c r="J152" s="427">
        <f>'[2]CU '!Q154</f>
        <v>1397.51552795031</v>
      </c>
      <c r="K152" s="496"/>
      <c r="L152" s="496"/>
      <c r="M152" s="38"/>
    </row>
    <row r="153" s="15" customFormat="1" spans="1:13">
      <c r="A153" s="334" t="str">
        <f>'[2]CU '!A155</f>
        <v>CU089.10</v>
      </c>
      <c r="B153" s="334" t="str">
        <f>'[2]CU '!B155</f>
        <v>BCU - 40  </v>
      </c>
      <c r="C153" s="307"/>
      <c r="D153" s="281" t="str">
        <f>'[2]CU '!D155</f>
        <v>3.5hp</v>
      </c>
      <c r="E153" s="281" t="str">
        <f>'[2]CU '!E155</f>
        <v>960*370*810</v>
      </c>
      <c r="F153" s="281" t="str">
        <f>'[2]CU '!F155</f>
        <v>1 X 20"</v>
      </c>
      <c r="G153" s="25" t="s">
        <v>19</v>
      </c>
      <c r="H153" s="25"/>
      <c r="I153" s="25"/>
      <c r="J153" s="427">
        <f>'[2]CU '!Q155</f>
        <v>1630.4347826087</v>
      </c>
      <c r="K153" s="496"/>
      <c r="L153" s="496"/>
      <c r="M153" s="38"/>
    </row>
    <row r="154" s="15" customFormat="1" spans="1:13">
      <c r="A154" s="334" t="str">
        <f>'[2]CU '!A156</f>
        <v>CU089.11</v>
      </c>
      <c r="B154" s="334" t="str">
        <f>'[2]CU '!B156</f>
        <v>BCU - 50  </v>
      </c>
      <c r="C154" s="307"/>
      <c r="D154" s="281" t="str">
        <f>'[2]CU '!D156</f>
        <v>4hp</v>
      </c>
      <c r="E154" s="281" t="str">
        <f>'[2]CU '!E156</f>
        <v>960*370*810</v>
      </c>
      <c r="F154" s="281" t="str">
        <f>'[2]CU '!F156</f>
        <v>1 X 20"</v>
      </c>
      <c r="G154" s="25" t="s">
        <v>19</v>
      </c>
      <c r="H154" s="25"/>
      <c r="I154" s="25"/>
      <c r="J154" s="427">
        <f>'[2]CU '!Q156</f>
        <v>1769.16810915385</v>
      </c>
      <c r="K154" s="496"/>
      <c r="L154" s="496"/>
      <c r="M154" s="38"/>
    </row>
    <row r="155" s="15" customFormat="1" spans="1:13">
      <c r="A155" s="334" t="str">
        <f>'[2]CU '!A157</f>
        <v>CU089.12</v>
      </c>
      <c r="B155" s="334" t="str">
        <f>'[2]CU '!B157</f>
        <v>BCU - 55</v>
      </c>
      <c r="C155" s="307"/>
      <c r="D155" s="281" t="str">
        <f>'[2]CU '!D157</f>
        <v>4.5HP</v>
      </c>
      <c r="E155" s="281" t="str">
        <f>'[2]CU '!E157</f>
        <v>960*370*810</v>
      </c>
      <c r="F155" s="281" t="str">
        <f>'[2]CU '!F157</f>
        <v>1 X 20"</v>
      </c>
      <c r="G155" s="25" t="s">
        <v>20</v>
      </c>
      <c r="H155" s="25"/>
      <c r="I155" s="25"/>
      <c r="J155" s="427">
        <f>'[2]CU '!Q157</f>
        <v>1996.99623256288</v>
      </c>
      <c r="K155" s="496"/>
      <c r="L155" s="496"/>
      <c r="M155" s="38"/>
    </row>
    <row r="156" s="15" customFormat="1" spans="1:13">
      <c r="A156" s="334" t="str">
        <f>'[2]CU '!A158</f>
        <v>CU089.13</v>
      </c>
      <c r="B156" s="334" t="str">
        <f>'[2]CU '!B158</f>
        <v>BCU - 64  </v>
      </c>
      <c r="C156" s="307"/>
      <c r="D156" s="281" t="str">
        <f>'[2]CU '!D158</f>
        <v>5hp</v>
      </c>
      <c r="E156" s="281" t="str">
        <f>'[2]CU '!E158</f>
        <v>960*370*1260</v>
      </c>
      <c r="F156" s="281" t="str">
        <f>'[2]CU '!F158</f>
        <v>2 X 20"</v>
      </c>
      <c r="G156" s="25" t="s">
        <v>21</v>
      </c>
      <c r="H156" s="25"/>
      <c r="I156" s="25"/>
      <c r="J156" s="427">
        <f>'[2]CU '!Q158</f>
        <v>2509.92770593626</v>
      </c>
      <c r="K156" s="496"/>
      <c r="L156" s="496"/>
      <c r="M156" s="38"/>
    </row>
    <row r="157" s="15" customFormat="1" spans="1:13">
      <c r="A157" s="334" t="str">
        <f>'[2]CU '!A159</f>
        <v>CU089.14</v>
      </c>
      <c r="B157" s="334" t="str">
        <f>'[2]CU '!B159</f>
        <v>BCU - 72</v>
      </c>
      <c r="C157" s="307"/>
      <c r="D157" s="281" t="str">
        <f>'[2]CU '!D159</f>
        <v>6hp</v>
      </c>
      <c r="E157" s="281" t="str">
        <f>'[2]CU '!E159</f>
        <v>960*370*1260</v>
      </c>
      <c r="F157" s="281" t="str">
        <f>'[2]CU '!F159</f>
        <v>2 X 20"</v>
      </c>
      <c r="G157" s="25" t="s">
        <v>21</v>
      </c>
      <c r="H157" s="25"/>
      <c r="I157" s="25"/>
      <c r="J157" s="427">
        <f>'[2]CU '!Q159</f>
        <v>2917.21820588535</v>
      </c>
      <c r="K157" s="496"/>
      <c r="L157" s="496"/>
      <c r="M157" s="38"/>
    </row>
    <row r="158" s="15" customFormat="1" spans="1:13">
      <c r="A158" s="334" t="str">
        <f>'[2]CU '!A160</f>
        <v>CU089.15</v>
      </c>
      <c r="B158" s="334" t="str">
        <f>'[2]CU '!B160</f>
        <v>BCU - 100</v>
      </c>
      <c r="C158" s="307"/>
      <c r="D158" s="281" t="str">
        <f>'[2]CU '!D160</f>
        <v>8hp</v>
      </c>
      <c r="E158" s="281" t="str">
        <f>'[2]CU '!E160</f>
        <v>960*370*1260</v>
      </c>
      <c r="F158" s="281" t="str">
        <f>'[2]CU '!F160</f>
        <v>2 X 20"</v>
      </c>
      <c r="G158" s="25" t="s">
        <v>21</v>
      </c>
      <c r="H158" s="25"/>
      <c r="I158" s="25"/>
      <c r="J158" s="427">
        <f>'[2]CU '!Q160</f>
        <v>3195.95764178801</v>
      </c>
      <c r="K158" s="496"/>
      <c r="L158" s="496"/>
      <c r="M158" s="38"/>
    </row>
    <row r="159" s="15" customFormat="1" spans="1:13">
      <c r="A159" s="334" t="str">
        <f>'[2]CU '!A161</f>
        <v>CU089.151</v>
      </c>
      <c r="B159" s="334" t="str">
        <f>'[2]CU '!B161</f>
        <v>BCU - 110</v>
      </c>
      <c r="C159" s="307"/>
      <c r="D159" s="281" t="str">
        <f>'[2]CU '!D161</f>
        <v>9hp</v>
      </c>
      <c r="E159" s="281">
        <f>'[2]CU '!E161</f>
        <v>0</v>
      </c>
      <c r="F159" s="281">
        <f>'[2]CU '!F161</f>
        <v>0</v>
      </c>
      <c r="G159" s="25" t="s">
        <v>22</v>
      </c>
      <c r="H159" s="25"/>
      <c r="I159" s="25"/>
      <c r="J159" s="427">
        <f>'[2]CU '!Q161</f>
        <v>3955.80898075552</v>
      </c>
      <c r="K159" s="496"/>
      <c r="L159" s="496"/>
      <c r="M159" s="38"/>
    </row>
    <row r="160" s="15" customFormat="1" spans="1:13">
      <c r="A160" s="334" t="str">
        <f>'[2]CU '!A162</f>
        <v>CU089.152</v>
      </c>
      <c r="B160" s="334" t="str">
        <f>'[2]CU '!B162</f>
        <v>BCU - 120</v>
      </c>
      <c r="C160" s="307"/>
      <c r="D160" s="281" t="str">
        <f>'[2]CU '!D162</f>
        <v>10hp</v>
      </c>
      <c r="E160" s="281">
        <f>'[2]CU '!E162</f>
        <v>0</v>
      </c>
      <c r="F160" s="281">
        <f>'[2]CU '!F162</f>
        <v>0</v>
      </c>
      <c r="G160" s="25" t="s">
        <v>23</v>
      </c>
      <c r="H160" s="25"/>
      <c r="I160" s="25"/>
      <c r="J160" s="427">
        <f>'[2]CU '!Q162</f>
        <v>4582.01812442725</v>
      </c>
      <c r="K160" s="496"/>
      <c r="L160" s="496"/>
      <c r="M160" s="38"/>
    </row>
    <row r="161" s="15" customFormat="1" customHeight="1" spans="1:13">
      <c r="A161" s="334" t="str">
        <f>'[2]CU '!A163</f>
        <v>CU089.16</v>
      </c>
      <c r="B161" s="334" t="str">
        <f>'[2]CU '!B163</f>
        <v>TCU - 06</v>
      </c>
      <c r="C161" s="98" t="s">
        <v>24</v>
      </c>
      <c r="D161" s="281" t="str">
        <f>'[2]CU '!D163</f>
        <v>5hp-6hp</v>
      </c>
      <c r="E161" s="281" t="str">
        <f>'[2]CU '!E163</f>
        <v>1050*910*930</v>
      </c>
      <c r="F161" s="281" t="str">
        <f>'[2]CU '!F163</f>
        <v>1*20</v>
      </c>
      <c r="G161" s="25"/>
      <c r="H161" s="25"/>
      <c r="I161" s="25"/>
      <c r="J161" s="427">
        <f>'[2]CU '!Q163</f>
        <v>3985.72704421187</v>
      </c>
      <c r="K161" s="496"/>
      <c r="L161" s="496"/>
      <c r="M161" s="37"/>
    </row>
    <row r="162" s="15" customFormat="1" spans="1:13">
      <c r="A162" s="334" t="str">
        <f>'[2]CU '!A164</f>
        <v>CU089.17</v>
      </c>
      <c r="B162" s="334" t="str">
        <f>'[2]CU '!B164</f>
        <v>TCU - 08</v>
      </c>
      <c r="C162" s="98"/>
      <c r="D162" s="281" t="str">
        <f>'[2]CU '!D164</f>
        <v>8hp</v>
      </c>
      <c r="E162" s="281" t="str">
        <f>'[2]CU '!E164</f>
        <v>1050*910*930</v>
      </c>
      <c r="F162" s="281" t="str">
        <f>'[2]CU '!F164</f>
        <v>1*20</v>
      </c>
      <c r="G162" s="25"/>
      <c r="H162" s="25"/>
      <c r="I162" s="25"/>
      <c r="J162" s="427">
        <f>'[2]CU '!Q164</f>
        <v>4443.92885665461</v>
      </c>
      <c r="K162" s="496"/>
      <c r="L162" s="496"/>
      <c r="M162" s="38"/>
    </row>
    <row r="163" s="15" customFormat="1" spans="1:13">
      <c r="A163" s="334" t="str">
        <f>'[2]CU '!A165</f>
        <v>CU089.19</v>
      </c>
      <c r="B163" s="334" t="str">
        <f>'[2]CU '!B165</f>
        <v>TCU - 100B</v>
      </c>
      <c r="C163" s="98"/>
      <c r="D163" s="281" t="str">
        <f>'[2]CU '!D165</f>
        <v>10hp</v>
      </c>
      <c r="E163" s="281" t="str">
        <f>'[2]CU '!E165</f>
        <v>1310*1010*1100</v>
      </c>
      <c r="F163" s="281" t="str">
        <f>'[2]CU '!F165</f>
        <v>1*26</v>
      </c>
      <c r="G163" s="25"/>
      <c r="H163" s="25"/>
      <c r="I163" s="25"/>
      <c r="J163" s="427">
        <f>'[2]CU '!Q165</f>
        <v>5320.2168208523</v>
      </c>
      <c r="K163" s="496"/>
      <c r="L163" s="496"/>
      <c r="M163" s="38"/>
    </row>
    <row r="164" s="15" customFormat="1" spans="1:13">
      <c r="A164" s="334" t="str">
        <f>'[2]CU '!A166</f>
        <v>CU089.20</v>
      </c>
      <c r="B164" s="334" t="str">
        <f>'[2]CU '!B166</f>
        <v>TCU - 120B</v>
      </c>
      <c r="C164" s="98"/>
      <c r="D164" s="281" t="str">
        <f>'[2]CU '!D166</f>
        <v>12hp</v>
      </c>
      <c r="E164" s="281" t="str">
        <f>'[2]CU '!E166</f>
        <v>1310*1010*1100</v>
      </c>
      <c r="F164" s="281" t="str">
        <f>'[2]CU '!F166</f>
        <v>1*26</v>
      </c>
      <c r="G164" s="25"/>
      <c r="H164" s="25"/>
      <c r="I164" s="25"/>
      <c r="J164" s="427">
        <f>'[2]CU '!Q166</f>
        <v>5831.87551141333</v>
      </c>
      <c r="K164" s="496"/>
      <c r="L164" s="496"/>
      <c r="M164" s="38"/>
    </row>
    <row r="165" s="15" customFormat="1" spans="1:13">
      <c r="A165" s="334" t="str">
        <f>'[2]CU '!A167</f>
        <v>CU089.21</v>
      </c>
      <c r="B165" s="334" t="str">
        <f>'[2]CU '!B167</f>
        <v>TCU - 150B</v>
      </c>
      <c r="C165" s="98"/>
      <c r="D165" s="281" t="str">
        <f>'[2]CU '!D167</f>
        <v>15hp</v>
      </c>
      <c r="E165" s="281" t="str">
        <f>'[2]CU '!E167</f>
        <v>1310*1010*1100</v>
      </c>
      <c r="F165" s="281" t="str">
        <f>'[2]CU '!F167</f>
        <v>1*26</v>
      </c>
      <c r="G165" s="25"/>
      <c r="H165" s="25"/>
      <c r="I165" s="25"/>
      <c r="J165" s="427">
        <f>'[2]CU '!Q167</f>
        <v>6370.26264103354</v>
      </c>
      <c r="K165" s="496"/>
      <c r="L165" s="496"/>
      <c r="M165" s="38"/>
    </row>
    <row r="166" s="15" customFormat="1" spans="1:13">
      <c r="A166" s="334" t="str">
        <f>'[2]CU '!A168</f>
        <v>CU089.22</v>
      </c>
      <c r="B166" s="334" t="str">
        <f>'[2]CU '!B168</f>
        <v>TCU - 120 </v>
      </c>
      <c r="C166" s="98"/>
      <c r="D166" s="281" t="str">
        <f>'[2]CU '!D168</f>
        <v>10~12hp</v>
      </c>
      <c r="E166" s="281" t="str">
        <f>'[2]CU '!E168</f>
        <v>1618*1010*1100</v>
      </c>
      <c r="F166" s="281" t="str">
        <f>'[2]CU '!F168</f>
        <v>2*20</v>
      </c>
      <c r="G166" s="25" t="s">
        <v>25</v>
      </c>
      <c r="H166" s="25"/>
      <c r="I166" s="25"/>
      <c r="J166" s="427">
        <f>'[2]CU '!Q168</f>
        <v>6425.02297142955</v>
      </c>
      <c r="K166" s="496"/>
      <c r="L166" s="496"/>
      <c r="M166" s="38"/>
    </row>
    <row r="167" s="15" customFormat="1" spans="1:13">
      <c r="A167" s="334" t="str">
        <f>'[2]CU '!A169</f>
        <v>CU089.23</v>
      </c>
      <c r="B167" s="334" t="str">
        <f>'[2]CU '!B169</f>
        <v>TCU - 150 </v>
      </c>
      <c r="C167" s="98"/>
      <c r="D167" s="281" t="str">
        <f>'[2]CU '!D169</f>
        <v>15hp</v>
      </c>
      <c r="E167" s="281" t="str">
        <f>'[2]CU '!E169</f>
        <v>1618*1010*1100</v>
      </c>
      <c r="F167" s="281" t="str">
        <f>'[2]CU '!F169</f>
        <v>2*20</v>
      </c>
      <c r="G167" s="25" t="s">
        <v>25</v>
      </c>
      <c r="H167" s="25"/>
      <c r="I167" s="25"/>
      <c r="J167" s="427">
        <f>'[2]CU '!Q169</f>
        <v>7155.60030571323</v>
      </c>
      <c r="K167" s="496"/>
      <c r="L167" s="496"/>
      <c r="M167" s="38"/>
    </row>
    <row r="168" s="15" customFormat="1" spans="1:13">
      <c r="A168" s="334" t="str">
        <f>'[2]CU '!A170</f>
        <v>CU089.24</v>
      </c>
      <c r="B168" s="334" t="str">
        <f>'[2]CU '!B170</f>
        <v>TCU - 200</v>
      </c>
      <c r="C168" s="98"/>
      <c r="D168" s="281" t="str">
        <f>'[2]CU '!D170</f>
        <v>20hp</v>
      </c>
      <c r="E168" s="281" t="str">
        <f>'[2]CU '!E170</f>
        <v>1618*1010*1100</v>
      </c>
      <c r="F168" s="281" t="str">
        <f>'[2]CU '!F170</f>
        <v>2*26</v>
      </c>
      <c r="G168" s="25" t="s">
        <v>26</v>
      </c>
      <c r="H168" s="25"/>
      <c r="I168" s="25"/>
      <c r="J168" s="427">
        <f>'[2]CU '!Q170</f>
        <v>9136.00435751764</v>
      </c>
      <c r="K168" s="496"/>
      <c r="L168" s="496"/>
      <c r="M168" s="38"/>
    </row>
    <row r="169" s="15" customFormat="1" customHeight="1" spans="1:13">
      <c r="A169" s="334" t="str">
        <f>'[2]CU '!A171</f>
        <v>CU089.25</v>
      </c>
      <c r="B169" s="334" t="str">
        <f>'[2]CU '!B171</f>
        <v>TCU - 220</v>
      </c>
      <c r="C169" s="98"/>
      <c r="D169" s="281" t="str">
        <f>'[2]CU '!D171</f>
        <v>22hp</v>
      </c>
      <c r="E169" s="281" t="str">
        <f>'[2]CU '!E171</f>
        <v>1618*1010*1100</v>
      </c>
      <c r="F169" s="281" t="str">
        <f>'[2]CU '!F171</f>
        <v>2*26</v>
      </c>
      <c r="G169" s="25"/>
      <c r="H169" s="25"/>
      <c r="I169" s="25"/>
      <c r="J169" s="427">
        <f>'[2]CU '!Q171</f>
        <v>9936.58474648007</v>
      </c>
      <c r="K169" s="496"/>
      <c r="L169" s="496"/>
      <c r="M169" s="38"/>
    </row>
    <row r="170" s="15" customFormat="1" spans="1:13">
      <c r="A170" s="334" t="str">
        <f>'[2]CU '!A172</f>
        <v>CU089.26</v>
      </c>
      <c r="B170" s="334" t="str">
        <f>'[2]CU '!B172</f>
        <v>TCUV - 250</v>
      </c>
      <c r="C170" s="98"/>
      <c r="D170" s="281" t="str">
        <f>'[2]CU '!D172</f>
        <v>25hp</v>
      </c>
      <c r="E170" s="281" t="str">
        <f>'[2]CU '!E172</f>
        <v>2900*940*2000</v>
      </c>
      <c r="F170" s="281" t="str">
        <f>'[2]CU '!F172</f>
        <v>3*26</v>
      </c>
      <c r="G170" s="25"/>
      <c r="H170" s="25"/>
      <c r="I170" s="25"/>
      <c r="J170" s="427">
        <f>'[2]CU '!Q172</f>
        <v>14947.0469598586</v>
      </c>
      <c r="K170" s="496"/>
      <c r="L170" s="496"/>
      <c r="M170" s="38"/>
    </row>
    <row r="171" s="15" customFormat="1" spans="1:13">
      <c r="A171" s="334" t="str">
        <f>'[2]CU '!A173</f>
        <v>CU089.27</v>
      </c>
      <c r="B171" s="334" t="str">
        <f>'[2]CU '!B173</f>
        <v>TCUV - 300</v>
      </c>
      <c r="C171" s="98"/>
      <c r="D171" s="281" t="str">
        <f>'[2]CU '!D173</f>
        <v>30hp</v>
      </c>
      <c r="E171" s="281" t="str">
        <f>'[2]CU '!E173</f>
        <v>2900*940*2000</v>
      </c>
      <c r="F171" s="281" t="str">
        <f>'[2]CU '!F173</f>
        <v>3*26</v>
      </c>
      <c r="G171" s="25"/>
      <c r="H171" s="25"/>
      <c r="I171" s="25"/>
      <c r="J171" s="427">
        <f>'[2]CU '!Q173</f>
        <v>17421.9924847542</v>
      </c>
      <c r="K171" s="496"/>
      <c r="L171" s="496"/>
      <c r="M171" s="38"/>
    </row>
    <row r="172" s="15" customFormat="1" spans="1:13">
      <c r="A172" s="334" t="str">
        <f>'[2]CU '!A174</f>
        <v>CU089.28</v>
      </c>
      <c r="B172" s="334" t="str">
        <f>'[2]CU '!B174</f>
        <v>TCUV - 350</v>
      </c>
      <c r="C172" s="98"/>
      <c r="D172" s="281" t="str">
        <f>'[2]CU '!D174</f>
        <v>35hp</v>
      </c>
      <c r="E172" s="281" t="str">
        <f>'[2]CU '!E174</f>
        <v>2900*940*2000</v>
      </c>
      <c r="F172" s="281" t="str">
        <f>'[2]CU '!F174</f>
        <v>3*26</v>
      </c>
      <c r="G172" s="25"/>
      <c r="H172" s="25"/>
      <c r="I172" s="25"/>
      <c r="J172" s="427">
        <f>'[2]CU '!Q174</f>
        <v>19126.2486704787</v>
      </c>
      <c r="K172" s="496"/>
      <c r="L172" s="496"/>
      <c r="M172" s="38"/>
    </row>
    <row r="173" s="15" customFormat="1" spans="1:13">
      <c r="A173" s="334" t="str">
        <f>'[2]CU '!A175</f>
        <v>CU089.29</v>
      </c>
      <c r="B173" s="334" t="str">
        <f>'[2]CU '!B175</f>
        <v>TCUV - 400</v>
      </c>
      <c r="C173" s="98"/>
      <c r="D173" s="281" t="str">
        <f>'[2]CU '!D175</f>
        <v>40hp</v>
      </c>
      <c r="E173" s="281" t="str">
        <f>'[2]CU '!E175</f>
        <v>2900*940*2000</v>
      </c>
      <c r="F173" s="281" t="str">
        <f>'[2]CU '!F175</f>
        <v>3*26</v>
      </c>
      <c r="G173" s="25"/>
      <c r="H173" s="25"/>
      <c r="I173" s="25"/>
      <c r="J173" s="427">
        <f>'[2]CU '!Q175</f>
        <v>20490.6718453082</v>
      </c>
      <c r="K173" s="496"/>
      <c r="L173" s="496"/>
      <c r="M173" s="38"/>
    </row>
    <row r="174" s="15" customFormat="1" spans="1:13">
      <c r="A174" s="334" t="str">
        <f>'[2]CU '!A176</f>
        <v>CU089.30</v>
      </c>
      <c r="B174" s="334" t="str">
        <f>'[2]CU '!B176</f>
        <v>TCUV - 500</v>
      </c>
      <c r="C174" s="98"/>
      <c r="D174" s="281" t="str">
        <f>'[2]CU '!D176</f>
        <v>50hp</v>
      </c>
      <c r="E174" s="281" t="str">
        <f>'[2]CU '!E176</f>
        <v>2900*940*2000</v>
      </c>
      <c r="F174" s="281" t="str">
        <f>'[2]CU '!F176</f>
        <v>3*26</v>
      </c>
      <c r="G174" s="25"/>
      <c r="H174" s="25"/>
      <c r="I174" s="25"/>
      <c r="J174" s="427">
        <f>'[2]CU '!Q176</f>
        <v>22272.5677825854</v>
      </c>
      <c r="K174" s="496"/>
      <c r="L174" s="496"/>
      <c r="M174" s="39"/>
    </row>
    <row r="175" s="15" customFormat="1" spans="1:13">
      <c r="A175" s="334" t="str">
        <f>'[2]CU '!A177</f>
        <v>CU089.31</v>
      </c>
      <c r="B175" s="334" t="str">
        <f>'[2]CU '!B177</f>
        <v>TCUVS - 403 cw cooling coil</v>
      </c>
      <c r="C175" s="98"/>
      <c r="D175" s="281">
        <f>'[2]CU '!D177</f>
        <v>40</v>
      </c>
      <c r="E175" s="281">
        <f>'[2]CU '!E177</f>
        <v>0</v>
      </c>
      <c r="F175" s="281" t="str">
        <f>'[2]CU '!F177</f>
        <v>1*32</v>
      </c>
      <c r="G175" s="25"/>
      <c r="H175" s="25"/>
      <c r="I175" s="25"/>
      <c r="J175" s="427">
        <f>'[2]CU '!Q177</f>
        <v>30509.8767946238</v>
      </c>
      <c r="K175" s="496"/>
      <c r="L175" s="496"/>
      <c r="M175" s="38"/>
    </row>
    <row r="176" s="15" customFormat="1" spans="1:13">
      <c r="A176" s="334" t="str">
        <f>'[2]CU '!A178</f>
        <v>CU089.32</v>
      </c>
      <c r="B176" s="334" t="str">
        <f>'[2]CU '!B178</f>
        <v>KDP-450 BLOWER FAN</v>
      </c>
      <c r="C176" s="98"/>
      <c r="D176" s="281">
        <f>'[2]CU '!D178</f>
        <v>0</v>
      </c>
      <c r="E176" s="281">
        <f>'[2]CU '!E178</f>
        <v>0</v>
      </c>
      <c r="F176" s="281">
        <f>'[2]CU '!F178</f>
        <v>0</v>
      </c>
      <c r="G176" s="25"/>
      <c r="H176" s="25"/>
      <c r="I176" s="25"/>
      <c r="J176" s="427">
        <f>'[2]CU '!Q178</f>
        <v>4263.82242134202</v>
      </c>
      <c r="K176" s="496"/>
      <c r="L176" s="496"/>
      <c r="M176" s="38"/>
    </row>
    <row r="177" s="15" customFormat="1" spans="1:13">
      <c r="A177" s="334" t="str">
        <f>'[2]CU '!A179</f>
        <v>CU089.33</v>
      </c>
      <c r="B177" s="334" t="str">
        <f>'[2]CU '!B179</f>
        <v>DZF9C-24X5 CONDENSER FAN</v>
      </c>
      <c r="C177" s="98"/>
      <c r="D177" s="281">
        <f>'[2]CU '!D179</f>
        <v>0</v>
      </c>
      <c r="E177" s="281">
        <f>'[2]CU '!E179</f>
        <v>0</v>
      </c>
      <c r="F177" s="281">
        <f>'[2]CU '!F179</f>
        <v>0</v>
      </c>
      <c r="G177" s="25"/>
      <c r="H177" s="25"/>
      <c r="I177" s="25"/>
      <c r="J177" s="427">
        <f>'[2]CU '!Q179</f>
        <v>2498.47266062519</v>
      </c>
      <c r="K177" s="496"/>
      <c r="L177" s="496"/>
      <c r="M177" s="38"/>
    </row>
    <row r="178" s="15" customFormat="1" customHeight="1" spans="1:13">
      <c r="A178" s="334" t="str">
        <f>'[2]CU '!A180</f>
        <v>CU090</v>
      </c>
      <c r="B178" s="334" t="str">
        <f>'[2]CU '!B180</f>
        <v>UC - 100 (DE 2.5)</v>
      </c>
      <c r="C178" s="1028" t="s">
        <v>27</v>
      </c>
      <c r="D178" s="281" t="str">
        <f>'[2]CU '!D180</f>
        <v>1/2HP</v>
      </c>
      <c r="E178" s="281" t="str">
        <f>'[2]CU '!E180</f>
        <v>15.5" X 15.5" X 6"</v>
      </c>
      <c r="F178" s="281" t="str">
        <f>'[2]CU '!F180</f>
        <v>1x8"</v>
      </c>
      <c r="G178" s="25"/>
      <c r="H178" s="25"/>
      <c r="I178" s="25"/>
      <c r="J178" s="427">
        <f>'[2]CU '!Q180</f>
        <v>528.204867121474</v>
      </c>
      <c r="K178" s="496"/>
      <c r="L178" s="496"/>
      <c r="M178" s="37"/>
    </row>
    <row r="179" s="15" customFormat="1" spans="1:13">
      <c r="A179" s="334" t="str">
        <f>'[2]CU '!A181</f>
        <v>CU090.01</v>
      </c>
      <c r="B179" s="334" t="str">
        <f>'[2]CU '!B181</f>
        <v>UC - 150 (DE 3.2)</v>
      </c>
      <c r="C179" s="1029"/>
      <c r="D179" s="281" t="str">
        <f>'[2]CU '!D181</f>
        <v>3/4HP</v>
      </c>
      <c r="E179" s="281">
        <f>'[2]CU '!E181</f>
        <v>0</v>
      </c>
      <c r="F179" s="281" t="str">
        <f>'[2]CU '!F181</f>
        <v>2x8"</v>
      </c>
      <c r="G179" s="25"/>
      <c r="H179" s="25"/>
      <c r="I179" s="25"/>
      <c r="J179" s="427">
        <f>'[2]CU '!Q181</f>
        <v>738.214031157723</v>
      </c>
      <c r="K179" s="496"/>
      <c r="L179" s="496"/>
      <c r="M179" s="38"/>
    </row>
    <row r="180" s="15" customFormat="1" spans="1:13">
      <c r="A180" s="334" t="str">
        <f>'[2]CU '!A182</f>
        <v>CU091</v>
      </c>
      <c r="B180" s="334" t="str">
        <f>'[2]CU '!B182</f>
        <v>UC - 200 (DE 5)</v>
      </c>
      <c r="C180" s="1029"/>
      <c r="D180" s="281" t="str">
        <f>'[2]CU '!D182</f>
        <v>1HP</v>
      </c>
      <c r="E180" s="281" t="str">
        <f>'[2]CU '!E182</f>
        <v>29.5" X15.5"X6"</v>
      </c>
      <c r="F180" s="281" t="str">
        <f>'[2]CU '!F182</f>
        <v>2x8"</v>
      </c>
      <c r="G180" s="25"/>
      <c r="H180" s="25"/>
      <c r="I180" s="25"/>
      <c r="J180" s="427">
        <f>'[2]CU '!Q182</f>
        <v>796.762040525405</v>
      </c>
      <c r="K180" s="496"/>
      <c r="L180" s="496"/>
      <c r="M180" s="38"/>
    </row>
    <row r="181" s="15" customFormat="1" spans="1:13">
      <c r="A181" s="334" t="str">
        <f>'[2]CU '!A183</f>
        <v>CU092</v>
      </c>
      <c r="B181" s="334" t="str">
        <f>'[2]CU '!B183</f>
        <v>UC - 300 (DE7.5)</v>
      </c>
      <c r="C181" s="1029"/>
      <c r="D181" s="281" t="str">
        <f>'[2]CU '!D183</f>
        <v>1 1/2HP</v>
      </c>
      <c r="E181" s="281" t="str">
        <f>'[2]CU '!E183</f>
        <v>41.5" X15.5"X6"</v>
      </c>
      <c r="F181" s="281" t="str">
        <f>'[2]CU '!F183</f>
        <v>3x8"</v>
      </c>
      <c r="G181" s="25"/>
      <c r="H181" s="25"/>
      <c r="I181" s="25"/>
      <c r="J181" s="427">
        <f>'[2]CU '!Q183</f>
        <v>1181.14244985236</v>
      </c>
      <c r="K181" s="496"/>
      <c r="L181" s="496"/>
      <c r="M181" s="38"/>
    </row>
    <row r="182" s="15" customFormat="1" spans="1:13">
      <c r="A182" s="334" t="str">
        <f>'[2]CU '!A184</f>
        <v>CU092.01</v>
      </c>
      <c r="B182" s="334" t="str">
        <f>'[2]CU '!B184</f>
        <v>UC - 400 (DE11)</v>
      </c>
      <c r="C182" s="1029"/>
      <c r="D182" s="281" t="str">
        <f>'[2]CU '!D184</f>
        <v>2HP</v>
      </c>
      <c r="E182" s="281" t="str">
        <f>'[2]CU '!E184</f>
        <v>53.5" X15.5"X6"</v>
      </c>
      <c r="F182" s="281" t="str">
        <f>'[2]CU '!F184</f>
        <v>4x8"</v>
      </c>
      <c r="G182" s="25"/>
      <c r="H182" s="25"/>
      <c r="I182" s="25"/>
      <c r="J182" s="427">
        <f>'[2]CU '!Q184</f>
        <v>1382.7907474834</v>
      </c>
      <c r="K182" s="496"/>
      <c r="L182" s="496"/>
      <c r="M182" s="38"/>
    </row>
    <row r="183" s="15" customFormat="1" spans="1:13">
      <c r="A183" s="334" t="str">
        <f>'[2]CU '!A185</f>
        <v>CU092.02</v>
      </c>
      <c r="B183" s="334" t="str">
        <f>'[2]CU '!B185</f>
        <v>UC - 500 (DE15)</v>
      </c>
      <c r="C183" s="1029"/>
      <c r="D183" s="281" t="str">
        <f>'[2]CU '!D185</f>
        <v>2.5HP</v>
      </c>
      <c r="E183" s="281" t="str">
        <f>'[2]CU '!E185</f>
        <v>72" X15.5"X6"</v>
      </c>
      <c r="F183" s="281" t="str">
        <f>'[2]CU '!F185</f>
        <v>4x8"</v>
      </c>
      <c r="G183" s="25"/>
      <c r="H183" s="25"/>
      <c r="I183" s="25"/>
      <c r="J183" s="427">
        <f>'[2]CU '!Q185</f>
        <v>1890.12636538873</v>
      </c>
      <c r="K183" s="496"/>
      <c r="L183" s="496"/>
      <c r="M183" s="39"/>
    </row>
    <row r="184" s="15" customFormat="1" customHeight="1" spans="1:13">
      <c r="A184" s="334" t="str">
        <f>'[2]CU '!A186</f>
        <v>CU092.03</v>
      </c>
      <c r="B184" s="334" t="str">
        <f>'[2]CU '!B186</f>
        <v>UC - 600 (DE18)</v>
      </c>
      <c r="C184" s="1030"/>
      <c r="D184" s="281" t="str">
        <f>'[2]CU '!D186</f>
        <v>3HP</v>
      </c>
      <c r="E184" s="281" t="str">
        <f>'[2]CU '!E186</f>
        <v>86" X15.5"X6"</v>
      </c>
      <c r="F184" s="281" t="str">
        <f>'[2]CU '!F186</f>
        <v>5x8"</v>
      </c>
      <c r="G184" s="25"/>
      <c r="H184" s="25"/>
      <c r="I184" s="25"/>
      <c r="J184" s="427">
        <f>'[2]CU '!Q186</f>
        <v>1987.84536303277</v>
      </c>
      <c r="K184" s="496"/>
      <c r="L184" s="496"/>
      <c r="M184" s="20"/>
    </row>
    <row r="185" s="15" customFormat="1" customHeight="1" spans="1:13">
      <c r="A185" s="334" t="str">
        <f>'[2]CU '!A187</f>
        <v>CU092.04</v>
      </c>
      <c r="B185" s="334" t="str">
        <f>'[2]CU '!B187</f>
        <v>280L-100-220V-300W</v>
      </c>
      <c r="C185" s="78" t="s">
        <v>28</v>
      </c>
      <c r="D185" s="281"/>
      <c r="E185" s="281"/>
      <c r="F185" s="281"/>
      <c r="G185" s="25"/>
      <c r="H185" s="25"/>
      <c r="I185" s="25"/>
      <c r="J185" s="427">
        <f>'[2]CU '!Q187</f>
        <v>44.3655723158829</v>
      </c>
      <c r="K185" s="496"/>
      <c r="L185" s="496"/>
      <c r="M185" s="20"/>
    </row>
    <row r="186" s="15" customFormat="1" customHeight="1" spans="1:13">
      <c r="A186" s="334" t="str">
        <f>'[2]CU '!A188</f>
        <v>CU092.05</v>
      </c>
      <c r="B186" s="334" t="str">
        <f>'[2]CU '!B188</f>
        <v>280L-150-220V-300W</v>
      </c>
      <c r="C186" s="78" t="s">
        <v>29</v>
      </c>
      <c r="D186" s="281"/>
      <c r="E186" s="281"/>
      <c r="F186" s="281"/>
      <c r="G186" s="25"/>
      <c r="H186" s="25"/>
      <c r="I186" s="25"/>
      <c r="J186" s="427">
        <f>'[2]CU '!Q188</f>
        <v>48.8021295474712</v>
      </c>
      <c r="K186" s="496"/>
      <c r="L186" s="496"/>
      <c r="M186" s="20"/>
    </row>
    <row r="187" s="15" customFormat="1" customHeight="1" spans="1:13">
      <c r="A187" s="334" t="str">
        <f>'[2]CU '!A189</f>
        <v>CU092.06</v>
      </c>
      <c r="B187" s="334" t="str">
        <f>'[2]CU '!B189</f>
        <v>330L-150-220V-320W</v>
      </c>
      <c r="C187" s="78" t="s">
        <v>30</v>
      </c>
      <c r="D187" s="281"/>
      <c r="E187" s="281"/>
      <c r="F187" s="281"/>
      <c r="G187" s="25"/>
      <c r="H187" s="25"/>
      <c r="I187" s="25"/>
      <c r="J187" s="427">
        <f>'[2]CU '!Q189</f>
        <v>55.4569653948536</v>
      </c>
      <c r="K187" s="496"/>
      <c r="L187" s="496"/>
      <c r="M187" s="20"/>
    </row>
    <row r="188" s="15" customFormat="1" customHeight="1" spans="1:13">
      <c r="A188" s="334" t="str">
        <f>'[2]CU '!A190</f>
        <v>CU092.12</v>
      </c>
      <c r="B188" s="334" t="str">
        <f>'[2]CU '!B190</f>
        <v>UC100 HEATER (L=320mm)</v>
      </c>
      <c r="C188" s="274" t="s">
        <v>31</v>
      </c>
      <c r="D188" s="281"/>
      <c r="E188" s="281" t="str">
        <f>'[2]CU '!E190</f>
        <v>8*5*318L</v>
      </c>
      <c r="F188" s="281"/>
      <c r="G188" s="25"/>
      <c r="H188" s="25"/>
      <c r="I188" s="25"/>
      <c r="J188" s="427">
        <f>'[2]CU '!Q190</f>
        <v>39.9290150842946</v>
      </c>
      <c r="K188" s="496"/>
      <c r="L188" s="496"/>
      <c r="M188" s="20"/>
    </row>
    <row r="189" s="15" customFormat="1" customHeight="1" spans="1:13">
      <c r="A189" s="334" t="str">
        <f>'[2]CU '!A191</f>
        <v>CU092.13</v>
      </c>
      <c r="B189" s="334" t="str">
        <f>'[2]CU '!B191</f>
        <v>UC100 HEATER (LB=330mm)</v>
      </c>
      <c r="C189" s="272"/>
      <c r="D189" s="281"/>
      <c r="E189" s="281" t="str">
        <f>'[2]CU '!E191</f>
        <v>8*5*318LB</v>
      </c>
      <c r="F189" s="281"/>
      <c r="G189" s="25"/>
      <c r="H189" s="25"/>
      <c r="I189" s="25"/>
      <c r="J189" s="427">
        <f>'[2]CU '!Q191</f>
        <v>40.7608695652174</v>
      </c>
      <c r="K189" s="496"/>
      <c r="L189" s="496"/>
      <c r="M189" s="20"/>
    </row>
    <row r="190" s="15" customFormat="1" customHeight="1" spans="1:13">
      <c r="A190" s="334" t="str">
        <f>'[2]CU '!A192</f>
        <v>CU092.14</v>
      </c>
      <c r="B190" s="334" t="str">
        <f>'[2]CU '!B192</f>
        <v>UC200 HEATER (L=605mm)</v>
      </c>
      <c r="C190" s="272"/>
      <c r="D190" s="281"/>
      <c r="E190" s="281" t="str">
        <f>'[2]CU '!E192</f>
        <v>8*5*648L</v>
      </c>
      <c r="F190" s="281"/>
      <c r="G190" s="25"/>
      <c r="H190" s="25"/>
      <c r="I190" s="25"/>
      <c r="J190" s="427">
        <f>'[2]CU '!Q192</f>
        <v>55.4569653948536</v>
      </c>
      <c r="K190" s="496"/>
      <c r="L190" s="496"/>
      <c r="M190" s="20"/>
    </row>
    <row r="191" s="15" customFormat="1" customHeight="1" spans="1:13">
      <c r="A191" s="334" t="str">
        <f>'[2]CU '!A193</f>
        <v>CU092.15</v>
      </c>
      <c r="B191" s="334" t="str">
        <f>'[2]CU '!B193</f>
        <v>UC200 HEATER (LB=620mm)</v>
      </c>
      <c r="C191" s="272"/>
      <c r="D191" s="281"/>
      <c r="E191" s="281" t="str">
        <f>'[2]CU '!E193</f>
        <v>8*5*648LB</v>
      </c>
      <c r="F191" s="281"/>
      <c r="G191" s="25"/>
      <c r="H191" s="25"/>
      <c r="I191" s="25"/>
      <c r="J191" s="427">
        <f>'[2]CU '!Q193</f>
        <v>62.111801242236</v>
      </c>
      <c r="K191" s="496"/>
      <c r="L191" s="496"/>
      <c r="M191" s="20"/>
    </row>
    <row r="192" s="15" customFormat="1" customHeight="1" spans="1:13">
      <c r="A192" s="334" t="str">
        <f>'[2]CU '!A194</f>
        <v>CU092.16</v>
      </c>
      <c r="B192" s="334" t="str">
        <f>'[2]CU '!B194</f>
        <v>UC300 HEATER (L=905mm)</v>
      </c>
      <c r="C192" s="272"/>
      <c r="D192" s="281"/>
      <c r="E192" s="281" t="str">
        <f>'[2]CU '!E194</f>
        <v>8*5*927L</v>
      </c>
      <c r="F192" s="281"/>
      <c r="G192" s="25"/>
      <c r="H192" s="25"/>
      <c r="I192" s="25"/>
      <c r="J192" s="427">
        <f>'[2]CU '!Q194</f>
        <v>73.2031943212067</v>
      </c>
      <c r="K192" s="496"/>
      <c r="L192" s="496"/>
      <c r="M192" s="20"/>
    </row>
    <row r="193" s="15" customFormat="1" customHeight="1" spans="1:13">
      <c r="A193" s="334" t="str">
        <f>'[2]CU '!A195</f>
        <v>CU092.17</v>
      </c>
      <c r="B193" s="334" t="str">
        <f>'[2]CU '!B195</f>
        <v>UC300 HEATER (LB=925mm)</v>
      </c>
      <c r="C193" s="272"/>
      <c r="D193" s="281"/>
      <c r="E193" s="281" t="str">
        <f>'[2]CU '!E195</f>
        <v>8*5*927LB</v>
      </c>
      <c r="F193" s="281"/>
      <c r="G193" s="25"/>
      <c r="H193" s="1031"/>
      <c r="I193" s="1031"/>
      <c r="J193" s="427">
        <f>'[2]CU '!Q195</f>
        <v>79.8580301685892</v>
      </c>
      <c r="K193" s="590"/>
      <c r="L193" s="590"/>
      <c r="M193" s="20"/>
    </row>
    <row r="194" s="15" customFormat="1" customHeight="1" spans="1:13">
      <c r="A194" s="334" t="str">
        <f>'[2]CU '!A196</f>
        <v>CU092.18</v>
      </c>
      <c r="B194" s="334" t="str">
        <f>'[2]CU '!B196</f>
        <v>UC400 HEATER (L=1205mm)</v>
      </c>
      <c r="C194" s="272"/>
      <c r="D194" s="281"/>
      <c r="E194" s="281"/>
      <c r="F194" s="281"/>
      <c r="G194" s="25"/>
      <c r="H194" s="1031"/>
      <c r="I194" s="1031"/>
      <c r="J194" s="427">
        <f>'[2]CU '!Q196</f>
        <v>104.813664596273</v>
      </c>
      <c r="K194" s="590"/>
      <c r="L194" s="590"/>
      <c r="M194" s="20"/>
    </row>
    <row r="195" s="15" customFormat="1" customHeight="1" spans="1:13">
      <c r="A195" s="334" t="str">
        <f>'[2]CU '!A197</f>
        <v>CU092.19</v>
      </c>
      <c r="B195" s="334" t="str">
        <f>'[2]CU '!B197</f>
        <v>UC400 HEATER (LB=1225mm)</v>
      </c>
      <c r="C195" s="272"/>
      <c r="D195" s="281"/>
      <c r="E195" s="281"/>
      <c r="F195" s="281"/>
      <c r="G195" s="25"/>
      <c r="H195" s="1031"/>
      <c r="I195" s="1031"/>
      <c r="J195" s="427">
        <f>'[2]CU '!Q197</f>
        <v>120.341614906832</v>
      </c>
      <c r="K195" s="590"/>
      <c r="L195" s="590"/>
      <c r="M195" s="20"/>
    </row>
    <row r="196" s="15" customFormat="1" customHeight="1" spans="1:13">
      <c r="A196" s="334" t="str">
        <f>'[2]CU '!A198</f>
        <v>CU092.20</v>
      </c>
      <c r="B196" s="334" t="str">
        <f>'[2]CU '!B198</f>
        <v>UC500 HEATER (L=1670mm)</v>
      </c>
      <c r="C196" s="272"/>
      <c r="D196" s="281"/>
      <c r="E196" s="281"/>
      <c r="F196" s="281"/>
      <c r="G196" s="1032"/>
      <c r="H196" s="1031"/>
      <c r="I196" s="1031"/>
      <c r="J196" s="427">
        <f>'[2]CU '!Q198</f>
        <v>128.105590062112</v>
      </c>
      <c r="K196" s="590"/>
      <c r="L196" s="590"/>
      <c r="M196" s="20"/>
    </row>
    <row r="197" s="15" customFormat="1" customHeight="1" spans="1:13">
      <c r="A197" s="334" t="str">
        <f>'[2]CU '!A199</f>
        <v>CU092.21</v>
      </c>
      <c r="B197" s="334" t="str">
        <f>'[2]CU '!B199</f>
        <v>UC500 HEATER (LB=1695mm)</v>
      </c>
      <c r="C197" s="272"/>
      <c r="D197" s="281"/>
      <c r="E197" s="281"/>
      <c r="F197" s="281"/>
      <c r="G197" s="1032"/>
      <c r="H197" s="1031"/>
      <c r="I197" s="1031"/>
      <c r="J197" s="427">
        <f>'[2]CU '!Q199</f>
        <v>153.33850931677</v>
      </c>
      <c r="K197" s="590"/>
      <c r="L197" s="590"/>
      <c r="M197" s="20"/>
    </row>
    <row r="198" s="15" customFormat="1" customHeight="1" spans="1:13">
      <c r="A198" s="334" t="str">
        <f>'[2]CU '!A200</f>
        <v>CU092.22</v>
      </c>
      <c r="B198" s="334" t="str">
        <f>'[2]CU '!B200</f>
        <v>UC600 HEATER (L=2020mm)</v>
      </c>
      <c r="C198" s="272"/>
      <c r="D198" s="281"/>
      <c r="E198" s="281"/>
      <c r="F198" s="281"/>
      <c r="G198" s="1032"/>
      <c r="H198" s="25"/>
      <c r="I198" s="25"/>
      <c r="J198" s="427">
        <f>'[2]CU '!Q200</f>
        <v>143.633540372671</v>
      </c>
      <c r="K198" s="20"/>
      <c r="L198" s="20"/>
      <c r="M198" s="20"/>
    </row>
    <row r="199" customHeight="1" spans="1:13">
      <c r="A199" s="334" t="str">
        <f>'[2]CU '!A201</f>
        <v>CU092.23</v>
      </c>
      <c r="B199" s="334" t="str">
        <f>'[2]CU '!B201</f>
        <v>UC600 HEATER (LB=2040mm)</v>
      </c>
      <c r="C199" s="273"/>
      <c r="D199" s="281"/>
      <c r="E199" s="281"/>
      <c r="F199" s="281"/>
      <c r="G199" s="98" t="s">
        <v>32</v>
      </c>
      <c r="H199" s="1031"/>
      <c r="I199" s="1031"/>
      <c r="J199" s="427">
        <f>'[2]CU '!Q201</f>
        <v>178.571428571429</v>
      </c>
      <c r="K199" s="585"/>
      <c r="L199" s="585"/>
      <c r="M199" s="20"/>
    </row>
    <row r="200" customHeight="1" spans="1:13">
      <c r="A200" s="334" t="str">
        <f>'[2]CU '!A202</f>
        <v>CU092.24</v>
      </c>
      <c r="B200" s="334" t="str">
        <f>'[2]CU '!B202</f>
        <v>8 X 5 X 318 (UC100) COIL</v>
      </c>
      <c r="C200" s="1033" t="s">
        <v>33</v>
      </c>
      <c r="D200" s="281" t="str">
        <f>'[2]CU '!D202</f>
        <v>1/2HP</v>
      </c>
      <c r="E200" s="281"/>
      <c r="F200" s="281"/>
      <c r="G200" s="98"/>
      <c r="H200" s="1031"/>
      <c r="I200" s="1031"/>
      <c r="J200" s="427">
        <f>'[2]CU '!Q202</f>
        <v>302.795031055901</v>
      </c>
      <c r="K200" s="585"/>
      <c r="L200" s="585"/>
      <c r="M200" s="20"/>
    </row>
    <row r="201" customHeight="1" spans="1:13">
      <c r="A201" s="334" t="str">
        <f>'[2]CU '!A203</f>
        <v>CU092.241</v>
      </c>
      <c r="B201" s="334" t="str">
        <f>'[2]CU '!B203</f>
        <v>6 X 5 X 648 (UC150) COIL</v>
      </c>
      <c r="C201" s="1033"/>
      <c r="D201" s="281" t="str">
        <f>'[2]CU '!D203</f>
        <v>3/4HP</v>
      </c>
      <c r="E201" s="281"/>
      <c r="F201" s="281"/>
      <c r="G201" s="98"/>
      <c r="H201" s="1031"/>
      <c r="I201" s="1031"/>
      <c r="J201" s="427">
        <f>'[2]CU '!Q203</f>
        <v>414.596273291925</v>
      </c>
      <c r="K201" s="585"/>
      <c r="L201" s="585"/>
      <c r="M201" s="20"/>
    </row>
    <row r="202" customHeight="1" spans="1:13">
      <c r="A202" s="334" t="str">
        <f>'[2]CU '!A204</f>
        <v>CU092.25</v>
      </c>
      <c r="B202" s="334" t="str">
        <f>'[2]CU '!B204</f>
        <v>8 X 5 X 648 (UC200) COIL</v>
      </c>
      <c r="C202" s="1033"/>
      <c r="D202" s="281" t="str">
        <f>'[2]CU '!D204</f>
        <v>1HP</v>
      </c>
      <c r="E202" s="281"/>
      <c r="F202" s="281"/>
      <c r="G202" s="98"/>
      <c r="H202" s="1031"/>
      <c r="I202" s="1031"/>
      <c r="J202" s="427">
        <f>'[2]CU '!Q204</f>
        <v>472.049689440994</v>
      </c>
      <c r="K202" s="585"/>
      <c r="L202" s="585"/>
      <c r="M202" s="20"/>
    </row>
    <row r="203" customHeight="1" spans="1:13">
      <c r="A203" s="334" t="str">
        <f>'[2]CU '!A205</f>
        <v>CU092.26</v>
      </c>
      <c r="B203" s="334" t="str">
        <f>'[2]CU '!B205</f>
        <v>8 X 5 X 927 (UC300) COIL</v>
      </c>
      <c r="C203" s="1033"/>
      <c r="D203" s="281" t="str">
        <f>'[2]CU '!D205</f>
        <v>1 1/2HP</v>
      </c>
      <c r="E203" s="281"/>
      <c r="F203" s="281"/>
      <c r="G203" s="98"/>
      <c r="H203" s="1031"/>
      <c r="I203" s="1031"/>
      <c r="J203" s="427">
        <f>'[2]CU '!Q205</f>
        <v>689.44099378882</v>
      </c>
      <c r="K203" s="585"/>
      <c r="L203" s="585"/>
      <c r="M203" s="20"/>
    </row>
    <row r="204" customHeight="1" spans="1:13">
      <c r="A204" s="334" t="str">
        <f>'[2]CU '!A206</f>
        <v>CU092.27</v>
      </c>
      <c r="B204" s="334" t="str">
        <f>'[2]CU '!B206</f>
        <v>Drain pipe fitting (UC)</v>
      </c>
      <c r="C204" s="585"/>
      <c r="D204" s="281">
        <f>'[2]CU '!D206</f>
        <v>0</v>
      </c>
      <c r="E204" s="281">
        <f>'[2]CU '!E206</f>
        <v>0</v>
      </c>
      <c r="F204" s="281">
        <f>'[2]CU '!F206</f>
        <v>0</v>
      </c>
      <c r="G204" s="98" t="s">
        <v>34</v>
      </c>
      <c r="H204" s="1031"/>
      <c r="I204" s="1031"/>
      <c r="J204" s="427">
        <f>'[2]CU '!Q206</f>
        <v>11.9638290098648</v>
      </c>
      <c r="K204" s="585"/>
      <c r="L204" s="585"/>
      <c r="M204" s="20"/>
    </row>
    <row r="205" customHeight="1" spans="1:13">
      <c r="A205" s="334" t="str">
        <f>'[2]CU '!A207</f>
        <v>CU093</v>
      </c>
      <c r="B205" s="333" t="str">
        <f>'[2]CU '!B207</f>
        <v>5 X 10 X 4R</v>
      </c>
      <c r="C205" s="1034" t="s">
        <v>35</v>
      </c>
      <c r="D205" s="1035" t="s">
        <v>36</v>
      </c>
      <c r="E205" s="227" t="s">
        <v>37</v>
      </c>
      <c r="F205" s="66"/>
      <c r="G205" s="1036" t="s">
        <v>32</v>
      </c>
      <c r="H205" s="1031"/>
      <c r="I205" s="1031"/>
      <c r="J205" s="427" t="str">
        <f>'[2]CU '!Q207</f>
        <v>~</v>
      </c>
      <c r="K205" s="585"/>
      <c r="L205" s="585"/>
      <c r="M205" s="20"/>
    </row>
    <row r="206" customHeight="1" spans="1:13">
      <c r="A206" s="334" t="str">
        <f>'[2]CU '!A208</f>
        <v>CU094</v>
      </c>
      <c r="B206" s="333" t="str">
        <f>'[2]CU '!B208</f>
        <v>5 X 14 X 4R </v>
      </c>
      <c r="C206" s="1037"/>
      <c r="D206" s="1035" t="s">
        <v>38</v>
      </c>
      <c r="E206" s="227" t="s">
        <v>39</v>
      </c>
      <c r="F206" s="66"/>
      <c r="G206" s="1036" t="s">
        <v>34</v>
      </c>
      <c r="H206" s="1031" t="s">
        <v>40</v>
      </c>
      <c r="I206" s="1031"/>
      <c r="J206" s="427">
        <f>'[2]CU '!Q208</f>
        <v>210.16277575498</v>
      </c>
      <c r="K206" s="585"/>
      <c r="L206" s="585"/>
      <c r="M206" s="25"/>
    </row>
    <row r="207" customHeight="1" spans="1:13">
      <c r="A207" s="334" t="str">
        <f>'[2]CU '!A209</f>
        <v>CU095</v>
      </c>
      <c r="B207" s="333" t="str">
        <f>'[2]CU '!B209</f>
        <v>5 X 20 X 4R </v>
      </c>
      <c r="C207" s="1037"/>
      <c r="D207" s="1035" t="s">
        <v>41</v>
      </c>
      <c r="E207" s="59" t="s">
        <v>42</v>
      </c>
      <c r="F207" s="52"/>
      <c r="G207" s="1036" t="s">
        <v>43</v>
      </c>
      <c r="H207" s="1031"/>
      <c r="I207" s="1031"/>
      <c r="J207" s="427">
        <f>'[2]CU '!Q209</f>
        <v>265.969693724566</v>
      </c>
      <c r="K207" s="585"/>
      <c r="L207" s="585"/>
      <c r="M207" s="25"/>
    </row>
    <row r="208" customHeight="1" spans="1:13">
      <c r="A208" s="334" t="str">
        <f>'[2]CU '!A210</f>
        <v>CU096</v>
      </c>
      <c r="B208" s="333" t="str">
        <f>'[2]CU '!B210</f>
        <v>5 X 23 X 4R </v>
      </c>
      <c r="C208" s="1037"/>
      <c r="D208" s="1038" t="s">
        <v>44</v>
      </c>
      <c r="E208" s="59" t="s">
        <v>42</v>
      </c>
      <c r="F208" s="52"/>
      <c r="G208" s="1036" t="s">
        <v>45</v>
      </c>
      <c r="H208" s="1031" t="s">
        <v>46</v>
      </c>
      <c r="I208" s="1031"/>
      <c r="J208" s="427">
        <f>'[2]CU '!Q210</f>
        <v>322.606553865924</v>
      </c>
      <c r="K208" s="585"/>
      <c r="L208" s="585"/>
      <c r="M208" s="585"/>
    </row>
    <row r="209" customHeight="1" spans="1:13">
      <c r="A209" s="334" t="str">
        <f>'[2]CU '!A211</f>
        <v>CU097</v>
      </c>
      <c r="B209" s="333" t="str">
        <f>'[2]CU '!B211</f>
        <v>5 X 33 X 4R </v>
      </c>
      <c r="C209" s="1037"/>
      <c r="D209" s="1035" t="s">
        <v>47</v>
      </c>
      <c r="E209" s="59" t="s">
        <v>48</v>
      </c>
      <c r="F209" s="52"/>
      <c r="G209" s="1036" t="s">
        <v>49</v>
      </c>
      <c r="H209" s="1031"/>
      <c r="I209" s="1031"/>
      <c r="J209" s="427">
        <f>'[2]CU '!Q211</f>
        <v>384.182908545727</v>
      </c>
      <c r="K209" s="585"/>
      <c r="L209" s="585"/>
      <c r="M209" s="585"/>
    </row>
    <row r="210" customHeight="1" spans="1:13">
      <c r="A210" s="334" t="str">
        <f>'[2]CU '!A212</f>
        <v>CU098</v>
      </c>
      <c r="B210" s="333" t="str">
        <f>'[2]CU '!B212</f>
        <v>5 X 48 X 4R </v>
      </c>
      <c r="C210" s="1037"/>
      <c r="D210" s="1035" t="s">
        <v>50</v>
      </c>
      <c r="E210" s="59" t="s">
        <v>51</v>
      </c>
      <c r="F210" s="52"/>
      <c r="G210" s="1036" t="s">
        <v>52</v>
      </c>
      <c r="H210" s="1031"/>
      <c r="I210" s="1031"/>
      <c r="J210" s="427" t="str">
        <f>'[2]CU '!Q212</f>
        <v>~</v>
      </c>
      <c r="K210" s="585"/>
      <c r="L210" s="585"/>
      <c r="M210" s="585"/>
    </row>
    <row r="211" customHeight="1" spans="1:13">
      <c r="A211" s="334" t="str">
        <f>'[2]CU '!A213</f>
        <v>CU099</v>
      </c>
      <c r="B211" s="333" t="str">
        <f>'[2]CU '!B213</f>
        <v>5 X 10 X 4R</v>
      </c>
      <c r="C211" s="1034" t="s">
        <v>53</v>
      </c>
      <c r="D211" s="1038" t="s">
        <v>36</v>
      </c>
      <c r="E211" s="227" t="s">
        <v>37</v>
      </c>
      <c r="F211" s="66"/>
      <c r="G211" s="1036" t="s">
        <v>54</v>
      </c>
      <c r="H211" s="1031"/>
      <c r="I211" s="1031"/>
      <c r="J211" s="427">
        <f>'[2]CU '!Q213</f>
        <v>125.829942171771</v>
      </c>
      <c r="K211" s="585"/>
      <c r="L211" s="585"/>
      <c r="M211" s="585"/>
    </row>
    <row r="212" customHeight="1" spans="1:13">
      <c r="A212" s="334" t="str">
        <f>'[2]CU '!A214</f>
        <v>CU100</v>
      </c>
      <c r="B212" s="333" t="str">
        <f>'[2]CU '!B214</f>
        <v>5 X 14 X 4R </v>
      </c>
      <c r="C212" s="1037"/>
      <c r="D212" s="1038" t="s">
        <v>38</v>
      </c>
      <c r="E212" s="227" t="s">
        <v>39</v>
      </c>
      <c r="F212" s="66"/>
      <c r="G212" s="1036" t="s">
        <v>55</v>
      </c>
      <c r="H212" s="1031"/>
      <c r="I212" s="1031"/>
      <c r="J212" s="427">
        <f>'[2]CU '!Q214</f>
        <v>149.925037481259</v>
      </c>
      <c r="K212" s="585"/>
      <c r="L212" s="585"/>
      <c r="M212" s="585"/>
    </row>
    <row r="213" customHeight="1" spans="1:13">
      <c r="A213" s="334" t="str">
        <f>'[2]CU '!A215</f>
        <v>CU100.01</v>
      </c>
      <c r="B213" s="333" t="str">
        <f>'[2]CU '!B215</f>
        <v>5 X 16 X 4R </v>
      </c>
      <c r="C213" s="1037"/>
      <c r="D213" s="1038" t="s">
        <v>38</v>
      </c>
      <c r="E213" s="227" t="s">
        <v>39</v>
      </c>
      <c r="F213" s="66"/>
      <c r="G213" s="1036" t="s">
        <v>56</v>
      </c>
      <c r="H213" s="1031"/>
      <c r="I213" s="1031"/>
      <c r="J213" s="427">
        <f>'[2]CU '!Q215</f>
        <v>187.406296851574</v>
      </c>
      <c r="K213" s="585"/>
      <c r="L213" s="585"/>
      <c r="M213" s="585"/>
    </row>
    <row r="214" customHeight="1" spans="1:13">
      <c r="A214" s="334" t="str">
        <f>'[2]CU '!A216</f>
        <v>CU101</v>
      </c>
      <c r="B214" s="333" t="str">
        <f>'[2]CU '!B216</f>
        <v>5 X 20 X 4R </v>
      </c>
      <c r="C214" s="1037"/>
      <c r="D214" s="1038" t="s">
        <v>41</v>
      </c>
      <c r="E214" s="59" t="s">
        <v>42</v>
      </c>
      <c r="F214" s="52"/>
      <c r="G214" s="1036" t="s">
        <v>57</v>
      </c>
      <c r="H214" s="1031"/>
      <c r="I214" s="1031"/>
      <c r="J214" s="427">
        <f>'[2]CU '!Q216</f>
        <v>226.226172627972</v>
      </c>
      <c r="K214" s="585"/>
      <c r="L214" s="585"/>
      <c r="M214" s="585"/>
    </row>
    <row r="215" customHeight="1" spans="1:13">
      <c r="A215" s="334" t="str">
        <f>'[2]CU '!A217</f>
        <v>CU101.01</v>
      </c>
      <c r="B215" s="333" t="str">
        <f>'[2]CU '!B217</f>
        <v>5 X 23 X 4R </v>
      </c>
      <c r="C215" s="1037"/>
      <c r="D215" s="1038" t="s">
        <v>41</v>
      </c>
      <c r="E215" s="59" t="s">
        <v>42</v>
      </c>
      <c r="F215" s="52"/>
      <c r="G215" s="1036" t="s">
        <v>58</v>
      </c>
      <c r="H215" s="1031"/>
      <c r="I215" s="1031"/>
      <c r="J215" s="427">
        <f>'[2]CU '!Q217</f>
        <v>247.644035125294</v>
      </c>
      <c r="K215" s="585"/>
      <c r="L215" s="585"/>
      <c r="M215" s="585"/>
    </row>
    <row r="216" customHeight="1" spans="1:13">
      <c r="A216" s="334" t="str">
        <f>'[2]CU '!A218</f>
        <v>CU102</v>
      </c>
      <c r="B216" s="333" t="str">
        <f>'[2]CU '!B218</f>
        <v>5 X 33 X 4R </v>
      </c>
      <c r="C216" s="1037"/>
      <c r="D216" s="1039" t="s">
        <v>47</v>
      </c>
      <c r="E216" s="224" t="s">
        <v>48</v>
      </c>
      <c r="F216" s="1040"/>
      <c r="G216" s="1041" t="s">
        <v>59</v>
      </c>
      <c r="H216" s="1031"/>
      <c r="I216" s="1031"/>
      <c r="J216" s="427">
        <f>'[2]CU '!Q218</f>
        <v>315.913471835511</v>
      </c>
      <c r="K216" s="585"/>
      <c r="L216" s="585"/>
      <c r="M216" s="585"/>
    </row>
    <row r="217" customHeight="1" spans="1:13">
      <c r="A217" s="334" t="str">
        <f>'[2]CU '!A219</f>
        <v>CU103</v>
      </c>
      <c r="B217" s="333" t="str">
        <f>'[2]CU '!B219</f>
        <v>5 X 48 X 4R </v>
      </c>
      <c r="C217" s="1037"/>
      <c r="D217" s="1039" t="s">
        <v>50</v>
      </c>
      <c r="E217" s="224" t="s">
        <v>48</v>
      </c>
      <c r="F217" s="1040"/>
      <c r="G217" s="1041" t="s">
        <v>52</v>
      </c>
      <c r="H217" s="1031"/>
      <c r="I217" s="1031"/>
      <c r="J217" s="427">
        <f>'[2]CU '!Q219</f>
        <v>484.189723320158</v>
      </c>
      <c r="K217" s="585"/>
      <c r="L217" s="585"/>
      <c r="M217" s="585"/>
    </row>
    <row r="218" customHeight="1" spans="1:13">
      <c r="A218" s="334" t="str">
        <f>'[2]CU '!A220</f>
        <v>CU103.01</v>
      </c>
      <c r="B218" s="333" t="str">
        <f>'[2]CU '!B220</f>
        <v>5 X 55 X 4R (1400mm)</v>
      </c>
      <c r="C218" s="1037"/>
      <c r="D218" s="1039" t="s">
        <v>60</v>
      </c>
      <c r="E218" s="224"/>
      <c r="F218" s="1040"/>
      <c r="G218" s="1041"/>
      <c r="H218" s="1031"/>
      <c r="I218" s="1031"/>
      <c r="J218" s="427">
        <f>'[2]CU '!Q220</f>
        <v>560.417843026539</v>
      </c>
      <c r="K218" s="585"/>
      <c r="L218" s="585"/>
      <c r="M218" s="585"/>
    </row>
    <row r="219" customHeight="1" spans="1:13">
      <c r="A219" s="334" t="str">
        <f>'[2]CU '!A221</f>
        <v>CU103.02</v>
      </c>
      <c r="B219" s="333" t="str">
        <f>'[2]CU '!B221</f>
        <v>5 X 66 X 4R (1680mm)</v>
      </c>
      <c r="C219" s="1037"/>
      <c r="D219" s="1039" t="s">
        <v>61</v>
      </c>
      <c r="E219" s="224"/>
      <c r="F219" s="1040"/>
      <c r="G219" s="1041"/>
      <c r="H219" s="1031"/>
      <c r="I219" s="1031"/>
      <c r="J219" s="427">
        <f>'[2]CU '!Q221</f>
        <v>663.466967814794</v>
      </c>
      <c r="K219" s="585"/>
      <c r="L219" s="585"/>
      <c r="M219" s="585"/>
    </row>
    <row r="220" customHeight="1" spans="1:13">
      <c r="A220" s="334" t="str">
        <f>'[2]CU '!A222</f>
        <v>CU103.03</v>
      </c>
      <c r="B220" s="333" t="str">
        <f>'[2]CU '!B222</f>
        <v>5 X 83 X 4R (2100mm)</v>
      </c>
      <c r="C220" s="1037"/>
      <c r="D220" s="1039" t="s">
        <v>62</v>
      </c>
      <c r="E220" s="59" t="s">
        <v>63</v>
      </c>
      <c r="F220" s="1040"/>
      <c r="G220" s="1041"/>
      <c r="H220" s="1031"/>
      <c r="I220" s="1031"/>
      <c r="J220" s="427">
        <f>'[2]CU '!Q222</f>
        <v>838.509316770186</v>
      </c>
      <c r="K220" s="585"/>
      <c r="L220" s="585"/>
      <c r="M220" s="585"/>
    </row>
    <row r="221" customHeight="1" spans="1:13">
      <c r="A221" s="334" t="str">
        <f>'[2]CU '!A223</f>
        <v>CU103.04</v>
      </c>
      <c r="B221" s="333" t="str">
        <f>'[2]CU '!B223</f>
        <v>5 x 6 x 13 (30u)</v>
      </c>
      <c r="C221" s="1037"/>
      <c r="D221" s="1039" t="s">
        <v>64</v>
      </c>
      <c r="E221" s="59" t="s">
        <v>65</v>
      </c>
      <c r="F221" s="224"/>
      <c r="G221" s="1041" t="s">
        <v>66</v>
      </c>
      <c r="H221" s="1031" t="s">
        <v>67</v>
      </c>
      <c r="I221" s="1031"/>
      <c r="J221" s="427">
        <f>'[2]CU '!Q223</f>
        <v>242.871259175607</v>
      </c>
      <c r="K221" s="585"/>
      <c r="L221" s="585"/>
      <c r="M221" s="585"/>
    </row>
    <row r="222" customHeight="1" spans="1:13">
      <c r="A222" s="334" t="str">
        <f>'[2]CU '!A224</f>
        <v>CU104</v>
      </c>
      <c r="B222" s="333" t="str">
        <f>'[2]CU '!B224</f>
        <v>5 x 6 x 22 (30u)</v>
      </c>
      <c r="C222" s="1037"/>
      <c r="D222" s="1039" t="s">
        <v>68</v>
      </c>
      <c r="E222" s="224" t="s">
        <v>69</v>
      </c>
      <c r="F222" s="224"/>
      <c r="G222" s="1041" t="s">
        <v>70</v>
      </c>
      <c r="H222" s="1031"/>
      <c r="I222" s="1031"/>
      <c r="J222" s="427">
        <f>'[2]CU '!Q224</f>
        <v>379.192546583851</v>
      </c>
      <c r="K222" s="585"/>
      <c r="L222" s="585"/>
      <c r="M222" s="585"/>
    </row>
    <row r="223" customHeight="1" spans="1:13">
      <c r="A223" s="334" t="str">
        <f>'[2]CU '!A225</f>
        <v>CU104.01</v>
      </c>
      <c r="B223" s="333" t="str">
        <f>'[2]CU '!B225</f>
        <v>5 x 6 x 33 (30u)</v>
      </c>
      <c r="C223" s="1037"/>
      <c r="D223" s="1039" t="s">
        <v>71</v>
      </c>
      <c r="E223" s="224" t="s">
        <v>72</v>
      </c>
      <c r="F223" s="224"/>
      <c r="G223" s="1041" t="s">
        <v>73</v>
      </c>
      <c r="H223" s="1031" t="s">
        <v>46</v>
      </c>
      <c r="I223" s="1031"/>
      <c r="J223" s="427">
        <f>'[2]CU '!Q225</f>
        <v>565.012563523433</v>
      </c>
      <c r="K223" s="585"/>
      <c r="L223" s="585"/>
      <c r="M223" s="585"/>
    </row>
    <row r="224" customHeight="1" spans="1:13">
      <c r="A224" s="334" t="str">
        <f>'[2]CU '!A226</f>
        <v>CU105</v>
      </c>
      <c r="B224" s="333" t="str">
        <f>'[2]CU '!B226</f>
        <v>4 x 32 x 4R</v>
      </c>
      <c r="C224" s="1037"/>
      <c r="D224" s="1042"/>
      <c r="E224" s="224"/>
      <c r="F224" s="224"/>
      <c r="G224" s="1041"/>
      <c r="H224" s="1031"/>
      <c r="I224" s="1031"/>
      <c r="J224" s="427">
        <f>'[2]CU '!Q226</f>
        <v>315.199887069452</v>
      </c>
      <c r="K224" s="585"/>
      <c r="L224" s="585"/>
      <c r="M224" s="585"/>
    </row>
    <row r="225" customHeight="1" spans="1:13">
      <c r="A225" s="334" t="str">
        <f>'[2]CU '!A227</f>
        <v>CU105.01</v>
      </c>
      <c r="B225" s="333" t="str">
        <f>'[2]CU '!B227</f>
        <v>4*4*1520 (60")</v>
      </c>
      <c r="C225" s="1037"/>
      <c r="D225" s="1042" t="s">
        <v>74</v>
      </c>
      <c r="E225" s="224"/>
      <c r="F225" s="224"/>
      <c r="G225" s="1041"/>
      <c r="H225" s="1031" t="s">
        <v>46</v>
      </c>
      <c r="I225" s="1031"/>
      <c r="J225" s="427">
        <f>'[2]CU '!Q227</f>
        <v>460.671936758893</v>
      </c>
      <c r="K225" s="585"/>
      <c r="L225" s="585"/>
      <c r="M225" s="585"/>
    </row>
    <row r="226" customHeight="1" spans="1:13">
      <c r="A226" s="334" t="str">
        <f>'[2]CU '!A228</f>
        <v>CU105.02</v>
      </c>
      <c r="B226" s="333" t="str">
        <f>'[2]CU '!B228</f>
        <v>4*4*1680 (66")</v>
      </c>
      <c r="C226" s="1037"/>
      <c r="D226" s="1042"/>
      <c r="E226" s="224"/>
      <c r="F226" s="224"/>
      <c r="G226" s="1041"/>
      <c r="H226" s="1031"/>
      <c r="I226" s="1031"/>
      <c r="J226" s="427">
        <f>'[2]CU '!Q228</f>
        <v>499.625352907961</v>
      </c>
      <c r="K226" s="585"/>
      <c r="L226" s="585"/>
      <c r="M226" s="585"/>
    </row>
    <row r="227" customHeight="1" spans="1:13">
      <c r="A227" s="334" t="str">
        <f>'[2]CU '!A229</f>
        <v>CU105.03</v>
      </c>
      <c r="B227" s="333" t="str">
        <f>'[2]CU '!B229</f>
        <v>4*5*1200 (47")</v>
      </c>
      <c r="C227" s="1037"/>
      <c r="D227" s="1042"/>
      <c r="E227" s="224"/>
      <c r="F227" s="224"/>
      <c r="G227" s="1041"/>
      <c r="H227" s="1031"/>
      <c r="I227" s="1031"/>
      <c r="J227" s="427">
        <f>'[2]CU '!Q229</f>
        <v>500.507644529384</v>
      </c>
      <c r="K227" s="585"/>
      <c r="L227" s="585"/>
      <c r="M227" s="585"/>
    </row>
    <row r="228" customHeight="1" spans="1:13">
      <c r="A228" s="334" t="str">
        <f>'[2]CU '!A230</f>
        <v>CU105.04</v>
      </c>
      <c r="B228" s="333" t="str">
        <f>'[2]CU '!B230</f>
        <v>4*5*1400 (55")</v>
      </c>
      <c r="C228" s="1037"/>
      <c r="D228" s="1042"/>
      <c r="E228" s="224"/>
      <c r="F228" s="224"/>
      <c r="G228" s="1041"/>
      <c r="H228" s="1031"/>
      <c r="I228" s="1031"/>
      <c r="J228" s="427">
        <f>'[2]CU '!Q230</f>
        <v>540.283086478739</v>
      </c>
      <c r="K228" s="585"/>
      <c r="L228" s="585"/>
      <c r="M228" s="585"/>
    </row>
    <row r="229" customHeight="1" spans="1:13">
      <c r="A229" s="334" t="str">
        <f>'[2]CU '!A231</f>
        <v>CU105.05</v>
      </c>
      <c r="B229" s="333" t="str">
        <f>'[2]CU '!B231</f>
        <v>4*5*2100 (83")</v>
      </c>
      <c r="C229" s="1037"/>
      <c r="D229" s="1042"/>
      <c r="E229" s="224"/>
      <c r="F229" s="224"/>
      <c r="G229" s="1041"/>
      <c r="H229" s="1031"/>
      <c r="I229" s="1031"/>
      <c r="J229" s="427">
        <f>'[2]CU '!Q231</f>
        <v>770.425226946966</v>
      </c>
      <c r="K229" s="585"/>
      <c r="L229" s="585"/>
      <c r="M229" s="585"/>
    </row>
    <row r="230" customHeight="1" spans="1:13">
      <c r="A230" s="334" t="str">
        <f>'[2]CU '!A232</f>
        <v>CU105.06</v>
      </c>
      <c r="B230" s="333" t="str">
        <f>'[2]CU '!B232</f>
        <v>4*5*2700 (106")</v>
      </c>
      <c r="C230" s="1037"/>
      <c r="D230" s="1042"/>
      <c r="E230" s="224"/>
      <c r="F230" s="224"/>
      <c r="G230" s="1041"/>
      <c r="H230" s="1031"/>
      <c r="I230" s="1031"/>
      <c r="J230" s="427">
        <f>'[2]CU '!Q232</f>
        <v>971.183707596751</v>
      </c>
      <c r="K230" s="585"/>
      <c r="L230" s="585"/>
      <c r="M230" s="585"/>
    </row>
    <row r="231" customHeight="1" spans="1:13">
      <c r="A231" s="334" t="str">
        <f>'[2]CU '!A233</f>
        <v>CU105.07</v>
      </c>
      <c r="B231" s="333" t="str">
        <f>'[2]CU '!B233</f>
        <v>4*5*3250 (128")</v>
      </c>
      <c r="C231" s="1037"/>
      <c r="D231" s="1043" t="s">
        <v>75</v>
      </c>
      <c r="E231" s="1044" t="s">
        <v>76</v>
      </c>
      <c r="F231" s="224"/>
      <c r="G231" s="1041"/>
      <c r="H231" s="1031"/>
      <c r="I231" s="1031"/>
      <c r="J231" s="427">
        <f>'[2]CU '!Q233</f>
        <v>1150.17319636885</v>
      </c>
      <c r="K231" s="585"/>
      <c r="L231" s="585"/>
      <c r="M231" s="585"/>
    </row>
    <row r="232" customHeight="1" spans="1:13">
      <c r="A232" s="334" t="str">
        <f>'[2]CU '!A234</f>
        <v>CU106</v>
      </c>
      <c r="B232" s="333" t="str">
        <f>'[2]CU '!B234</f>
        <v>12 x 11 x 3R (280) </v>
      </c>
      <c r="C232" s="1037"/>
      <c r="D232" s="1042" t="s">
        <v>77</v>
      </c>
      <c r="E232" s="1044" t="s">
        <v>78</v>
      </c>
      <c r="F232" s="224"/>
      <c r="G232" s="1041"/>
      <c r="H232" s="1031" t="s">
        <v>46</v>
      </c>
      <c r="I232" s="1031"/>
      <c r="J232" s="427">
        <f>'[2]CU '!Q234</f>
        <v>279.503105590062</v>
      </c>
      <c r="K232" s="585"/>
      <c r="L232" s="585"/>
      <c r="M232" s="585"/>
    </row>
    <row r="233" customHeight="1" spans="1:13">
      <c r="A233" s="334" t="str">
        <f>'[2]CU '!A235</f>
        <v>CU106.01</v>
      </c>
      <c r="B233" s="333" t="str">
        <f>'[2]CU '!B235</f>
        <v>12 x 13 x 3R (330) </v>
      </c>
      <c r="C233" s="1037"/>
      <c r="D233" s="1042" t="s">
        <v>38</v>
      </c>
      <c r="E233" s="1044" t="s">
        <v>79</v>
      </c>
      <c r="F233" s="224"/>
      <c r="G233" s="1041" t="s">
        <v>80</v>
      </c>
      <c r="H233" s="1031" t="s">
        <v>46</v>
      </c>
      <c r="I233" s="1031"/>
      <c r="J233" s="427">
        <f>'[2]CU '!Q235</f>
        <v>341.614906832298</v>
      </c>
      <c r="K233" s="585"/>
      <c r="L233" s="585"/>
      <c r="M233" s="585"/>
    </row>
    <row r="234" spans="1:13">
      <c r="A234" s="334" t="str">
        <f>'[2]CU '!A236</f>
        <v>CU107</v>
      </c>
      <c r="B234" s="333" t="str">
        <f>'[2]CU '!B236</f>
        <v>8 x 11 x 3R (280)</v>
      </c>
      <c r="C234" s="1037"/>
      <c r="D234" s="1039"/>
      <c r="E234" s="224"/>
      <c r="F234" s="224"/>
      <c r="G234" s="224"/>
      <c r="H234" s="1031"/>
      <c r="I234" s="1031"/>
      <c r="J234" s="427">
        <f>'[2]CU '!Q236</f>
        <v>208.074534161491</v>
      </c>
      <c r="K234" s="585"/>
      <c r="L234" s="585"/>
      <c r="M234" s="585"/>
    </row>
    <row r="235" spans="1:13">
      <c r="A235" s="334" t="str">
        <f>'[2]CU '!A237</f>
        <v>CU107.01</v>
      </c>
      <c r="B235" s="333" t="str">
        <f>'[2]CU '!B237</f>
        <v>3 x 42 x 450</v>
      </c>
      <c r="C235" s="1037"/>
      <c r="D235" s="1039"/>
      <c r="E235" s="224"/>
      <c r="F235" s="224"/>
      <c r="G235" s="224"/>
      <c r="H235" s="1031"/>
      <c r="I235" s="1031"/>
      <c r="J235" s="427">
        <f>'[2]CU '!Q237</f>
        <v>1542.46753246753</v>
      </c>
      <c r="K235" s="585"/>
      <c r="L235" s="585"/>
      <c r="M235" s="585"/>
    </row>
    <row r="236" spans="1:13">
      <c r="A236" s="334" t="str">
        <f>'[2]CU '!A238</f>
        <v>CU107.02</v>
      </c>
      <c r="B236" s="333" t="str">
        <f>'[2]CU '!B238</f>
        <v>4 x 42 x 450</v>
      </c>
      <c r="C236" s="1037"/>
      <c r="D236" s="1042"/>
      <c r="E236" s="224"/>
      <c r="F236" s="281">
        <f>'[2]CU '!F237</f>
        <v>0</v>
      </c>
      <c r="G236" s="1031"/>
      <c r="H236" s="1031"/>
      <c r="I236" s="1031"/>
      <c r="J236" s="427">
        <f>'[2]CU '!Q238</f>
        <v>2120.89285714286</v>
      </c>
      <c r="K236" s="585"/>
      <c r="L236" s="585"/>
      <c r="M236" s="585"/>
    </row>
    <row r="237" spans="1:13">
      <c r="A237" s="334" t="str">
        <f>'[2]CU '!A239</f>
        <v>CU107.03</v>
      </c>
      <c r="B237" s="333" t="str">
        <f>'[2]CU '!B239</f>
        <v>3 x 12 x 350</v>
      </c>
      <c r="C237" s="1037"/>
      <c r="D237" s="1042"/>
      <c r="E237" s="224"/>
      <c r="F237" s="281"/>
      <c r="G237" s="1031"/>
      <c r="H237" s="1031"/>
      <c r="I237" s="1031"/>
      <c r="J237" s="427">
        <f>'[2]CU '!Q239</f>
        <v>239.737436476567</v>
      </c>
      <c r="K237" s="585"/>
      <c r="L237" s="585"/>
      <c r="M237" s="585"/>
    </row>
    <row r="238" spans="1:13">
      <c r="A238" s="334" t="str">
        <f>'[2]CU '!A240</f>
        <v>CU107.031</v>
      </c>
      <c r="B238" s="333" t="str">
        <f>'[2]CU '!B240</f>
        <v>6*6*460</v>
      </c>
      <c r="C238" s="1037"/>
      <c r="D238" s="1042"/>
      <c r="E238" s="224"/>
      <c r="F238" s="281">
        <f>'[2]CU '!F238</f>
        <v>0</v>
      </c>
      <c r="G238" s="1031"/>
      <c r="H238" s="1031"/>
      <c r="I238" s="1031"/>
      <c r="J238" s="427">
        <f>'[2]CU '!Q240</f>
        <v>321.216826651609</v>
      </c>
      <c r="K238" s="585"/>
      <c r="L238" s="585"/>
      <c r="M238" s="585"/>
    </row>
    <row r="239" spans="1:13">
      <c r="A239" s="334" t="str">
        <f>'[2]CU '!A241</f>
        <v>CU107.04</v>
      </c>
      <c r="B239" s="334" t="str">
        <f>'[2]CU '!B241</f>
        <v>4*48*550</v>
      </c>
      <c r="C239" s="548" t="s">
        <v>81</v>
      </c>
      <c r="D239" s="1045"/>
      <c r="E239" s="224"/>
      <c r="F239" s="281">
        <f>'[2]CU '!F240</f>
        <v>0</v>
      </c>
      <c r="G239" s="1031"/>
      <c r="H239" s="1031"/>
      <c r="I239" s="1031"/>
      <c r="J239" s="427">
        <f>'[2]CU '!Q241</f>
        <v>6841.1738791371</v>
      </c>
      <c r="K239" s="585"/>
      <c r="L239" s="585"/>
      <c r="M239" s="585"/>
    </row>
    <row r="240" spans="1:13">
      <c r="A240" s="334" t="str">
        <f>'[2]CU '!A242</f>
        <v>CU107.05</v>
      </c>
      <c r="B240" s="334" t="str">
        <f>'[2]CU '!B242</f>
        <v>5*48*550</v>
      </c>
      <c r="C240" s="551"/>
      <c r="D240" s="1045"/>
      <c r="E240" s="224"/>
      <c r="F240" s="281"/>
      <c r="G240" s="1031"/>
      <c r="H240" s="1031"/>
      <c r="I240" s="1031"/>
      <c r="J240" s="427">
        <f>'[2]CU '!Q242</f>
        <v>7219.52746049131</v>
      </c>
      <c r="K240" s="585"/>
      <c r="L240" s="585"/>
      <c r="M240" s="585"/>
    </row>
    <row r="241" spans="1:13">
      <c r="A241" s="334" t="str">
        <f>'[2]CU '!A243</f>
        <v>CU107.06</v>
      </c>
      <c r="B241" s="334" t="str">
        <f>'[2]CU '!B243</f>
        <v>6*48*550</v>
      </c>
      <c r="C241" s="551"/>
      <c r="D241" s="281">
        <f>'[2]CU '!D243</f>
        <v>0</v>
      </c>
      <c r="E241" s="281">
        <f>'[2]CU '!E243</f>
        <v>0</v>
      </c>
      <c r="F241" s="281">
        <f>'[2]CU '!F243</f>
        <v>0</v>
      </c>
      <c r="G241" s="1031"/>
      <c r="H241" s="1031"/>
      <c r="I241" s="1031"/>
      <c r="J241" s="427">
        <f>'[2]CU '!Q243</f>
        <v>8115.91368296449</v>
      </c>
      <c r="K241" s="585"/>
      <c r="L241" s="585"/>
      <c r="M241" s="585"/>
    </row>
    <row r="242" spans="1:13">
      <c r="A242" s="334" t="str">
        <f>'[2]CU '!A244</f>
        <v>CU108</v>
      </c>
      <c r="B242" s="333" t="str">
        <f>'[2]CU '!B244</f>
        <v>OB15-32</v>
      </c>
      <c r="C242" s="281"/>
      <c r="D242" s="1046" t="str">
        <f>'[2]CU '!D244</f>
        <v>CU15~CU32</v>
      </c>
      <c r="E242" s="281" t="str">
        <f>'[2]CU '!E244</f>
        <v>22.5L*41W*18H</v>
      </c>
      <c r="F242" s="281">
        <f>'[2]CU '!F244</f>
        <v>10</v>
      </c>
      <c r="G242" s="1031"/>
      <c r="H242" s="1031"/>
      <c r="I242" s="1031"/>
      <c r="J242" s="427">
        <f>'[2]CU '!Q244</f>
        <v>147.540983606557</v>
      </c>
      <c r="K242" s="585"/>
      <c r="L242" s="585"/>
      <c r="M242" s="585"/>
    </row>
    <row r="243" spans="1:13">
      <c r="A243" s="334" t="str">
        <f>'[2]CU '!A245</f>
        <v>CU109</v>
      </c>
      <c r="B243" s="333" t="str">
        <f>'[2]CU '!B245</f>
        <v>OB36</v>
      </c>
      <c r="C243" s="281"/>
      <c r="D243" s="1046" t="str">
        <f>'[2]CU '!D245</f>
        <v>CU36</v>
      </c>
      <c r="E243" s="281" t="str">
        <f>'[2]CU '!E245</f>
        <v>24*43*20</v>
      </c>
      <c r="F243" s="281">
        <f>'[2]CU '!F245</f>
        <v>10</v>
      </c>
      <c r="G243" s="1031"/>
      <c r="H243" s="1031"/>
      <c r="I243" s="1031"/>
      <c r="J243" s="427">
        <f>'[2]CU '!Q245</f>
        <v>147.540983606557</v>
      </c>
      <c r="K243" s="585"/>
      <c r="L243" s="585"/>
      <c r="M243" s="585"/>
    </row>
    <row r="244" spans="1:13">
      <c r="A244" s="334" t="str">
        <f>'[2]CU '!A246</f>
        <v>CU110</v>
      </c>
      <c r="B244" s="333" t="str">
        <f>'[2]CU '!B246</f>
        <v>OB40</v>
      </c>
      <c r="C244" s="281"/>
      <c r="D244" s="1046" t="str">
        <f>'[2]CU '!D246</f>
        <v>CU40</v>
      </c>
      <c r="E244" s="281" t="str">
        <f>'[2]CU '!E246</f>
        <v>27*43*20</v>
      </c>
      <c r="F244" s="281">
        <f>'[2]CU '!F246</f>
        <v>10</v>
      </c>
      <c r="G244" s="1031"/>
      <c r="H244" s="1031"/>
      <c r="I244" s="1031"/>
      <c r="J244" s="427">
        <f>'[2]CU '!Q246</f>
        <v>147.540983606557</v>
      </c>
      <c r="K244" s="585"/>
      <c r="L244" s="585"/>
      <c r="M244" s="585"/>
    </row>
    <row r="245" spans="1:13">
      <c r="A245" s="334" t="str">
        <f>'[2]CU '!A247</f>
        <v>CU111</v>
      </c>
      <c r="B245" s="333" t="str">
        <f>'[2]CU '!B247</f>
        <v>OB50</v>
      </c>
      <c r="C245" s="281"/>
      <c r="D245" s="1046" t="str">
        <f>'[2]CU '!D247</f>
        <v>CU50</v>
      </c>
      <c r="E245" s="281" t="str">
        <f>'[2]CU '!E247</f>
        <v>29*46*26</v>
      </c>
      <c r="F245" s="281">
        <f>'[2]CU '!F247</f>
        <v>20</v>
      </c>
      <c r="G245" s="1031"/>
      <c r="H245" s="1031"/>
      <c r="I245" s="1031"/>
      <c r="J245" s="427">
        <f>'[2]CU '!Q247</f>
        <v>295.081967213115</v>
      </c>
      <c r="K245" s="585"/>
      <c r="L245" s="585"/>
      <c r="M245" s="585"/>
    </row>
    <row r="246" spans="1:13">
      <c r="A246" s="334" t="str">
        <f>'[2]CU '!A248</f>
        <v>CU112</v>
      </c>
      <c r="B246" s="333" t="str">
        <f>'[2]CU '!B248</f>
        <v>OB64-72B</v>
      </c>
      <c r="C246" s="281"/>
      <c r="D246" s="1046" t="str">
        <f>'[2]CU '!D248</f>
        <v>CU64B~72B</v>
      </c>
      <c r="E246" s="281" t="str">
        <f>'[2]CU '!E248</f>
        <v>31*45*20</v>
      </c>
      <c r="F246" s="281">
        <f>'[2]CU '!F248</f>
        <v>20</v>
      </c>
      <c r="G246" s="1031"/>
      <c r="H246" s="1031"/>
      <c r="I246" s="1031"/>
      <c r="J246" s="427">
        <f>'[2]CU '!Q248</f>
        <v>295.081967213115</v>
      </c>
      <c r="K246" s="585"/>
      <c r="L246" s="585"/>
      <c r="M246" s="585"/>
    </row>
    <row r="247" spans="1:13">
      <c r="A247" s="334" t="str">
        <f>'[2]CU '!A249</f>
        <v>CU113</v>
      </c>
      <c r="B247" s="333" t="str">
        <f>'[2]CU '!B249</f>
        <v>OB64-72</v>
      </c>
      <c r="C247" s="281"/>
      <c r="D247" s="1046" t="str">
        <f>'[2]CU '!D249</f>
        <v>CU64-72</v>
      </c>
      <c r="E247" s="281" t="str">
        <f>'[2]CU '!E249</f>
        <v>42*47*26</v>
      </c>
      <c r="F247" s="281">
        <f>'[2]CU '!F249</f>
        <v>22</v>
      </c>
      <c r="G247" s="1031"/>
      <c r="H247" s="1031"/>
      <c r="I247" s="1031"/>
      <c r="J247" s="427">
        <f>'[2]CU '!Q249</f>
        <v>324.590163934426</v>
      </c>
      <c r="K247" s="585"/>
      <c r="L247" s="585"/>
      <c r="M247" s="585"/>
    </row>
    <row r="248" customHeight="1" spans="1:13">
      <c r="A248" s="334" t="str">
        <f>'[2]CU '!A250</f>
        <v>CU114</v>
      </c>
      <c r="B248" s="333" t="str">
        <f>'[2]CU '!B250</f>
        <v>OB80-100</v>
      </c>
      <c r="C248" s="281"/>
      <c r="D248" s="1046" t="str">
        <f>'[2]CU '!D250</f>
        <v>CU80~100</v>
      </c>
      <c r="E248" s="281" t="str">
        <f>'[2]CU '!E250</f>
        <v>44.5*47*26</v>
      </c>
      <c r="F248" s="281">
        <f>'[2]CU '!F250</f>
        <v>23</v>
      </c>
      <c r="G248" s="1031"/>
      <c r="H248" s="1031"/>
      <c r="I248" s="1031"/>
      <c r="J248" s="427">
        <f>'[2]CU '!Q250</f>
        <v>339.344262295082</v>
      </c>
      <c r="K248" s="585"/>
      <c r="L248" s="585"/>
      <c r="M248" s="585"/>
    </row>
    <row r="249" spans="1:13">
      <c r="A249" s="334" t="str">
        <f>'[2]CU '!A251</f>
        <v>CU115</v>
      </c>
      <c r="B249" s="333" t="str">
        <f>'[2]CU '!B251</f>
        <v>OB125-160</v>
      </c>
      <c r="C249" s="281"/>
      <c r="D249" s="1046" t="str">
        <f>'[2]CU '!D251</f>
        <v>CU125~160</v>
      </c>
      <c r="E249" s="281" t="str">
        <f>'[2]CU '!E251</f>
        <v>57*51*30</v>
      </c>
      <c r="F249" s="281">
        <f>'[2]CU '!F251</f>
        <v>26</v>
      </c>
      <c r="G249" s="1031"/>
      <c r="H249" s="1031"/>
      <c r="I249" s="1031"/>
      <c r="J249" s="427">
        <f>'[2]CU '!Q251</f>
        <v>383.606557377049</v>
      </c>
      <c r="K249" s="585"/>
      <c r="L249" s="585"/>
      <c r="M249" s="585"/>
    </row>
    <row r="250" spans="1:13">
      <c r="A250" s="334" t="str">
        <f>'[2]CU '!A252</f>
        <v>CU116</v>
      </c>
      <c r="B250" s="333" t="str">
        <f>'[2]CU '!B252</f>
        <v>OB200</v>
      </c>
      <c r="C250" s="281"/>
      <c r="D250" s="1046" t="str">
        <f>'[2]CU '!D252</f>
        <v>CU200</v>
      </c>
      <c r="E250" s="281" t="str">
        <f>'[2]CU '!E252</f>
        <v>65*58*40</v>
      </c>
      <c r="F250" s="281">
        <f>'[2]CU '!F252</f>
        <v>45</v>
      </c>
      <c r="G250" s="1031"/>
      <c r="H250" s="1031"/>
      <c r="I250" s="1031"/>
      <c r="J250" s="427">
        <f>'[2]CU '!Q252</f>
        <v>663.934426229508</v>
      </c>
      <c r="K250" s="585"/>
      <c r="L250" s="585"/>
      <c r="M250" s="585"/>
    </row>
    <row r="251" spans="1:13">
      <c r="A251" s="334" t="str">
        <f>'[2]CU '!A253</f>
        <v>CU117</v>
      </c>
      <c r="B251" s="333" t="str">
        <f>'[2]CU '!B253</f>
        <v>OB250</v>
      </c>
      <c r="C251" s="281"/>
      <c r="D251" s="1046" t="str">
        <f>'[2]CU '!D253</f>
        <v>CU250</v>
      </c>
      <c r="E251" s="281" t="str">
        <f>'[2]CU '!E253</f>
        <v>86*61*40</v>
      </c>
      <c r="F251" s="281">
        <f>'[2]CU '!F253</f>
        <v>53</v>
      </c>
      <c r="G251" s="1031"/>
      <c r="H251" s="1031"/>
      <c r="I251" s="1031"/>
      <c r="J251" s="427">
        <f>'[2]CU '!Q253</f>
        <v>1032.7868852459</v>
      </c>
      <c r="K251" s="585"/>
      <c r="L251" s="585"/>
      <c r="M251" s="585"/>
    </row>
    <row r="252" spans="1:13">
      <c r="A252" s="334" t="str">
        <f>'[2]CU '!A254</f>
        <v>CU118</v>
      </c>
      <c r="B252" s="333" t="str">
        <f>'[2]CU '!B254</f>
        <v>OB300-400</v>
      </c>
      <c r="C252" s="281"/>
      <c r="D252" s="1046" t="str">
        <f>'[2]CU '!D254</f>
        <v>CU300~400</v>
      </c>
      <c r="E252" s="281" t="str">
        <f>'[2]CU '!E254</f>
        <v>65*66*40</v>
      </c>
      <c r="F252" s="281">
        <f>'[2]CU '!F254</f>
        <v>53</v>
      </c>
      <c r="G252" s="1031"/>
      <c r="H252" s="1031"/>
      <c r="I252" s="1031"/>
      <c r="J252" s="427">
        <f>'[2]CU '!Q254</f>
        <v>681.428571428571</v>
      </c>
      <c r="K252" s="585"/>
      <c r="L252" s="585"/>
      <c r="M252" s="1047"/>
    </row>
    <row r="253" customHeight="1" spans="1:13">
      <c r="A253" s="334" t="str">
        <f>'[2]CU '!A255</f>
        <v>CU118.1</v>
      </c>
      <c r="B253" s="333" t="str">
        <f>'[2]CU '!B255</f>
        <v>3/8 wall plug (100pcs)</v>
      </c>
      <c r="C253" s="281" t="s">
        <v>82</v>
      </c>
      <c r="D253" s="1046" t="str">
        <f>'[2]CU '!D255</f>
        <v>ob15-100</v>
      </c>
      <c r="E253" s="281">
        <f>'[2]CU '!E255</f>
        <v>0</v>
      </c>
      <c r="F253" s="281">
        <f>'[2]CU '!F255</f>
        <v>0</v>
      </c>
      <c r="G253" s="1031"/>
      <c r="H253" s="1031"/>
      <c r="I253" s="1031"/>
      <c r="J253" s="427">
        <f>'[2]CU '!Q255</f>
        <v>85.7142857142857</v>
      </c>
      <c r="K253" s="585"/>
      <c r="L253" s="585"/>
      <c r="M253" s="1048"/>
    </row>
    <row r="254" customHeight="1" spans="1:13">
      <c r="A254" s="334" t="str">
        <f>'[2]CU '!A256</f>
        <v>CU118.2</v>
      </c>
      <c r="B254" s="333" t="str">
        <f>'[2]CU '!B256</f>
        <v>3/8 wall plug (1pc)</v>
      </c>
      <c r="C254" s="281"/>
      <c r="D254" s="1046"/>
      <c r="E254" s="281"/>
      <c r="F254" s="281"/>
      <c r="G254" s="1031"/>
      <c r="H254" s="1031"/>
      <c r="I254" s="1031"/>
      <c r="J254" s="427">
        <f>'[2]CU '!Q256</f>
        <v>1.33333333333333</v>
      </c>
      <c r="K254" s="585"/>
      <c r="L254" s="585"/>
      <c r="M254" s="1048"/>
    </row>
    <row r="255" customHeight="1" spans="1:13">
      <c r="A255" s="334" t="str">
        <f>'[2]CU '!A257</f>
        <v>CU118.3</v>
      </c>
      <c r="B255" s="333" t="str">
        <f>'[2]CU '!B257</f>
        <v>1/2 wall plug (30pcs)</v>
      </c>
      <c r="C255" s="281"/>
      <c r="D255" s="1046" t="str">
        <f>'[2]CU '!D257</f>
        <v>ob125-400</v>
      </c>
      <c r="E255" s="281">
        <f>'[2]CU '!E257</f>
        <v>0</v>
      </c>
      <c r="F255" s="281">
        <f>'[2]CU '!F257</f>
        <v>0</v>
      </c>
      <c r="G255" s="1031"/>
      <c r="H255" s="1031"/>
      <c r="I255" s="1031"/>
      <c r="J255" s="427">
        <f>'[2]CU '!Q257</f>
        <v>76.5</v>
      </c>
      <c r="K255" s="585"/>
      <c r="L255" s="585"/>
      <c r="M255" s="1049"/>
    </row>
    <row r="256" spans="1:13">
      <c r="A256" s="334" t="str">
        <f>'[2]CU '!A258</f>
        <v>CU118.4</v>
      </c>
      <c r="B256" s="333" t="str">
        <f>'[2]CU '!B258</f>
        <v>1/2 wall plug (1pc)</v>
      </c>
      <c r="C256" s="281"/>
      <c r="D256" s="1046">
        <f>'[2]CU '!D258</f>
        <v>0</v>
      </c>
      <c r="E256" s="281">
        <f>'[2]CU '!E258</f>
        <v>0</v>
      </c>
      <c r="F256" s="281">
        <f>'[2]CU '!F258</f>
        <v>0</v>
      </c>
      <c r="G256" s="1031"/>
      <c r="H256" s="1031"/>
      <c r="I256" s="1031"/>
      <c r="J256" s="427">
        <f>'[2]CU '!Q258</f>
        <v>3.06</v>
      </c>
      <c r="K256" s="585"/>
      <c r="L256" s="585"/>
      <c r="M256" s="585"/>
    </row>
    <row r="257" spans="1:13">
      <c r="A257" s="334" t="str">
        <f>'[2]CU '!A259</f>
        <v>CU124</v>
      </c>
      <c r="B257" s="334" t="str">
        <f>'[2]CU '!B259</f>
        <v>WC-1HP</v>
      </c>
      <c r="C257" s="306" t="s">
        <v>83</v>
      </c>
      <c r="D257" s="281">
        <f>'[2]CU '!D259</f>
        <v>0</v>
      </c>
      <c r="E257" s="281">
        <f>'[2]CU '!E259</f>
        <v>0</v>
      </c>
      <c r="F257" s="281">
        <f>'[2]CU '!F259</f>
        <v>0</v>
      </c>
      <c r="G257" s="1031" t="s">
        <v>84</v>
      </c>
      <c r="H257" s="1031"/>
      <c r="I257" s="1031"/>
      <c r="J257" s="427">
        <f>'[2]CU '!Q259</f>
        <v>827.308828021586</v>
      </c>
      <c r="K257" s="585"/>
      <c r="L257" s="585"/>
      <c r="M257" s="585"/>
    </row>
    <row r="258" customHeight="1" spans="1:13">
      <c r="A258" s="334" t="str">
        <f>'[2]CU '!A260</f>
        <v>CU125</v>
      </c>
      <c r="B258" s="334" t="str">
        <f>'[2]CU '!B260</f>
        <v>WC-1.5HP</v>
      </c>
      <c r="C258" s="307"/>
      <c r="D258" s="281">
        <f>'[2]CU '!D260</f>
        <v>0</v>
      </c>
      <c r="E258" s="281">
        <f>'[2]CU '!E260</f>
        <v>0</v>
      </c>
      <c r="F258" s="281">
        <f>'[2]CU '!F260</f>
        <v>0</v>
      </c>
      <c r="G258" s="1031" t="s">
        <v>85</v>
      </c>
      <c r="H258" s="1031"/>
      <c r="I258" s="1031"/>
      <c r="J258" s="427">
        <f>'[2]CU '!Q260</f>
        <v>916.40362488545</v>
      </c>
      <c r="K258" s="585"/>
      <c r="L258" s="585"/>
      <c r="M258" s="585"/>
    </row>
    <row r="259" spans="1:13">
      <c r="A259" s="334" t="str">
        <f>'[2]CU '!A261</f>
        <v>CU128</v>
      </c>
      <c r="B259" s="334" t="str">
        <f>'[2]CU '!B261</f>
        <v>LCU-02</v>
      </c>
      <c r="C259" s="432"/>
      <c r="D259" s="281" t="str">
        <f>'[2]CU '!D261</f>
        <v>2.5hp </v>
      </c>
      <c r="E259" s="281" t="str">
        <f>'[2]CU '!E261</f>
        <v>1210*530*866</v>
      </c>
      <c r="F259" s="281" t="str">
        <f>'[2]CU '!F261</f>
        <v>1 x 18</v>
      </c>
      <c r="G259" s="1031" t="s">
        <v>86</v>
      </c>
      <c r="H259" s="1031"/>
      <c r="I259" s="1031"/>
      <c r="J259" s="427" t="str">
        <f>'[2]CU '!Q261</f>
        <v>~</v>
      </c>
      <c r="K259" s="585"/>
      <c r="L259" s="585"/>
      <c r="M259" s="585"/>
    </row>
    <row r="260" spans="1:13">
      <c r="A260" s="334" t="str">
        <f>'[2]CU '!A262</f>
        <v>CU129</v>
      </c>
      <c r="B260" s="334" t="str">
        <f>'[2]CU '!B262</f>
        <v>LCU-03</v>
      </c>
      <c r="C260" s="432"/>
      <c r="D260" s="281" t="str">
        <f>'[2]CU '!D262</f>
        <v>3hp</v>
      </c>
      <c r="E260" s="281" t="str">
        <f>'[2]CU '!E262</f>
        <v>1210*530*866</v>
      </c>
      <c r="F260" s="281" t="str">
        <f>'[2]CU '!F262</f>
        <v>1 x 18</v>
      </c>
      <c r="G260" s="1031" t="s">
        <v>87</v>
      </c>
      <c r="H260" s="1031"/>
      <c r="I260" s="1031"/>
      <c r="J260" s="427">
        <f>'[2]CU '!Q262</f>
        <v>2354.64820283067</v>
      </c>
      <c r="K260" s="585"/>
      <c r="L260" s="585"/>
      <c r="M260" s="585"/>
    </row>
    <row r="261" spans="1:13">
      <c r="A261" s="334" t="str">
        <f>'[2]CU '!A263</f>
        <v>CU130</v>
      </c>
      <c r="B261" s="334" t="str">
        <f>'[2]CU '!B263</f>
        <v>LCU-04</v>
      </c>
      <c r="C261" s="432"/>
      <c r="D261" s="281" t="str">
        <f>'[2]CU '!D263</f>
        <v>4hp </v>
      </c>
      <c r="E261" s="281" t="str">
        <f>'[2]CU '!E263</f>
        <v>1210*530*866</v>
      </c>
      <c r="F261" s="281" t="str">
        <f>'[2]CU '!F263</f>
        <v>1 x 20</v>
      </c>
      <c r="G261" s="1031" t="s">
        <v>87</v>
      </c>
      <c r="H261" s="1031"/>
      <c r="I261" s="1031"/>
      <c r="J261" s="427" t="str">
        <f>'[2]CU '!Q263</f>
        <v>~</v>
      </c>
      <c r="K261" s="585"/>
      <c r="L261" s="585"/>
      <c r="M261" s="585"/>
    </row>
    <row r="262" spans="1:13">
      <c r="A262" s="334" t="str">
        <f>'[2]CU '!A264</f>
        <v>CU131</v>
      </c>
      <c r="B262" s="334" t="str">
        <f>'[2]CU '!B264</f>
        <v>LCU-05</v>
      </c>
      <c r="C262" s="98"/>
      <c r="D262" s="281" t="str">
        <f>'[2]CU '!D264</f>
        <v>5hp </v>
      </c>
      <c r="E262" s="281" t="str">
        <f>'[2]CU '!E264</f>
        <v>1210*530*1100</v>
      </c>
      <c r="F262" s="281" t="str">
        <f>'[2]CU '!F264</f>
        <v>2 x 16</v>
      </c>
      <c r="G262" s="1031" t="s">
        <v>88</v>
      </c>
      <c r="H262" s="1031"/>
      <c r="I262" s="1031"/>
      <c r="J262" s="427">
        <f>'[2]CU '!Q264</f>
        <v>3259.50477400898</v>
      </c>
      <c r="K262" s="585"/>
      <c r="L262" s="585"/>
      <c r="M262" s="585"/>
    </row>
    <row r="263" spans="1:13">
      <c r="A263" s="334" t="str">
        <f>'[2]CU '!A265</f>
        <v>CU132</v>
      </c>
      <c r="B263" s="334" t="str">
        <f>'[2]CU '!B265</f>
        <v>LCU-06</v>
      </c>
      <c r="C263" s="98"/>
      <c r="D263" s="281" t="str">
        <f>'[2]CU '!D265</f>
        <v>6hp </v>
      </c>
      <c r="E263" s="281" t="str">
        <f>'[2]CU '!E265</f>
        <v>1210*530*1260</v>
      </c>
      <c r="F263" s="281" t="str">
        <f>'[2]CU '!F265</f>
        <v>2 x 18</v>
      </c>
      <c r="G263" s="1031" t="s">
        <v>89</v>
      </c>
      <c r="H263" s="1031"/>
      <c r="I263" s="1031"/>
      <c r="J263" s="427">
        <f>'[2]CU '!Q265</f>
        <v>3452.21635958352</v>
      </c>
      <c r="K263" s="585"/>
      <c r="L263" s="585"/>
      <c r="M263" s="585"/>
    </row>
    <row r="264" spans="1:13">
      <c r="A264" s="334" t="str">
        <f>'[2]CU '!A266</f>
        <v>CU133</v>
      </c>
      <c r="B264" s="334" t="str">
        <f>'[2]CU '!B266</f>
        <v>LCU-08</v>
      </c>
      <c r="C264" s="98"/>
      <c r="D264" s="281" t="str">
        <f>'[2]CU '!D266</f>
        <v>8hp </v>
      </c>
      <c r="E264" s="281" t="str">
        <f>'[2]CU '!E266</f>
        <v>1210*530*1260</v>
      </c>
      <c r="F264" s="281" t="str">
        <f>'[2]CU '!F266</f>
        <v>2 x 18</v>
      </c>
      <c r="G264" s="1031" t="s">
        <v>90</v>
      </c>
      <c r="H264" s="1031"/>
      <c r="I264" s="1031"/>
      <c r="J264" s="427">
        <f>'[2]CU '!Q266</f>
        <v>4241.34170323489</v>
      </c>
      <c r="K264" s="585"/>
      <c r="L264" s="585"/>
      <c r="M264" s="585"/>
    </row>
    <row r="265" spans="1:13">
      <c r="A265" s="334" t="str">
        <f>'[2]CU '!A267</f>
        <v>CU134</v>
      </c>
      <c r="B265" s="334" t="str">
        <f>'[2]CU '!B267</f>
        <v>LCU-10</v>
      </c>
      <c r="C265" s="98"/>
      <c r="D265" s="281" t="str">
        <f>'[2]CU '!D267</f>
        <v>10hp</v>
      </c>
      <c r="E265" s="281" t="str">
        <f>'[2]CU '!E267</f>
        <v>1521*560*1350</v>
      </c>
      <c r="F265" s="281" t="str">
        <f>'[2]CU '!F267</f>
        <v>2 x 20</v>
      </c>
      <c r="G265" s="1031" t="s">
        <v>91</v>
      </c>
      <c r="H265" s="1031"/>
      <c r="I265" s="1031"/>
      <c r="J265" s="427">
        <f>'[2]CU '!Q267</f>
        <v>4996.96065598307</v>
      </c>
      <c r="K265" s="585"/>
      <c r="L265" s="585"/>
      <c r="M265" s="585"/>
    </row>
    <row r="266" spans="1:13">
      <c r="A266" s="334" t="str">
        <f>'[2]CU '!A268</f>
        <v>CU135</v>
      </c>
      <c r="B266" s="334" t="str">
        <f>'[2]CU '!B268</f>
        <v>LCU-12</v>
      </c>
      <c r="C266" s="98"/>
      <c r="D266" s="281" t="str">
        <f>'[2]CU '!D268</f>
        <v>12hp</v>
      </c>
      <c r="E266" s="281" t="str">
        <f>'[2]CU '!E268</f>
        <v>1521*560*1350</v>
      </c>
      <c r="F266" s="281" t="str">
        <f>'[2]CU '!F268</f>
        <v>2 x 20</v>
      </c>
      <c r="G266" s="1031"/>
      <c r="H266" s="1031"/>
      <c r="I266" s="1031"/>
      <c r="J266" s="427">
        <f>'[2]CU '!Q268</f>
        <v>5577.34961841051</v>
      </c>
      <c r="K266" s="585"/>
      <c r="L266" s="585"/>
      <c r="M266" s="585"/>
    </row>
    <row r="267" spans="1:13">
      <c r="A267" s="334" t="str">
        <f>'[2]CU '!A269</f>
        <v>CU136</v>
      </c>
      <c r="B267" s="334" t="str">
        <f>'[2]CU '!B269</f>
        <v>LCU-15</v>
      </c>
      <c r="C267" s="98"/>
      <c r="D267" s="281" t="str">
        <f>'[2]CU '!D269</f>
        <v>15hp</v>
      </c>
      <c r="E267" s="281" t="str">
        <f>'[2]CU '!E269</f>
        <v>1521*560*1550</v>
      </c>
      <c r="F267" s="281" t="str">
        <f>'[2]CU '!F269</f>
        <v>2 x 20</v>
      </c>
      <c r="G267" s="1031"/>
      <c r="H267" s="1031"/>
      <c r="I267" s="1031"/>
      <c r="J267" s="427">
        <f>'[2]CU '!Q269</f>
        <v>6052.09760741367</v>
      </c>
      <c r="K267" s="585"/>
      <c r="L267" s="585"/>
      <c r="M267" s="585"/>
    </row>
    <row r="268" spans="1:13">
      <c r="A268" s="334" t="str">
        <f>'[2]CU '!A270</f>
        <v>CU137</v>
      </c>
      <c r="B268" s="334" t="str">
        <f>'[2]CU '!B270</f>
        <v>LCU-20</v>
      </c>
      <c r="C268" s="98"/>
      <c r="D268" s="281" t="str">
        <f>'[2]CU '!D270</f>
        <v>20hp</v>
      </c>
      <c r="E268" s="281" t="str">
        <f>'[2]CU '!E270</f>
        <v>1521*560*1550</v>
      </c>
      <c r="F268" s="281" t="str">
        <f>'[2]CU '!F270</f>
        <v>2 x 20</v>
      </c>
      <c r="G268" s="1031" t="s">
        <v>92</v>
      </c>
      <c r="H268" s="1031"/>
      <c r="I268" s="1031"/>
      <c r="J268" s="427">
        <f>'[2]CU '!Q270</f>
        <v>7476.34157442313</v>
      </c>
      <c r="K268" s="585"/>
      <c r="L268" s="585"/>
      <c r="M268" s="585"/>
    </row>
    <row r="269" spans="1:13">
      <c r="A269" s="334" t="str">
        <f>'[2]CU '!A271</f>
        <v>CU140</v>
      </c>
      <c r="B269" s="334" t="str">
        <f>'[2]CU '!B271</f>
        <v>GREEN COLOUR CAT (1L)</v>
      </c>
      <c r="C269" s="98"/>
      <c r="D269" s="281">
        <f>'[2]CU '!D271</f>
        <v>0</v>
      </c>
      <c r="E269" s="281">
        <f>'[2]CU '!E271</f>
        <v>0</v>
      </c>
      <c r="F269" s="281">
        <f>'[2]CU '!F271</f>
        <v>0</v>
      </c>
      <c r="G269" s="1031" t="s">
        <v>93</v>
      </c>
      <c r="H269" s="1031"/>
      <c r="I269" s="1031"/>
      <c r="J269" s="427">
        <f>'[2]CU '!Q271</f>
        <v>28</v>
      </c>
      <c r="K269" s="585"/>
      <c r="L269" s="585"/>
      <c r="M269" s="585"/>
    </row>
    <row r="270" spans="1:13">
      <c r="A270" s="334" t="str">
        <f>'[2]CU '!A272</f>
        <v>CU141</v>
      </c>
      <c r="B270" s="334" t="str">
        <f>'[2]CU '!B272</f>
        <v>BLUE COLOUR CAT (1L)</v>
      </c>
      <c r="C270" s="98"/>
      <c r="D270" s="281">
        <f>'[2]CU '!D272</f>
        <v>0</v>
      </c>
      <c r="E270" s="281">
        <f>'[2]CU '!E272</f>
        <v>0</v>
      </c>
      <c r="F270" s="281">
        <f>'[2]CU '!F272</f>
        <v>0</v>
      </c>
      <c r="G270" s="1031" t="s">
        <v>94</v>
      </c>
      <c r="H270" s="1031"/>
      <c r="I270" s="1031"/>
      <c r="J270" s="427">
        <f>'[2]CU '!Q272</f>
        <v>28</v>
      </c>
      <c r="K270" s="585"/>
      <c r="L270" s="585"/>
      <c r="M270" s="585"/>
    </row>
    <row r="271" spans="1:13">
      <c r="A271" s="334" t="str">
        <f>'[2]CU '!A273</f>
        <v>CU142</v>
      </c>
      <c r="B271" s="334" t="str">
        <f>'[2]CU '!B273</f>
        <v>CYQ75-500 RECEIVER TANK</v>
      </c>
      <c r="C271" s="98"/>
      <c r="D271" s="281" t="str">
        <f>'[2]CU '!D273</f>
        <v>2hp</v>
      </c>
      <c r="E271" s="281" t="str">
        <f>'[2]CU '!E273</f>
        <v>500mml*75mm</v>
      </c>
      <c r="F271" s="281" t="str">
        <f>'[2]CU '!F273</f>
        <v>2.2L</v>
      </c>
      <c r="G271" s="1031" t="s">
        <v>95</v>
      </c>
      <c r="H271" s="1031"/>
      <c r="I271" s="1031"/>
      <c r="J271" s="427">
        <f>'[2]CU '!Q273</f>
        <v>118.577075098814</v>
      </c>
      <c r="K271" s="585"/>
      <c r="L271" s="585"/>
      <c r="M271" s="585"/>
    </row>
    <row r="272" spans="1:13">
      <c r="A272" s="334" t="str">
        <f>'[2]CU '!A274</f>
        <v>CU143</v>
      </c>
      <c r="B272" s="334" t="str">
        <f>'[2]CU '!B274</f>
        <v>CYQ75-580 RECEIVER TANK</v>
      </c>
      <c r="C272" s="98"/>
      <c r="D272" s="281" t="str">
        <f>'[2]CU '!D274</f>
        <v>3hp</v>
      </c>
      <c r="E272" s="281" t="str">
        <f>'[2]CU '!E274</f>
        <v>580mml*75mm</v>
      </c>
      <c r="F272" s="281" t="str">
        <f>'[2]CU '!F274</f>
        <v>2.6L</v>
      </c>
      <c r="G272" s="1031" t="s">
        <v>96</v>
      </c>
      <c r="H272" s="1031"/>
      <c r="I272" s="1031"/>
      <c r="J272" s="427">
        <f>'[2]CU '!Q274</f>
        <v>131.281761716544</v>
      </c>
      <c r="K272" s="585"/>
      <c r="L272" s="585"/>
      <c r="M272" s="585"/>
    </row>
    <row r="273" spans="1:13">
      <c r="A273" s="334" t="str">
        <f>'[2]CU '!A275</f>
        <v>CU144</v>
      </c>
      <c r="B273" s="334" t="str">
        <f>'[2]CU '!B275</f>
        <v>CYQ75-600 RECEIVER TANK 3/8"</v>
      </c>
      <c r="D273" s="281" t="str">
        <f>'[2]CU '!D275</f>
        <v>4hp</v>
      </c>
      <c r="E273" s="281" t="str">
        <f>'[2]CU '!E275</f>
        <v>650mml*75mm</v>
      </c>
      <c r="F273" s="281" t="str">
        <f>'[2]CU '!F275</f>
        <v>3L</v>
      </c>
      <c r="G273" s="1031"/>
      <c r="H273" s="1031"/>
      <c r="I273" s="1031"/>
      <c r="J273" s="427">
        <f>'[2]CU '!Q275</f>
        <v>148.221343873518</v>
      </c>
      <c r="K273" s="585"/>
      <c r="L273" s="585"/>
      <c r="M273" s="585"/>
    </row>
    <row r="274" spans="1:13">
      <c r="A274" s="334" t="str">
        <f>'[2]CU '!A276</f>
        <v>CU145</v>
      </c>
      <c r="B274" s="334" t="str">
        <f>'[2]CU '!B276</f>
        <v>CYQ75-820 RECEIVER TANK 1/2"</v>
      </c>
      <c r="C274" s="174" t="s">
        <v>97</v>
      </c>
      <c r="D274" s="281" t="str">
        <f>'[2]CU '!D276</f>
        <v>5hp</v>
      </c>
      <c r="E274" s="281" t="str">
        <f>'[2]CU '!E276</f>
        <v>820mml*75mm</v>
      </c>
      <c r="F274" s="281" t="str">
        <f>'[2]CU '!F276</f>
        <v>4L</v>
      </c>
      <c r="G274" s="1031"/>
      <c r="H274" s="1031"/>
      <c r="I274" s="1031"/>
      <c r="J274" s="427">
        <f>'[2]CU '!Q276</f>
        <v>173.630717108978</v>
      </c>
      <c r="K274" s="585"/>
      <c r="L274" s="585"/>
      <c r="M274" s="585"/>
    </row>
    <row r="275" spans="1:13">
      <c r="A275" s="334" t="str">
        <f>'[2]CU '!A277</f>
        <v>CU146</v>
      </c>
      <c r="B275" s="334" t="str">
        <f>'[2]CU '!B277</f>
        <v>CYQ75-1000 RECEIVER TANK 1/2"</v>
      </c>
      <c r="C275" s="176"/>
      <c r="D275" s="281" t="str">
        <f>'[2]CU '!D277</f>
        <v>6hp</v>
      </c>
      <c r="E275" s="281" t="str">
        <f>'[2]CU '!E277</f>
        <v>1100mml*75mm</v>
      </c>
      <c r="F275" s="281" t="str">
        <f>'[2]CU '!F277</f>
        <v>5L</v>
      </c>
      <c r="G275" s="1031"/>
      <c r="H275" s="1031"/>
      <c r="I275" s="1031"/>
      <c r="J275" s="427">
        <f>'[2]CU '!Q277</f>
        <v>220.214568040655</v>
      </c>
      <c r="K275" s="585"/>
      <c r="L275" s="585"/>
      <c r="M275" s="585"/>
    </row>
    <row r="276" spans="1:13">
      <c r="A276" s="334" t="str">
        <f>'[2]CU '!A278</f>
        <v>CU146.1</v>
      </c>
      <c r="B276" s="334" t="str">
        <f>'[2]CU '!B278</f>
        <v>4 x 14 x 300 condenser</v>
      </c>
      <c r="C276" s="176"/>
      <c r="D276" s="281" t="str">
        <f>'[2]CU '!D278</f>
        <v>1HP</v>
      </c>
      <c r="E276" s="281">
        <f>'[2]CU '!E278</f>
        <v>5</v>
      </c>
      <c r="F276" s="281" t="str">
        <f>'[2]CU '!F278</f>
        <v>300mm</v>
      </c>
      <c r="G276" s="1031"/>
      <c r="H276" s="1031"/>
      <c r="I276" s="1031"/>
      <c r="J276" s="427">
        <f>'[2]CU '!Q278</f>
        <v>324.55961714693</v>
      </c>
      <c r="K276" s="585"/>
      <c r="L276" s="585"/>
      <c r="M276" s="585"/>
    </row>
    <row r="277" spans="1:13">
      <c r="A277" s="334" t="str">
        <f>'[2]CU '!A279</f>
        <v>CU146.2</v>
      </c>
      <c r="B277" s="334" t="str">
        <f>'[2]CU '!B279</f>
        <v>4 x 16 x 300 condenser</v>
      </c>
      <c r="C277" s="176"/>
      <c r="D277" s="281" t="str">
        <f>'[2]CU '!D279</f>
        <v>1.25HP</v>
      </c>
      <c r="E277" s="281">
        <f>'[2]CU '!E279</f>
        <v>4</v>
      </c>
      <c r="F277" s="281" t="str">
        <f>'[2]CU '!F279</f>
        <v>300mm</v>
      </c>
      <c r="G277" s="1031"/>
      <c r="H277" s="1031"/>
      <c r="I277" s="1031"/>
      <c r="J277" s="427">
        <f>'[2]CU '!Q279</f>
        <v>358.924753080134</v>
      </c>
      <c r="K277" s="585"/>
      <c r="L277" s="585"/>
      <c r="M277" s="585"/>
    </row>
    <row r="278" spans="1:13">
      <c r="A278" s="334" t="str">
        <f>'[2]CU '!A280</f>
        <v>CU146.3</v>
      </c>
      <c r="B278" s="334" t="str">
        <f>'[2]CU '!B280</f>
        <v>4 x 16 x 400 condenser</v>
      </c>
      <c r="C278" s="175"/>
      <c r="D278" s="281" t="str">
        <f>'[2]CU '!D280</f>
        <v>1.5HP</v>
      </c>
      <c r="E278" s="281">
        <f>'[2]CU '!E280</f>
        <v>4</v>
      </c>
      <c r="F278" s="281" t="str">
        <f>'[2]CU '!F280</f>
        <v>300mm</v>
      </c>
      <c r="G278" s="1031"/>
      <c r="H278" s="1031"/>
      <c r="I278" s="1031"/>
      <c r="J278" s="427">
        <f>'[2]CU '!Q280</f>
        <v>425.109459321861</v>
      </c>
      <c r="K278" s="585"/>
      <c r="L278" s="585"/>
      <c r="M278" s="585"/>
    </row>
    <row r="279" customHeight="1" spans="1:13">
      <c r="A279" s="334" t="str">
        <f>'[2]CU '!A281</f>
        <v>CU147</v>
      </c>
      <c r="B279" s="334" t="str">
        <f>'[2]CU '!B281</f>
        <v>4 x 20 x 400 condenser</v>
      </c>
      <c r="C279" s="98"/>
      <c r="D279" s="281" t="str">
        <f>'[2]CU '!D281</f>
        <v>2HP</v>
      </c>
      <c r="E279" s="281">
        <f>'[2]CU '!E281</f>
        <v>0</v>
      </c>
      <c r="F279" s="281" t="str">
        <f>'[2]CU '!F281</f>
        <v>350mm</v>
      </c>
      <c r="G279" s="1031"/>
      <c r="H279" s="1031"/>
      <c r="I279" s="1031"/>
      <c r="J279" s="427">
        <f>'[2]CU '!Q281</f>
        <v>547.296609306588</v>
      </c>
      <c r="K279" s="585"/>
      <c r="L279" s="585"/>
      <c r="M279" s="585"/>
    </row>
    <row r="280" spans="1:13">
      <c r="A280" s="334" t="str">
        <f>'[2]CU '!A282</f>
        <v>CU148</v>
      </c>
      <c r="B280" s="334" t="str">
        <f>'[2]CU '!B282</f>
        <v>4 x 24 x 400 condenser</v>
      </c>
      <c r="C280" s="98"/>
      <c r="D280" s="281" t="str">
        <f>'[2]CU '!D282</f>
        <v>2.5HP</v>
      </c>
      <c r="E280" s="281">
        <f>'[2]CU '!E282</f>
        <v>13</v>
      </c>
      <c r="F280" s="281" t="str">
        <f>'[2]CU '!F282</f>
        <v>350mm</v>
      </c>
      <c r="G280" s="1031"/>
      <c r="H280" s="1031"/>
      <c r="I280" s="1031"/>
      <c r="J280" s="427">
        <f>'[2]CU '!Q282</f>
        <v>640.209754607474</v>
      </c>
      <c r="K280" s="585"/>
      <c r="L280" s="585"/>
      <c r="M280" s="585"/>
    </row>
    <row r="281" spans="1:13">
      <c r="A281" s="334" t="str">
        <f>'[2]CU '!A283</f>
        <v>CU151</v>
      </c>
      <c r="B281" s="334" t="str">
        <f>'[2]CU '!B283</f>
        <v>fan motor 25w(for bcu10-22,wcu1-1.5hp)</v>
      </c>
      <c r="C281" s="98"/>
      <c r="D281" s="281">
        <f>'[2]CU '!D283</f>
        <v>0</v>
      </c>
      <c r="E281" s="281">
        <f>'[2]CU '!E283</f>
        <v>0</v>
      </c>
      <c r="F281" s="281">
        <f>'[2]CU '!F283</f>
        <v>0</v>
      </c>
      <c r="G281" s="1031"/>
      <c r="H281" s="1031"/>
      <c r="I281" s="1031"/>
      <c r="J281" s="427">
        <f>'[2]CU '!Q283</f>
        <v>121.11801242236</v>
      </c>
      <c r="K281" s="585"/>
      <c r="L281" s="585"/>
      <c r="M281" s="585"/>
    </row>
    <row r="282" spans="1:13">
      <c r="A282" s="334" t="str">
        <f>'[2]CU '!A284</f>
        <v>CU151.1</v>
      </c>
      <c r="B282" s="334" t="str">
        <f>'[2]CU '!B284</f>
        <v>fan motor 40w(for wcu2hp-3hp)</v>
      </c>
      <c r="C282" s="98"/>
      <c r="D282" s="281">
        <f>'[2]CU '!D284</f>
        <v>0</v>
      </c>
      <c r="E282" s="281">
        <f>'[2]CU '!E284</f>
        <v>0</v>
      </c>
      <c r="F282" s="281">
        <f>'[2]CU '!F284</f>
        <v>0</v>
      </c>
      <c r="G282" s="1031"/>
      <c r="H282" s="1031"/>
      <c r="I282" s="1031"/>
      <c r="J282" s="427">
        <f>'[2]CU '!Q284</f>
        <v>147.515527950311</v>
      </c>
      <c r="K282" s="585"/>
      <c r="L282" s="585"/>
      <c r="M282" s="585"/>
    </row>
    <row r="283" spans="1:13">
      <c r="A283" s="334" t="str">
        <f>'[2]CU '!A285</f>
        <v>CU152</v>
      </c>
      <c r="B283" s="334" t="str">
        <f>'[2]CU '!B285</f>
        <v>fan motor 85w(for bcu36-100)</v>
      </c>
      <c r="C283" s="98"/>
      <c r="D283" s="281">
        <f>'[2]CU '!D285</f>
        <v>0</v>
      </c>
      <c r="E283" s="281">
        <f>'[2]CU '!E285</f>
        <v>0</v>
      </c>
      <c r="F283" s="281">
        <f>'[2]CU '!F285</f>
        <v>0</v>
      </c>
      <c r="G283" s="1031"/>
      <c r="H283" s="1031"/>
      <c r="I283" s="1031"/>
      <c r="J283" s="427">
        <f>'[2]CU '!Q285</f>
        <v>217.391304347826</v>
      </c>
      <c r="K283" s="585"/>
      <c r="L283" s="585"/>
      <c r="M283" s="585"/>
    </row>
    <row r="284" spans="1:13">
      <c r="A284" s="334" t="str">
        <f>'[2]CU '!A286</f>
        <v>CU153</v>
      </c>
      <c r="B284" s="334" t="str">
        <f>'[2]CU '!B286</f>
        <v>fan blade 400mm 25w(for bcu10-22,wcu1-1.5hp)</v>
      </c>
      <c r="C284" s="98"/>
      <c r="D284" s="281">
        <f>'[2]CU '!D286</f>
        <v>0</v>
      </c>
      <c r="E284" s="281">
        <f>'[2]CU '!E286</f>
        <v>0</v>
      </c>
      <c r="F284" s="281">
        <f>'[2]CU '!F286</f>
        <v>0</v>
      </c>
      <c r="G284" s="1031"/>
      <c r="H284" s="1031"/>
      <c r="I284" s="1031"/>
      <c r="J284" s="427">
        <f>'[2]CU '!Q286</f>
        <v>17.0807453416149</v>
      </c>
      <c r="K284" s="585"/>
      <c r="L284" s="585"/>
      <c r="M284" s="585"/>
    </row>
    <row r="285" spans="1:13">
      <c r="A285" s="334" t="str">
        <f>'[2]CU '!A287</f>
        <v>CU153.1</v>
      </c>
      <c r="B285" s="334" t="str">
        <f>'[2]CU '!B287</f>
        <v>fan blade 400mm 40w(wcu2-3hp)</v>
      </c>
      <c r="C285" s="98"/>
      <c r="D285" s="281">
        <f>'[2]CU '!D287</f>
        <v>0</v>
      </c>
      <c r="E285" s="281">
        <f>'[2]CU '!E287</f>
        <v>0</v>
      </c>
      <c r="F285" s="281">
        <f>'[2]CU '!F287</f>
        <v>0</v>
      </c>
      <c r="G285" s="1031"/>
      <c r="H285" s="1031"/>
      <c r="I285" s="1031"/>
      <c r="J285" s="427">
        <f>'[2]CU '!Q287</f>
        <v>27.9503105590062</v>
      </c>
      <c r="K285" s="585"/>
      <c r="L285" s="585"/>
      <c r="M285" s="585"/>
    </row>
    <row r="286" spans="1:13">
      <c r="A286" s="334" t="str">
        <f>'[2]CU '!A288</f>
        <v>CU154</v>
      </c>
      <c r="B286" s="334" t="str">
        <f>'[2]CU '!B288</f>
        <v>fan blade 496mm*150mm(bcu36-100)</v>
      </c>
      <c r="C286" s="98"/>
      <c r="D286" s="281"/>
      <c r="E286" s="281"/>
      <c r="F286" s="281"/>
      <c r="G286" s="1031"/>
      <c r="H286" s="1031"/>
      <c r="I286" s="1031"/>
      <c r="J286" s="427">
        <f>'[2]CU '!Q288</f>
        <v>38.8198757763975</v>
      </c>
      <c r="K286" s="585"/>
      <c r="L286" s="585"/>
      <c r="M286" s="585"/>
    </row>
    <row r="287" spans="1:13">
      <c r="A287" s="334" t="str">
        <f>'[2]CU '!A289</f>
        <v>CU155</v>
      </c>
      <c r="B287" s="334" t="str">
        <f>'[2]CU '!B289</f>
        <v>fan cover (bcu10-22)</v>
      </c>
      <c r="C287" s="98"/>
      <c r="D287" s="281"/>
      <c r="E287" s="281"/>
      <c r="F287" s="281"/>
      <c r="G287" s="1031"/>
      <c r="H287" s="1031"/>
      <c r="I287" s="1031"/>
      <c r="J287" s="427">
        <f>'[2]CU '!Q289</f>
        <v>21.7391304347826</v>
      </c>
      <c r="K287" s="585"/>
      <c r="L287" s="585"/>
      <c r="M287" s="585"/>
    </row>
    <row r="288" spans="1:13">
      <c r="A288" s="334" t="str">
        <f>'[2]CU '!A290</f>
        <v>CU156</v>
      </c>
      <c r="B288" s="334" t="str">
        <f>'[2]CU '!B290</f>
        <v>fan cover (bcu36-100)</v>
      </c>
      <c r="C288" s="98"/>
      <c r="D288" s="281"/>
      <c r="E288" s="281"/>
      <c r="F288" s="281"/>
      <c r="G288" s="1031"/>
      <c r="H288" s="1031"/>
      <c r="I288" s="1031"/>
      <c r="J288" s="427">
        <f>'[2]CU '!Q290</f>
        <v>37.2670807453416</v>
      </c>
      <c r="K288" s="585"/>
      <c r="L288" s="585"/>
      <c r="M288" s="585"/>
    </row>
    <row r="289" spans="1:13">
      <c r="A289" s="334" t="str">
        <f>'[2]CU '!A291</f>
        <v>CU157</v>
      </c>
      <c r="B289" s="334" t="str">
        <f>'[2]CU '!B291</f>
        <v>15hp 2*41*2r left/right condenser (705+935mm)</v>
      </c>
      <c r="C289" s="98"/>
      <c r="D289" s="281"/>
      <c r="E289" s="281"/>
      <c r="F289" s="281"/>
      <c r="G289" s="1031"/>
      <c r="H289" s="1031"/>
      <c r="I289" s="1031"/>
      <c r="J289" s="427">
        <f>'[2]CU '!Q291</f>
        <v>4752.9030515798</v>
      </c>
      <c r="K289" s="585"/>
      <c r="L289" s="585"/>
      <c r="M289" s="585"/>
    </row>
    <row r="290" spans="1:13">
      <c r="A290" s="334" t="str">
        <f>'[2]CU '!A292</f>
        <v>CU158</v>
      </c>
      <c r="B290" s="334" t="str">
        <f>'[2]CU '!B292</f>
        <v>15hp 2*41*2r left/right condenser (780+960mm)</v>
      </c>
      <c r="C290" s="585"/>
      <c r="D290" s="1031"/>
      <c r="E290" s="1031"/>
      <c r="F290" s="996"/>
      <c r="G290" s="585"/>
      <c r="H290" s="585"/>
      <c r="I290" s="585"/>
      <c r="J290" s="427">
        <f>'[2]CU '!Q292</f>
        <v>4812.04710144927</v>
      </c>
      <c r="K290" s="585"/>
      <c r="L290" s="585"/>
      <c r="M290" s="585"/>
    </row>
  </sheetData>
  <mergeCells count="38">
    <mergeCell ref="C9:C33"/>
    <mergeCell ref="C34:C38"/>
    <mergeCell ref="C39:C55"/>
    <mergeCell ref="C56:C62"/>
    <mergeCell ref="C63:C71"/>
    <mergeCell ref="C72:C80"/>
    <mergeCell ref="C85:C91"/>
    <mergeCell ref="C92:C113"/>
    <mergeCell ref="C116:C118"/>
    <mergeCell ref="C119:C124"/>
    <mergeCell ref="C125:C128"/>
    <mergeCell ref="C129:C143"/>
    <mergeCell ref="C144:C148"/>
    <mergeCell ref="C149:C160"/>
    <mergeCell ref="C161:C175"/>
    <mergeCell ref="C178:C184"/>
    <mergeCell ref="C188:C199"/>
    <mergeCell ref="C200:C203"/>
    <mergeCell ref="C205:C210"/>
    <mergeCell ref="C211:C238"/>
    <mergeCell ref="C239:C241"/>
    <mergeCell ref="C242:C252"/>
    <mergeCell ref="C253:C256"/>
    <mergeCell ref="C257:C258"/>
    <mergeCell ref="C274:C278"/>
    <mergeCell ref="M9:M33"/>
    <mergeCell ref="M34:M38"/>
    <mergeCell ref="M39:M55"/>
    <mergeCell ref="M56:M62"/>
    <mergeCell ref="M63:M78"/>
    <mergeCell ref="M86:M91"/>
    <mergeCell ref="M92:M113"/>
    <mergeCell ref="M129:M143"/>
    <mergeCell ref="M144:M147"/>
    <mergeCell ref="M149:M160"/>
    <mergeCell ref="M161:M174"/>
    <mergeCell ref="M178:M183"/>
    <mergeCell ref="M252:M255"/>
  </mergeCells>
  <pageMargins left="0.708661417322835" right="0.708661417322835" top="0.748031496062992" bottom="0.748031496062992" header="0.31496062992126" footer="0.31496062992126"/>
  <pageSetup paperSize="9" orientation="landscape" horizontalDpi="200" verticalDpi="3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H27"/>
  <sheetViews>
    <sheetView workbookViewId="0">
      <pane xSplit="2" ySplit="6" topLeftCell="C7" activePane="bottomRight" state="frozen"/>
      <selection/>
      <selection pane="topRight"/>
      <selection pane="bottomLeft"/>
      <selection pane="bottomRight" activeCell="K17" sqref="K17"/>
    </sheetView>
  </sheetViews>
  <sheetFormatPr defaultColWidth="9" defaultRowHeight="12" outlineLevelCol="7"/>
  <cols>
    <col min="1" max="1" width="9.57142857142857" style="291" customWidth="1"/>
    <col min="2" max="2" width="36" style="291" customWidth="1"/>
    <col min="3" max="3" width="11.5714285714286" style="291" customWidth="1"/>
    <col min="4" max="4" width="12.8571428571429" style="291" customWidth="1"/>
    <col min="5" max="6" width="10.1428571428571" style="291" customWidth="1"/>
    <col min="7" max="7" width="30.4285714285714" style="291" customWidth="1"/>
    <col min="8" max="8" width="9.14285714285714" style="291"/>
    <col min="9" max="9" width="9.28571428571429" style="291" customWidth="1"/>
    <col min="10" max="16378" width="9.14285714285714" style="291"/>
    <col min="16379" max="16384" width="9" style="291"/>
  </cols>
  <sheetData>
    <row r="1" ht="13.5" customHeight="1" spans="1:8">
      <c r="B1" s="560"/>
      <c r="H1" s="405"/>
    </row>
    <row r="2" ht="13.5" customHeight="1" spans="1:8">
      <c r="B2" s="560"/>
      <c r="H2" s="405"/>
    </row>
    <row r="3" ht="13.5" customHeight="1" spans="1:8">
      <c r="H3" s="405"/>
    </row>
    <row r="4" ht="13.5" customHeight="1" spans="1:8">
      <c r="B4" s="560"/>
      <c r="H4" s="405"/>
    </row>
    <row r="5" ht="13.5" customHeight="1" spans="1:8">
      <c r="B5" s="560"/>
      <c r="H5" s="405"/>
    </row>
    <row r="6" ht="24" spans="1:8">
      <c r="A6" s="942" t="s">
        <v>98</v>
      </c>
      <c r="B6" s="999" t="s">
        <v>99</v>
      </c>
      <c r="C6" s="269" t="s">
        <v>100</v>
      </c>
      <c r="D6" s="143" t="s">
        <v>101</v>
      </c>
      <c r="E6" s="1000" t="s">
        <v>102</v>
      </c>
      <c r="F6" s="294" t="str">
        <f>[2]ZIEHL!K8</f>
        <v>RM</v>
      </c>
      <c r="G6" s="143" t="s">
        <v>103</v>
      </c>
      <c r="H6" s="405"/>
    </row>
    <row r="7" s="399" customFormat="1" ht="21" customHeight="1" spans="1:8">
      <c r="A7" s="1001" t="str">
        <f>[2]ZIEHL!A9</f>
        <v>ZI 001.1</v>
      </c>
      <c r="B7" s="1001" t="str">
        <f>[2]ZIEHL!B9</f>
        <v>(16") FN040-VDK Ziehhlabegg fan (1PH)</v>
      </c>
      <c r="C7" s="1001" t="str">
        <f>[2]ZIEHL!C9</f>
        <v>1PH (230V)</v>
      </c>
      <c r="D7" s="307" t="s">
        <v>104</v>
      </c>
      <c r="E7" s="1002">
        <v>28</v>
      </c>
      <c r="F7" s="523">
        <f>[2]ZIEHL!K9</f>
        <v>504.777777777778</v>
      </c>
      <c r="G7" s="1003"/>
      <c r="H7" s="405"/>
    </row>
    <row r="8" s="399" customFormat="1" ht="19.5" customHeight="1" spans="1:8">
      <c r="A8" s="1001" t="str">
        <f>[2]ZIEHL!A10</f>
        <v>ZI001</v>
      </c>
      <c r="B8" s="1001" t="str">
        <f>[2]ZIEHL!B10</f>
        <v>(16") FN040-VDK Ziehhlabegg fan (3ph)</v>
      </c>
      <c r="C8" s="1001" t="str">
        <f>[2]ZIEHL!C10</f>
        <v>3PH (415V)</v>
      </c>
      <c r="D8" s="307"/>
      <c r="E8" s="1002">
        <v>28</v>
      </c>
      <c r="F8" s="523" t="str">
        <f>[2]ZIEHL!K10</f>
        <v>~</v>
      </c>
      <c r="G8" s="1003"/>
      <c r="H8" s="15"/>
    </row>
    <row r="9" s="399" customFormat="1" ht="20.25" customHeight="1" spans="1:8">
      <c r="A9" s="1001" t="str">
        <f>[2]ZIEHL!A11</f>
        <v>ZI002</v>
      </c>
      <c r="B9" s="1001" t="str">
        <f>[2]ZIEHL!B11</f>
        <v>(20") FN050-VDK Ziehhlabegg fan</v>
      </c>
      <c r="C9" s="1001" t="str">
        <f>[2]ZIEHL!C11</f>
        <v>3PH (415V)</v>
      </c>
      <c r="D9" s="307"/>
      <c r="E9" s="1002">
        <v>28</v>
      </c>
      <c r="F9" s="523" t="str">
        <f>[2]ZIEHL!K11</f>
        <v>~</v>
      </c>
      <c r="G9" s="1003"/>
    </row>
    <row r="10" s="399" customFormat="1" ht="20.25" customHeight="1" spans="1:8">
      <c r="A10" s="1001" t="str">
        <f>[2]ZIEHL!A12</f>
        <v>ZI003</v>
      </c>
      <c r="B10" s="1001" t="str">
        <f>[2]ZIEHL!B12</f>
        <v>(26") FN063-VDK Ziehhlabegg fan</v>
      </c>
      <c r="C10" s="1001" t="str">
        <f>[2]ZIEHL!C12</f>
        <v>3PH (415V)</v>
      </c>
      <c r="D10" s="307"/>
      <c r="E10" s="1002">
        <v>6</v>
      </c>
      <c r="F10" s="523" t="str">
        <f>[2]ZIEHL!K12</f>
        <v>~</v>
      </c>
      <c r="G10" s="1003"/>
    </row>
    <row r="11" s="399" customFormat="1" ht="33" customHeight="1" spans="1:8">
      <c r="A11" s="1001" t="str">
        <f>[2]ZIEHL!A13</f>
        <v>ZI005</v>
      </c>
      <c r="B11" s="1001" t="str">
        <f>[2]ZIEHL!B13</f>
        <v>(32") FN080-sDQ Ziehhlabegg fan (6poles)</v>
      </c>
      <c r="C11" s="1001" t="str">
        <f>[2]ZIEHL!C13</f>
        <v>3PH (415V)</v>
      </c>
      <c r="D11" s="307"/>
      <c r="E11" s="1002">
        <v>6</v>
      </c>
      <c r="F11" s="523" t="str">
        <f>[2]ZIEHL!K13</f>
        <v>~</v>
      </c>
      <c r="G11" s="1004"/>
    </row>
    <row r="12" s="399" customFormat="1" ht="30" customHeight="1" spans="1:8">
      <c r="A12" s="1001" t="str">
        <f>[2]ZIEHL!A14</f>
        <v>ZI 8</v>
      </c>
      <c r="B12" s="1001" t="str">
        <f>[2]ZIEHL!B14</f>
        <v>(26") FB063-VDK Ziehhlabegg fan</v>
      </c>
      <c r="C12" s="1001" t="str">
        <f>[2]ZIEHL!C14</f>
        <v>3PH (415V)</v>
      </c>
      <c r="D12" s="308"/>
      <c r="E12" s="1005"/>
      <c r="F12" s="523">
        <f>[2]ZIEHL!K14</f>
        <v>1464.94276923077</v>
      </c>
      <c r="G12" s="1004"/>
    </row>
    <row r="13" s="399" customFormat="1" spans="1:8">
      <c r="A13" s="1001" t="str">
        <f>[2]ZIEHL!A15</f>
        <v>ZI005.1</v>
      </c>
      <c r="B13" s="1001" t="str">
        <f>[2]ZIEHL!B15</f>
        <v>12" EBM FAN SET (1PH)</v>
      </c>
      <c r="C13" s="1001" t="str">
        <f>[2]ZIEHL!C15</f>
        <v>1PH (230V)</v>
      </c>
      <c r="D13" s="274" t="s">
        <v>105</v>
      </c>
      <c r="E13" s="1000"/>
      <c r="F13" s="523" t="str">
        <f>[2]ZIEHL!K15</f>
        <v>~</v>
      </c>
      <c r="G13" s="1006"/>
    </row>
    <row r="14" s="399" customFormat="1" spans="1:8">
      <c r="A14" s="1001" t="str">
        <f>[2]ZIEHL!A16</f>
        <v>ZI005.2</v>
      </c>
      <c r="B14" s="1001" t="str">
        <f>[2]ZIEHL!B16</f>
        <v>14" EBM FAN SET (1PH)</v>
      </c>
      <c r="C14" s="1001" t="str">
        <f>[2]ZIEHL!C16</f>
        <v>1PH (230V)</v>
      </c>
      <c r="D14" s="272"/>
      <c r="E14" s="1000"/>
      <c r="F14" s="523" t="str">
        <f>[2]ZIEHL!K16</f>
        <v>~</v>
      </c>
      <c r="G14" s="1003"/>
    </row>
    <row r="15" s="399" customFormat="1" spans="1:8">
      <c r="A15" s="1001" t="str">
        <f>[2]ZIEHL!A17</f>
        <v>ZI005.3</v>
      </c>
      <c r="B15" s="1001" t="str">
        <f>[2]ZIEHL!B17</f>
        <v>14" EBM FAN SET (3PH)</v>
      </c>
      <c r="C15" s="1001" t="str">
        <f>[2]ZIEHL!C17</f>
        <v>3PH (415V)</v>
      </c>
      <c r="D15" s="272"/>
      <c r="E15" s="1000"/>
      <c r="F15" s="523">
        <f>[2]ZIEHL!K17</f>
        <v>365.846664115321</v>
      </c>
      <c r="G15" s="1003"/>
    </row>
    <row r="16" s="399" customFormat="1" spans="1:8">
      <c r="A16" s="1001" t="str">
        <f>[2]ZIEHL!A18</f>
        <v>ZI006</v>
      </c>
      <c r="B16" s="1001" t="str">
        <f>[2]ZIEHL!B18</f>
        <v>16" EBM FAN SET (1PH)</v>
      </c>
      <c r="C16" s="1001" t="str">
        <f>[2]ZIEHL!C18</f>
        <v>1PH (230V)</v>
      </c>
      <c r="D16" s="272"/>
      <c r="E16" s="1007">
        <v>45</v>
      </c>
      <c r="F16" s="523">
        <f>[2]ZIEHL!K18</f>
        <v>474.167623421355</v>
      </c>
      <c r="G16" s="1003"/>
    </row>
    <row r="17" s="399" customFormat="1" spans="1:7">
      <c r="A17" s="1001" t="str">
        <f>[2]ZIEHL!A19</f>
        <v>ZI007</v>
      </c>
      <c r="B17" s="1001" t="str">
        <f>[2]ZIEHL!B19</f>
        <v>16" EBM FAN SET (3PH)</v>
      </c>
      <c r="C17" s="1001" t="str">
        <f>[2]ZIEHL!C19</f>
        <v>3PH (415V)</v>
      </c>
      <c r="D17" s="272"/>
      <c r="E17" s="1007">
        <v>46</v>
      </c>
      <c r="F17" s="523" t="str">
        <f>[2]ZIEHL!K19</f>
        <v>~</v>
      </c>
      <c r="G17" s="1003"/>
    </row>
    <row r="18" s="399" customFormat="1" spans="1:7">
      <c r="A18" s="1001" t="str">
        <f>[2]ZIEHL!A20</f>
        <v>ZI007.1</v>
      </c>
      <c r="B18" s="1001" t="str">
        <f>[2]ZIEHL!B20</f>
        <v>18" EBM FAN SET (3PH)</v>
      </c>
      <c r="C18" s="1001" t="str">
        <f>[2]ZIEHL!C20</f>
        <v>3PH (415V)</v>
      </c>
      <c r="D18" s="272"/>
      <c r="E18" s="1007"/>
      <c r="F18" s="523" t="str">
        <f>[2]ZIEHL!K20</f>
        <v>~</v>
      </c>
      <c r="G18" s="1003"/>
    </row>
    <row r="19" s="399" customFormat="1" spans="1:7">
      <c r="A19" s="1001" t="str">
        <f>[2]ZIEHL!A21</f>
        <v>ZI008</v>
      </c>
      <c r="B19" s="1001" t="str">
        <f>[2]ZIEHL!B21</f>
        <v>20" EBM FAN SET (3PH)</v>
      </c>
      <c r="C19" s="1001" t="str">
        <f>[2]ZIEHL!C21</f>
        <v>3PH (415V)</v>
      </c>
      <c r="D19" s="272"/>
      <c r="E19" s="1007">
        <v>47</v>
      </c>
      <c r="F19" s="523" t="str">
        <f>[2]ZIEHL!K21</f>
        <v>~</v>
      </c>
      <c r="G19" s="1003"/>
    </row>
    <row r="20" s="399" customFormat="1" spans="1:7">
      <c r="A20" s="1001" t="str">
        <f>[2]ZIEHL!A22</f>
        <v>ZI009</v>
      </c>
      <c r="B20" s="1001" t="str">
        <f>[2]ZIEHL!B22</f>
        <v>26" EBM FAN SET (3PH)</v>
      </c>
      <c r="C20" s="1001" t="str">
        <f>[2]ZIEHL!C22</f>
        <v>3PH (415V)</v>
      </c>
      <c r="D20" s="272"/>
      <c r="E20" s="1007">
        <v>48</v>
      </c>
      <c r="F20" s="523">
        <f>[2]ZIEHL!K22</f>
        <v>1936.83528061052</v>
      </c>
      <c r="G20" s="1003"/>
    </row>
    <row r="21" s="399" customFormat="1" ht="24" spans="1:7">
      <c r="A21" s="1001" t="str">
        <f>[2]ZIEHL!A23</f>
        <v>ZI010</v>
      </c>
      <c r="B21" s="1001" t="str">
        <f>[2]ZIEHL!B23</f>
        <v>32" EBM FAN SET (3PH) c/w end plate(800mm)</v>
      </c>
      <c r="C21" s="1001" t="str">
        <f>[2]ZIEHL!C23</f>
        <v>3PH (415V)</v>
      </c>
      <c r="D21" s="272"/>
      <c r="E21" s="1007"/>
      <c r="F21" s="523">
        <f>[2]ZIEHL!K23</f>
        <v>2786.54366178159</v>
      </c>
      <c r="G21" s="1004"/>
    </row>
    <row r="22" s="399" customFormat="1" ht="24" spans="1:7">
      <c r="A22" s="1001" t="str">
        <f>[2]ZIEHL!A24</f>
        <v>ZI010.1</v>
      </c>
      <c r="B22" s="1001" t="str">
        <f>[2]ZIEHL!B24</f>
        <v>36" EBM FAN SET (3PH) c/w end plate(910mm)</v>
      </c>
      <c r="C22" s="1001" t="str">
        <f>[2]ZIEHL!C24</f>
        <v>3PH (415V)</v>
      </c>
      <c r="D22" s="272"/>
      <c r="E22" s="1007"/>
      <c r="F22" s="523" t="str">
        <f>[2]ZIEHL!K24</f>
        <v>~</v>
      </c>
      <c r="G22" s="1004"/>
    </row>
    <row r="23" s="399" customFormat="1" ht="24" spans="1:7">
      <c r="A23" s="1001" t="str">
        <f>[2]ZIEHL!A25</f>
        <v>ZI011</v>
      </c>
      <c r="B23" s="1001" t="str">
        <f>[2]ZIEHL!B25</f>
        <v>10watts ebm fan motor (M4Q045CA03A4/C01)</v>
      </c>
      <c r="C23" s="1001">
        <f>[2]ZIEHL!C25</f>
        <v>0</v>
      </c>
      <c r="D23" s="272"/>
      <c r="E23" s="1007"/>
      <c r="F23" s="523" t="str">
        <f>[2]ZIEHL!K25</f>
        <v>~</v>
      </c>
      <c r="G23" s="860"/>
    </row>
    <row r="24" s="399" customFormat="1" ht="24" spans="1:7">
      <c r="A24" s="999" t="str">
        <f>[2]ZIEHL!A26</f>
        <v>ZI012</v>
      </c>
      <c r="B24" s="999" t="str">
        <f>[2]ZIEHL!B26</f>
        <v>18watts ebm fan motor (M4Q045DA13A4/C01)</v>
      </c>
      <c r="C24" s="999">
        <f>[2]ZIEHL!C26</f>
        <v>0</v>
      </c>
      <c r="D24" s="273"/>
      <c r="E24" s="1007"/>
      <c r="F24" s="523" t="str">
        <f>[2]ZIEHL!K26</f>
        <v>~</v>
      </c>
      <c r="G24" s="860"/>
    </row>
    <row r="25" spans="1:7">
      <c r="A25" s="346" t="s">
        <v>106</v>
      </c>
    </row>
    <row r="27" spans="1:7">
      <c r="C27" s="1008"/>
    </row>
  </sheetData>
  <mergeCells count="4">
    <mergeCell ref="D7:D12"/>
    <mergeCell ref="D13:D24"/>
    <mergeCell ref="G7:G11"/>
    <mergeCell ref="G13:G21"/>
  </mergeCells>
  <pageMargins left="0.708661417322835" right="0.708661417322835" top="0.748031496062992" bottom="0.748031496062992" header="0.31496062992126" footer="0.31496062992126"/>
  <pageSetup paperSize="9"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F107"/>
  <sheetViews>
    <sheetView zoomScale="115" zoomScaleNormal="115" workbookViewId="0">
      <pane xSplit="2" ySplit="8" topLeftCell="C9" activePane="bottomRight" state="frozen"/>
      <selection/>
      <selection pane="topRight"/>
      <selection pane="bottomLeft"/>
      <selection pane="bottomRight" activeCell="J26" sqref="J26"/>
    </sheetView>
  </sheetViews>
  <sheetFormatPr defaultColWidth="7.14285714285714" defaultRowHeight="11.25" outlineLevelCol="5"/>
  <cols>
    <col min="1" max="1" width="10.1428571428571" style="570" customWidth="1"/>
    <col min="2" max="2" width="58" style="570" customWidth="1"/>
    <col min="3" max="3" width="16.7142857142857" style="570" customWidth="1"/>
    <col min="4" max="4" width="12" style="990" customWidth="1"/>
    <col min="5" max="5" width="13.7904761904762" style="570" customWidth="1"/>
    <col min="6" max="6" width="21.1428571428571" style="570" customWidth="1"/>
    <col min="7" max="7" width="9" style="570" customWidth="1"/>
    <col min="8" max="16384" width="7.14285714285714" style="570"/>
  </cols>
  <sheetData>
    <row r="1" s="989" customFormat="1" spans="1:6">
      <c r="A1" s="989" t="str">
        <f>'CU '!A1</f>
        <v>DATE :28.9.26</v>
      </c>
      <c r="B1" s="991"/>
      <c r="D1" s="992"/>
      <c r="E1" s="993"/>
    </row>
    <row r="2" s="989" customFormat="1" ht="11" customHeight="1" spans="1:6">
      <c r="B2" s="992"/>
      <c r="D2" s="992"/>
      <c r="E2" s="993"/>
    </row>
    <row r="3" s="989" customFormat="1" hidden="1" spans="1:6">
      <c r="D3" s="992"/>
      <c r="E3" s="993"/>
    </row>
    <row r="4" s="989" customFormat="1" hidden="1" spans="1:6">
      <c r="D4" s="992"/>
    </row>
    <row r="5" s="989" customFormat="1" hidden="1" spans="1:6">
      <c r="B5" s="991"/>
      <c r="D5" s="992"/>
    </row>
    <row r="6" s="989" customFormat="1" hidden="1" spans="1:6">
      <c r="B6" s="991"/>
      <c r="D6" s="992"/>
    </row>
    <row r="7" spans="1:6">
      <c r="B7" s="994"/>
    </row>
    <row r="8" s="604" customFormat="1" spans="1:6">
      <c r="A8" s="334" t="str">
        <f>[2]Weiguang!A8</f>
        <v>ITEM</v>
      </c>
      <c r="B8" s="319" t="str">
        <f>[2]Weiguang!B8</f>
        <v>MODEL</v>
      </c>
      <c r="C8" s="173" t="s">
        <v>107</v>
      </c>
      <c r="D8" s="319" t="str">
        <f>[2]Weiguang!D8</f>
        <v>WATTS</v>
      </c>
      <c r="E8" s="573" t="str">
        <f>[2]Weiguang!I8</f>
        <v>RM</v>
      </c>
      <c r="F8" s="173" t="s">
        <v>103</v>
      </c>
    </row>
    <row r="9" ht="12" customHeight="1" spans="1:6">
      <c r="A9" s="334" t="str">
        <f>[2]Weiguang!A9</f>
        <v>WEI001</v>
      </c>
      <c r="B9" s="334" t="str">
        <f>[2]Weiguang!B9</f>
        <v>YWF4E-200-G (8") (1PH) (230V) </v>
      </c>
      <c r="C9" s="376" t="s">
        <v>108</v>
      </c>
      <c r="D9" s="319">
        <f>[2]Weiguang!D9</f>
        <v>40</v>
      </c>
      <c r="E9" s="446">
        <f>[2]Weiguang!I9</f>
        <v>130.661658761636</v>
      </c>
      <c r="F9" s="995"/>
    </row>
    <row r="10" spans="1:6">
      <c r="A10" s="334" t="str">
        <f>[2]Weiguang!A10</f>
        <v>WEI002</v>
      </c>
      <c r="B10" s="334" t="str">
        <f>[2]Weiguang!B10</f>
        <v>YWF4E-250-G (10") (1PH) (230V) </v>
      </c>
      <c r="C10" s="377"/>
      <c r="D10" s="319">
        <f>[2]Weiguang!D10</f>
        <v>50</v>
      </c>
      <c r="E10" s="446">
        <f>[2]Weiguang!I10</f>
        <v>134.225158546045</v>
      </c>
      <c r="F10" s="478"/>
    </row>
    <row r="11" spans="1:6">
      <c r="A11" s="334" t="str">
        <f>[2]Weiguang!A11</f>
        <v>WEI002.1</v>
      </c>
      <c r="B11" s="334" t="str">
        <f>[2]Weiguang!B11</f>
        <v>YWF2E-250-G (10") (1PH) (230V) 2500rpm</v>
      </c>
      <c r="C11" s="377"/>
      <c r="D11" s="319">
        <f>[2]Weiguang!D11</f>
        <v>50</v>
      </c>
      <c r="E11" s="446">
        <f>[2]Weiguang!I11</f>
        <v>140.936416473347</v>
      </c>
      <c r="F11" s="478"/>
    </row>
    <row r="12" spans="1:6">
      <c r="A12" s="334" t="str">
        <f>[2]Weiguang!A12</f>
        <v>WEI003</v>
      </c>
      <c r="B12" s="334" t="str">
        <f>[2]Weiguang!B12</f>
        <v>YWF4E-250B (10") (1PH) (230V) </v>
      </c>
      <c r="C12" s="377"/>
      <c r="D12" s="319">
        <f>[2]Weiguang!D12</f>
        <v>50</v>
      </c>
      <c r="E12" s="446">
        <f>[2]Weiguang!I12</f>
        <v>134.225158546045</v>
      </c>
      <c r="F12" s="478"/>
    </row>
    <row r="13" spans="1:6">
      <c r="A13" s="334" t="str">
        <f>[2]Weiguang!A13</f>
        <v>WEI004</v>
      </c>
      <c r="B13" s="334" t="str">
        <f>[2]Weiguang!B13</f>
        <v>YWF4E-300-G (12") (1PH) (230V) </v>
      </c>
      <c r="C13" s="377"/>
      <c r="D13" s="319">
        <f>[2]Weiguang!D13</f>
        <v>85</v>
      </c>
      <c r="E13" s="446">
        <f>[2]Weiguang!I13</f>
        <v>138.976491591922</v>
      </c>
      <c r="F13" s="478"/>
    </row>
    <row r="14" spans="1:6">
      <c r="A14" s="334" t="str">
        <f>[2]Weiguang!A14</f>
        <v>WEI004.1</v>
      </c>
      <c r="B14" s="334" t="str">
        <f>[2]Weiguang!B14</f>
        <v>YWF4D-300-G (12") (3PH) (415V) </v>
      </c>
      <c r="C14" s="377"/>
      <c r="D14" s="319">
        <f>[2]Weiguang!D14</f>
        <v>85</v>
      </c>
      <c r="E14" s="446">
        <f>[2]Weiguang!I14</f>
        <v>138.976491591922</v>
      </c>
      <c r="F14" s="478"/>
    </row>
    <row r="15" spans="1:6">
      <c r="A15" s="334" t="str">
        <f>[2]Weiguang!A15</f>
        <v>WEI005</v>
      </c>
      <c r="B15" s="334" t="str">
        <f>[2]Weiguang!B15</f>
        <v>YWF4E-300B (12") (1PH) (230V) </v>
      </c>
      <c r="C15" s="377"/>
      <c r="D15" s="319">
        <f>[2]Weiguang!D15</f>
        <v>85</v>
      </c>
      <c r="E15" s="446">
        <f>[2]Weiguang!I15</f>
        <v>138.976491591922</v>
      </c>
      <c r="F15" s="478"/>
    </row>
    <row r="16" spans="1:6">
      <c r="A16" s="334" t="str">
        <f>[2]Weiguang!A16</f>
        <v>WEI005.1</v>
      </c>
      <c r="B16" s="334" t="str">
        <f>[2]Weiguang!B16</f>
        <v>YWF2E-300-S (12") (1PH) (230V)7 BLADE C/W 2M WIRE</v>
      </c>
      <c r="C16" s="377"/>
      <c r="D16" s="319">
        <f>[2]Weiguang!D16</f>
        <v>85</v>
      </c>
      <c r="E16" s="446">
        <f>[2]Weiguang!I16</f>
        <v>150.957223625709</v>
      </c>
      <c r="F16" s="478"/>
    </row>
    <row r="17" spans="1:6">
      <c r="A17" s="334" t="str">
        <f>[2]Weiguang!A17</f>
        <v>WEI005.2</v>
      </c>
      <c r="B17" s="334" t="str">
        <f>[2]Weiguang!B17</f>
        <v>YWF2D-300-S (12") (3PH) (415V)7 BLADE C/W 2M WIRE</v>
      </c>
      <c r="C17" s="377"/>
      <c r="D17" s="319">
        <f>[2]Weiguang!D17</f>
        <v>85</v>
      </c>
      <c r="E17" s="446">
        <f>[2]Weiguang!I17</f>
        <v>150.957223625709</v>
      </c>
      <c r="F17" s="478"/>
    </row>
    <row r="18" spans="1:6">
      <c r="A18" s="334" t="str">
        <f>[2]Weiguang!A18</f>
        <v>WEI005.3</v>
      </c>
      <c r="B18" s="334" t="str">
        <f>[2]Weiguang!B18</f>
        <v>YWF2D-300-B (12") (3PH) (415V)7 BLADE</v>
      </c>
      <c r="C18" s="377"/>
      <c r="D18" s="319">
        <f>[2]Weiguang!D18</f>
        <v>85</v>
      </c>
      <c r="E18" s="446">
        <f>[2]Weiguang!I18</f>
        <v>150.957223625709</v>
      </c>
      <c r="F18" s="478"/>
    </row>
    <row r="19" spans="1:6">
      <c r="A19" s="334" t="str">
        <f>[2]Weiguang!A19</f>
        <v>WEI005.4</v>
      </c>
      <c r="B19" s="334" t="str">
        <f>[2]Weiguang!B19</f>
        <v>YWF2E-300-B (12") (1PH) (230V)7 BLADE C/W 2M WIRE</v>
      </c>
      <c r="C19" s="377"/>
      <c r="D19" s="319">
        <f>[2]Weiguang!D19</f>
        <v>85</v>
      </c>
      <c r="E19" s="446">
        <f>[2]Weiguang!I19</f>
        <v>150.957223625709</v>
      </c>
      <c r="F19" s="478"/>
    </row>
    <row r="20" spans="1:6">
      <c r="A20" s="334" t="str">
        <f>[2]Weiguang!A20</f>
        <v>WEI005.5</v>
      </c>
      <c r="B20" s="334" t="str">
        <f>[2]Weiguang!B20</f>
        <v>YWF2D-300-B (12") (3PH) (415V)7 BLADE C/W 2M WIRE</v>
      </c>
      <c r="C20" s="377"/>
      <c r="D20" s="319">
        <f>[2]Weiguang!D20</f>
        <v>0</v>
      </c>
      <c r="E20" s="446">
        <f>[2]Weiguang!I20</f>
        <v>150.957223625709</v>
      </c>
      <c r="F20" s="478"/>
    </row>
    <row r="21" spans="1:6">
      <c r="A21" s="334" t="str">
        <f>[2]Weiguang!A21</f>
        <v>WEI006</v>
      </c>
      <c r="B21" s="334" t="str">
        <f>[2]Weiguang!B21</f>
        <v>YWF4E-330-G (13") (1PH) (230V)</v>
      </c>
      <c r="C21" s="377"/>
      <c r="D21" s="319">
        <f>[2]Weiguang!D21</f>
        <v>95</v>
      </c>
      <c r="E21" s="446">
        <f>[2]Weiguang!I21</f>
        <v>162.733156821311</v>
      </c>
      <c r="F21" s="478"/>
    </row>
    <row r="22" spans="1:6">
      <c r="A22" s="334" t="str">
        <f>[2]Weiguang!A22</f>
        <v>WEI007</v>
      </c>
      <c r="B22" s="334" t="str">
        <f>[2]Weiguang!B22</f>
        <v>YWF4E-350-G (14") (1PH) (230V)</v>
      </c>
      <c r="C22" s="377"/>
      <c r="D22" s="319">
        <f>[2]Weiguang!D22</f>
        <v>140</v>
      </c>
      <c r="E22" s="446">
        <f>[2]Weiguang!I22</f>
        <v>178.174989220413</v>
      </c>
      <c r="F22" s="478"/>
    </row>
    <row r="23" spans="1:6">
      <c r="A23" s="334" t="str">
        <f>[2]Weiguang!A23</f>
        <v>WEI008</v>
      </c>
      <c r="B23" s="334" t="str">
        <f>[2]Weiguang!B23</f>
        <v>YWF4D-350-G (14") (3PH) (415V) </v>
      </c>
      <c r="C23" s="377"/>
      <c r="D23" s="319">
        <f>[2]Weiguang!D23</f>
        <v>140</v>
      </c>
      <c r="E23" s="446">
        <f>[2]Weiguang!I23</f>
        <v>178.174989220413</v>
      </c>
      <c r="F23" s="478"/>
    </row>
    <row r="24" spans="1:6">
      <c r="A24" s="334" t="str">
        <f>[2]Weiguang!A24</f>
        <v>WEI009</v>
      </c>
      <c r="B24" s="334" t="str">
        <f>[2]Weiguang!B24</f>
        <v>YWF4E-400-G (16") (1PH) (230V) </v>
      </c>
      <c r="C24" s="377"/>
      <c r="D24" s="319">
        <f>[2]Weiguang!D24</f>
        <v>180</v>
      </c>
      <c r="E24" s="446">
        <f>[2]Weiguang!I24</f>
        <v>198.368154665394</v>
      </c>
      <c r="F24" s="478"/>
    </row>
    <row r="25" spans="1:6">
      <c r="A25" s="334" t="str">
        <f>[2]Weiguang!A25</f>
        <v>WEI010</v>
      </c>
      <c r="B25" s="334" t="str">
        <f>[2]Weiguang!B25</f>
        <v>YWF4D-400-G (16") (3PH) (415V) </v>
      </c>
      <c r="C25" s="377"/>
      <c r="D25" s="319">
        <f>[2]Weiguang!D25</f>
        <v>180</v>
      </c>
      <c r="E25" s="446">
        <f>[2]Weiguang!I25</f>
        <v>198.368154665394</v>
      </c>
      <c r="F25" s="478"/>
    </row>
    <row r="26" spans="1:6">
      <c r="A26" s="334" t="str">
        <f>[2]Weiguang!A26</f>
        <v>WEI011</v>
      </c>
      <c r="B26" s="334" t="str">
        <f>[2]Weiguang!B26</f>
        <v>YWF6E-400-G (16") (1PH) (230V)  - 6poles</v>
      </c>
      <c r="C26" s="377"/>
      <c r="D26" s="319">
        <f>[2]Weiguang!D26</f>
        <v>108</v>
      </c>
      <c r="E26" s="446">
        <f>[2]Weiguang!I26</f>
        <v>198.368154665394</v>
      </c>
      <c r="F26" s="478"/>
    </row>
    <row r="27" spans="1:6">
      <c r="A27" s="334" t="str">
        <f>[2]Weiguang!A27</f>
        <v>WEI012</v>
      </c>
      <c r="B27" s="334" t="str">
        <f>[2]Weiguang!B27</f>
        <v>YWF6D-400-G (16") (3PH) (415V)  - 6poles</v>
      </c>
      <c r="C27" s="377"/>
      <c r="D27" s="319">
        <f>[2]Weiguang!D27</f>
        <v>108</v>
      </c>
      <c r="E27" s="446">
        <f>[2]Weiguang!I27</f>
        <v>198.368154665394</v>
      </c>
      <c r="F27" s="478"/>
    </row>
    <row r="28" spans="1:6">
      <c r="A28" s="334" t="str">
        <f>[2]Weiguang!A28</f>
        <v>WEI013</v>
      </c>
      <c r="B28" s="334" t="str">
        <f>[2]Weiguang!B28</f>
        <v>YWF4E-450-G (18") (1PH) (230V) </v>
      </c>
      <c r="C28" s="377"/>
      <c r="D28" s="319">
        <f>[2]Weiguang!D28</f>
        <v>250</v>
      </c>
      <c r="E28" s="446">
        <f>[2]Weiguang!I28</f>
        <v>224.500486417721</v>
      </c>
      <c r="F28" s="478"/>
    </row>
    <row r="29" spans="1:6">
      <c r="A29" s="334" t="str">
        <f>[2]Weiguang!A29</f>
        <v>WEI014</v>
      </c>
      <c r="B29" s="334" t="str">
        <f>[2]Weiguang!B29</f>
        <v>YWF4D-450-G (18") (3PH) (415V) </v>
      </c>
      <c r="C29" s="377"/>
      <c r="D29" s="319">
        <f>[2]Weiguang!D29</f>
        <v>250</v>
      </c>
      <c r="E29" s="446">
        <f>[2]Weiguang!I29</f>
        <v>224.500486417721</v>
      </c>
      <c r="F29" s="478"/>
    </row>
    <row r="30" spans="1:6">
      <c r="A30" s="334" t="str">
        <f>[2]Weiguang!A30</f>
        <v>WEI015</v>
      </c>
      <c r="B30" s="334" t="str">
        <f>[2]Weiguang!B30</f>
        <v>YWF6D-450-G (18") (3PH) (415V)  - 6poles</v>
      </c>
      <c r="C30" s="377"/>
      <c r="D30" s="319">
        <f>[2]Weiguang!D30</f>
        <v>150</v>
      </c>
      <c r="E30" s="446">
        <f>[2]Weiguang!I30</f>
        <v>224.500486417721</v>
      </c>
      <c r="F30" s="478"/>
    </row>
    <row r="31" spans="1:6">
      <c r="A31" s="334" t="str">
        <f>[2]Weiguang!A31</f>
        <v>WEI016</v>
      </c>
      <c r="B31" s="334" t="str">
        <f>[2]Weiguang!B31</f>
        <v>YWF4E-500-G (20") (1PH) (230V) </v>
      </c>
      <c r="C31" s="377"/>
      <c r="D31" s="319">
        <f>[2]Weiguang!D31</f>
        <v>420</v>
      </c>
      <c r="E31" s="446">
        <f>[2]Weiguang!I31</f>
        <v>286.26781601413</v>
      </c>
      <c r="F31" s="478"/>
    </row>
    <row r="32" spans="1:6">
      <c r="A32" s="334" t="str">
        <f>[2]Weiguang!A32</f>
        <v>WEI017</v>
      </c>
      <c r="B32" s="334" t="str">
        <f>[2]Weiguang!B32</f>
        <v>YWF4D-500-G (20") (3PH) (415V) </v>
      </c>
      <c r="C32" s="377"/>
      <c r="D32" s="319">
        <f>[2]Weiguang!D32</f>
        <v>450</v>
      </c>
      <c r="E32" s="446">
        <f>[2]Weiguang!I32</f>
        <v>286.26781601413</v>
      </c>
      <c r="F32" s="478"/>
    </row>
    <row r="33" spans="1:6">
      <c r="A33" s="334" t="str">
        <f>[2]Weiguang!A33</f>
        <v>WEI019</v>
      </c>
      <c r="B33" s="334" t="str">
        <f>[2]Weiguang!B33</f>
        <v>YWF4D-550-G (22") (3PH) (415V) </v>
      </c>
      <c r="C33" s="377"/>
      <c r="D33" s="319">
        <f>[2]Weiguang!D33</f>
        <v>600</v>
      </c>
      <c r="E33" s="446">
        <f>[2]Weiguang!I33</f>
        <v>357.537811702296</v>
      </c>
      <c r="F33" s="478"/>
    </row>
    <row r="34" spans="1:6">
      <c r="A34" s="334" t="str">
        <f>[2]Weiguang!A34</f>
        <v>WEI020</v>
      </c>
      <c r="B34" s="334" t="str">
        <f>[2]Weiguang!B34</f>
        <v>YWF4D-600-G (24") (3PH) (415V) </v>
      </c>
      <c r="C34" s="377"/>
      <c r="D34" s="319">
        <f>[2]Weiguang!D34</f>
        <v>780</v>
      </c>
      <c r="E34" s="446">
        <f>[2]Weiguang!I34</f>
        <v>439.498306743686</v>
      </c>
      <c r="F34" s="478"/>
    </row>
    <row r="35" spans="1:6">
      <c r="A35" s="334" t="str">
        <f>[2]Weiguang!A35</f>
        <v>WEI021</v>
      </c>
      <c r="B35" s="334" t="str">
        <f>[2]Weiguang!B35</f>
        <v>YWF4D-630-G (26") (3PH) (415V) </v>
      </c>
      <c r="C35" s="377"/>
      <c r="D35" s="319">
        <f>[2]Weiguang!D35</f>
        <v>800</v>
      </c>
      <c r="E35" s="446">
        <f>[2]Weiguang!I35</f>
        <v>479.884637633646</v>
      </c>
      <c r="F35" s="478"/>
    </row>
    <row r="36" spans="1:6">
      <c r="A36" s="334" t="str">
        <f>[2]Weiguang!A37</f>
        <v>WEI022</v>
      </c>
      <c r="B36" s="334" t="str">
        <f>[2]Weiguang!B37</f>
        <v>YWF6D-710-G (28") (3PH) (415V) </v>
      </c>
      <c r="C36" s="377"/>
      <c r="D36" s="319">
        <f>[2]Weiguang!D37</f>
        <v>900</v>
      </c>
      <c r="E36" s="446">
        <f>[2]Weiguang!I37</f>
        <v>1069.04993532248</v>
      </c>
      <c r="F36" s="478"/>
    </row>
    <row r="37" spans="1:6">
      <c r="A37" s="334" t="str">
        <f>[2]Weiguang!A38</f>
        <v>WEI023</v>
      </c>
      <c r="B37" s="334" t="str">
        <f>[2]Weiguang!B38</f>
        <v>YWF6D-800-G (32") (3PH) (415V) </v>
      </c>
      <c r="C37" s="377"/>
      <c r="D37" s="319">
        <f>[2]Weiguang!D38</f>
        <v>1200</v>
      </c>
      <c r="E37" s="446">
        <f>[2]Weiguang!I38</f>
        <v>1334.98360107095</v>
      </c>
      <c r="F37" s="478"/>
    </row>
    <row r="38" spans="1:6">
      <c r="A38" s="334" t="str">
        <f>[2]Weiguang!A39</f>
        <v>WEI023.01</v>
      </c>
      <c r="B38" s="334" t="str">
        <f>[2]Weiguang!B39</f>
        <v>YWF4D-350-G (14") (3PH ) (415V) cw 1.5M WIRE</v>
      </c>
      <c r="C38" s="377"/>
      <c r="D38" s="319">
        <f>[2]Weiguang!D39</f>
        <v>140</v>
      </c>
      <c r="E38" s="446">
        <f>[2]Weiguang!I39</f>
        <v>187.677655312168</v>
      </c>
      <c r="F38" s="478"/>
    </row>
    <row r="39" spans="1:6">
      <c r="A39" s="334" t="str">
        <f>[2]Weiguang!A40</f>
        <v>WEI023.02</v>
      </c>
      <c r="B39" s="334" t="str">
        <f>[2]Weiguang!B40</f>
        <v>YWF4D-350-G (14") (1PH ) (415V) cw 1.5M WIRE</v>
      </c>
      <c r="C39" s="377"/>
      <c r="D39" s="319">
        <f>[2]Weiguang!D40</f>
        <v>0</v>
      </c>
      <c r="E39" s="446">
        <f>[2]Weiguang!I40</f>
        <v>187.677655312168</v>
      </c>
      <c r="F39" s="478"/>
    </row>
    <row r="40" spans="1:6">
      <c r="A40" s="334" t="str">
        <f>[2]Weiguang!A41</f>
        <v>WEI023.1</v>
      </c>
      <c r="B40" s="334" t="str">
        <f>[2]Weiguang!B41</f>
        <v>YWF4D-400-G (16") (3PH) (415V) C/W 1.5M WIRE</v>
      </c>
      <c r="C40" s="377"/>
      <c r="D40" s="319">
        <f>[2]Weiguang!D41</f>
        <v>180</v>
      </c>
      <c r="E40" s="446">
        <f>[2]Weiguang!I41</f>
        <v>207.870820757149</v>
      </c>
      <c r="F40" s="478"/>
    </row>
    <row r="41" spans="1:6">
      <c r="A41" s="334" t="str">
        <f>[2]Weiguang!A42</f>
        <v>WEI023.2</v>
      </c>
      <c r="B41" s="334" t="str">
        <f>[2]Weiguang!B42</f>
        <v>YWF4D-450-G (18") (3PH) (415V) C/W 1.5M WIRE</v>
      </c>
      <c r="C41" s="377"/>
      <c r="D41" s="319">
        <f>[2]Weiguang!D42</f>
        <v>250</v>
      </c>
      <c r="E41" s="446">
        <f>[2]Weiguang!I42</f>
        <v>236.378819032414</v>
      </c>
      <c r="F41" s="478"/>
    </row>
    <row r="42" ht="15.75" customHeight="1" spans="1:6">
      <c r="A42" s="334" t="str">
        <f>[2]Weiguang!A43</f>
        <v>WEI023.3</v>
      </c>
      <c r="B42" s="334" t="str">
        <f>[2]Weiguang!B43</f>
        <v>YWF4D-500-G (20") (3PH) (415V)  C/W 1.5M WIRE</v>
      </c>
      <c r="C42" s="378"/>
      <c r="D42" s="319">
        <f>[2]Weiguang!D43</f>
        <v>450</v>
      </c>
      <c r="E42" s="446">
        <f>[2]Weiguang!I43</f>
        <v>301.056340119425</v>
      </c>
      <c r="F42" s="473"/>
    </row>
    <row r="43" spans="1:6">
      <c r="A43" s="334" t="str">
        <f>[2]Weiguang!A44</f>
        <v>WEI024</v>
      </c>
      <c r="B43" s="334" t="str">
        <f>[2]Weiguang!B44</f>
        <v>YWF4E-400-J (16") (1PH) (230V) </v>
      </c>
      <c r="C43" s="377"/>
      <c r="D43" s="319">
        <f>[2]Weiguang!D44</f>
        <v>200</v>
      </c>
      <c r="E43" s="446">
        <f>[2]Weiguang!I44</f>
        <v>234.024749477866</v>
      </c>
      <c r="F43" s="478"/>
    </row>
    <row r="44" spans="1:6">
      <c r="A44" s="334" t="str">
        <f>[2]Weiguang!A45</f>
        <v>WEI025</v>
      </c>
      <c r="B44" s="334" t="str">
        <f>[2]Weiguang!B45</f>
        <v>YWF4D-400-J (16") (3PH) (415V) </v>
      </c>
      <c r="C44" s="377"/>
      <c r="D44" s="319">
        <f>[2]Weiguang!D45</f>
        <v>200</v>
      </c>
      <c r="E44" s="446">
        <f>[2]Weiguang!I45</f>
        <v>234.024749477866</v>
      </c>
      <c r="F44" s="478"/>
    </row>
    <row r="45" ht="15.6" customHeight="1" spans="1:6">
      <c r="A45" s="334" t="str">
        <f>[2]Weiguang!A46</f>
        <v>WEI025.3</v>
      </c>
      <c r="B45" s="334" t="str">
        <f>[2]Weiguang!B46</f>
        <v>YWF4D-450-S-137/35 (18") (3PH) (415V) (HEAVY DUTY) 7 BLADE</v>
      </c>
      <c r="C45" s="377"/>
      <c r="D45" s="319">
        <f>[2]Weiguang!D46</f>
        <v>370</v>
      </c>
      <c r="E45" s="446">
        <f>[2]Weiguang!I46</f>
        <v>369.982860898138</v>
      </c>
      <c r="F45" s="478"/>
    </row>
    <row r="46" ht="15.6" customHeight="1" spans="1:6">
      <c r="A46" s="334" t="str">
        <f>[2]Weiguang!A47</f>
        <v>WEI026</v>
      </c>
      <c r="B46" s="334" t="str">
        <f>[2]Weiguang!B47</f>
        <v>YWF4D-500S-145/65A2-G (20") (3PH) (415V)(ALUMINIUM DIE CAST)</v>
      </c>
      <c r="C46" s="377"/>
      <c r="D46" s="319">
        <f>[2]Weiguang!D47</f>
        <v>800</v>
      </c>
      <c r="E46" s="446">
        <f>[2]Weiguang!I47</f>
        <v>700.713639425006</v>
      </c>
      <c r="F46" s="478"/>
    </row>
    <row r="47" ht="15.6" customHeight="1" spans="1:6">
      <c r="A47" s="334" t="str">
        <f>[2]Weiguang!A48</f>
        <v>WEI026.1</v>
      </c>
      <c r="B47" s="334" t="str">
        <f>[2]Weiguang!B48</f>
        <v>YWF4D-500S-137/60-G (20") (3PH) (415V) (HEAVY DUTY) 7 BLADE</v>
      </c>
      <c r="C47" s="377"/>
      <c r="D47" s="319">
        <f>[2]Weiguang!D48</f>
        <v>750</v>
      </c>
      <c r="E47" s="446">
        <f>[2]Weiguang!I48</f>
        <v>432.673664732334</v>
      </c>
      <c r="F47" s="478"/>
    </row>
    <row r="48" ht="15.6" customHeight="1" spans="1:6">
      <c r="A48" s="334" t="str">
        <f>[2]Weiguang!A49</f>
        <v>WEI026.2</v>
      </c>
      <c r="B48" s="334" t="str">
        <f>[2]Weiguang!B49</f>
        <v>YWF4D-630-S-168/80-G (26") (3PH) (415V) (HEAVY DUTY)</v>
      </c>
      <c r="C48" s="377"/>
      <c r="D48" s="319">
        <f>[2]Weiguang!D49</f>
        <v>1900</v>
      </c>
      <c r="E48" s="446">
        <f>[2]Weiguang!I49</f>
        <v>941.541433945834</v>
      </c>
      <c r="F48" s="478"/>
    </row>
    <row r="49" ht="15.6" customHeight="1" spans="1:6">
      <c r="A49" s="334" t="str">
        <f>[2]Weiguang!A50</f>
        <v>WEI026.3</v>
      </c>
      <c r="B49" s="334" t="str">
        <f>[2]Weiguang!B50</f>
        <v>YWF4D-630S-180/105A2-G (26") (3PH) (415V)(ALUMINIUM DIE CAST)</v>
      </c>
      <c r="C49" s="378"/>
      <c r="D49" s="319">
        <f>[2]Weiguang!D50</f>
        <v>2700</v>
      </c>
      <c r="E49" s="446">
        <f>[2]Weiguang!I50</f>
        <v>1540.20939772642</v>
      </c>
      <c r="F49" s="473"/>
    </row>
    <row r="50" ht="15.6" customHeight="1" spans="1:6">
      <c r="A50" s="334" t="str">
        <f>[2]Weiguang!A51</f>
        <v>WEI026.4</v>
      </c>
      <c r="B50" s="334" t="str">
        <f>[2]Weiguang!B51</f>
        <v>YWF4E-300-G (12") (1PH) (230V) S/STEEL </v>
      </c>
      <c r="C50" s="28" t="s">
        <v>109</v>
      </c>
      <c r="D50" s="319">
        <f>[2]Weiguang!D51</f>
        <v>85</v>
      </c>
      <c r="E50" s="446">
        <f>[2]Weiguang!I51</f>
        <v>251.843494378853</v>
      </c>
      <c r="F50" s="996"/>
    </row>
    <row r="51" ht="15.6" customHeight="1" spans="1:6">
      <c r="A51" s="334" t="str">
        <f>[2]Weiguang!A52</f>
        <v>WEI026.5</v>
      </c>
      <c r="B51" s="334" t="str">
        <f>[2]Weiguang!B52</f>
        <v>YWF4D-300-G (12") (3PH) (415V) S/STEEL </v>
      </c>
      <c r="C51" s="31"/>
      <c r="D51" s="319">
        <f>[2]Weiguang!D52</f>
        <v>85</v>
      </c>
      <c r="E51" s="446">
        <f>[2]Weiguang!I52</f>
        <v>253.282600061018</v>
      </c>
      <c r="F51" s="996"/>
    </row>
    <row r="52" ht="15.6" customHeight="1" spans="1:6">
      <c r="A52" s="334" t="str">
        <f>[2]Weiguang!A53</f>
        <v>WEI026.6</v>
      </c>
      <c r="B52" s="334" t="str">
        <f>[2]Weiguang!B53</f>
        <v>YWF2D-300-S (12") (3PH) (415V) S/STEEL (HEAVY DUTY) 7 BLADE C/W 2M WIRE</v>
      </c>
      <c r="C52" s="31"/>
      <c r="D52" s="319">
        <f>[2]Weiguang!D53</f>
        <v>165</v>
      </c>
      <c r="E52" s="446">
        <f>[2]Weiguang!I53</f>
        <v>302.212193254624</v>
      </c>
      <c r="F52" s="996"/>
    </row>
    <row r="53" ht="15.6" customHeight="1" spans="1:6">
      <c r="A53" s="334" t="str">
        <f>[2]Weiguang!A54</f>
        <v>WEI026.7</v>
      </c>
      <c r="B53" s="334" t="str">
        <f>[2]Weiguang!B54</f>
        <v>YWF4E-400-G (16") (1PH) (230V) S/STEEL </v>
      </c>
      <c r="C53" s="31"/>
      <c r="D53" s="319">
        <f>[2]Weiguang!D54</f>
        <v>205</v>
      </c>
      <c r="E53" s="446">
        <f>[2]Weiguang!I54</f>
        <v>374.167477362868</v>
      </c>
      <c r="F53" s="996"/>
    </row>
    <row r="54" ht="15.6" customHeight="1" spans="1:6">
      <c r="A54" s="334" t="str">
        <f>[2]Weiguang!A55</f>
        <v>WEI026.8</v>
      </c>
      <c r="B54" s="334" t="str">
        <f>[2]Weiguang!B55</f>
        <v>YWF4D-400-G (16") (3PH) (415V) S/STEEL </v>
      </c>
      <c r="C54" s="31"/>
      <c r="D54" s="319">
        <f>[2]Weiguang!D55</f>
        <v>205</v>
      </c>
      <c r="E54" s="446">
        <f>[2]Weiguang!I55</f>
        <v>374.167477362868</v>
      </c>
      <c r="F54" s="996"/>
    </row>
    <row r="55" ht="15.6" customHeight="1" spans="1:6">
      <c r="A55" s="334" t="str">
        <f>[2]Weiguang!A57</f>
        <v>WEI026.9</v>
      </c>
      <c r="B55" s="334" t="str">
        <f>[2]Weiguang!B57</f>
        <v>YWF4D-500S-137/60-G (20") (3PH) (415V) S/STEEL  (HEAVY DUTY) 7 BLADE</v>
      </c>
      <c r="C55" s="31"/>
      <c r="D55" s="319">
        <f>[2]Weiguang!D57</f>
        <v>750</v>
      </c>
      <c r="E55" s="446">
        <f>[2]Weiguang!I57</f>
        <v>568.734565591559</v>
      </c>
      <c r="F55" s="996"/>
    </row>
    <row r="56" spans="1:6">
      <c r="A56" s="334" t="str">
        <f>[2]Weiguang!A58</f>
        <v>WEI027</v>
      </c>
      <c r="B56" s="334" t="str">
        <f>[2]Weiguang!B58</f>
        <v>YWF4D-500-S 137/60-G (20") (3PH ) (415V)7blade cw end plate</v>
      </c>
      <c r="C56" s="281" t="s">
        <v>110</v>
      </c>
      <c r="D56" s="319">
        <f>[2]Weiguang!D58</f>
        <v>750</v>
      </c>
      <c r="E56" s="446">
        <f>[2]Weiguang!I58</f>
        <v>533.905335341366</v>
      </c>
      <c r="F56" s="996"/>
    </row>
    <row r="57" ht="14" customHeight="1" spans="1:6">
      <c r="A57" s="334" t="str">
        <f>[2]Weiguang!A59</f>
        <v>WEI028</v>
      </c>
      <c r="B57" s="334" t="str">
        <f>[2]Weiguang!B59</f>
        <v>YWF4D-630S-180/105-B1 (26") (3PH) (415V)C/W END PLATE (HEAVY DUTY)</v>
      </c>
      <c r="C57" s="281"/>
      <c r="D57" s="319">
        <f>[2]Weiguang!D59</f>
        <v>2700</v>
      </c>
      <c r="E57" s="446">
        <f>[2]Weiguang!I59</f>
        <v>1465.37912985274</v>
      </c>
      <c r="F57" s="996"/>
    </row>
    <row r="58" ht="12" customHeight="1" spans="1:6">
      <c r="A58" s="334" t="str">
        <f>[2]Weiguang!A60</f>
        <v>WEI028.01</v>
      </c>
      <c r="B58" s="334" t="str">
        <f>[2]Weiguang!B60</f>
        <v>YWF4D-630S-180/75-B1 (26") (3PH) (415V) C/W END PLATE (HEAVY DUTY)</v>
      </c>
      <c r="C58" s="281"/>
      <c r="D58" s="319">
        <f>[2]Weiguang!D60</f>
        <v>1900</v>
      </c>
      <c r="E58" s="446">
        <f>[2]Weiguang!I60</f>
        <v>1072.61343510689</v>
      </c>
      <c r="F58" s="996"/>
    </row>
    <row r="59" ht="15" customHeight="1" spans="1:6">
      <c r="A59" s="334" t="str">
        <f>[2]Weiguang!A61</f>
        <v>WEI028.02</v>
      </c>
      <c r="B59" s="334" t="str">
        <f>[2]Weiguang!B61</f>
        <v>YWF.A6T-710S-7FIS01(28")(3PH 415V)C/W END PLATE (HEAVY DUTY)</v>
      </c>
      <c r="C59" s="281"/>
      <c r="D59" s="319" t="str">
        <f>[2]Weiguang!D61</f>
        <v>1100 c/w plate</v>
      </c>
      <c r="E59" s="446">
        <f>[2]Weiguang!I61</f>
        <v>1334.35640744797</v>
      </c>
      <c r="F59" s="996"/>
    </row>
    <row r="60" ht="15.75" customHeight="1" spans="1:6">
      <c r="A60" s="334" t="str">
        <f>[2]Weiguang!A62</f>
        <v>WEI028.03</v>
      </c>
      <c r="B60" s="334" t="str">
        <f>[2]Weiguang!B62</f>
        <v>YWF6D-800-180/75-B1 (32") (3PH) (415V)C/W END PLATE (HEAVY DUTY)</v>
      </c>
      <c r="C60" s="281"/>
      <c r="D60" s="319">
        <f>[2]Weiguang!D62</f>
        <v>1200</v>
      </c>
      <c r="E60" s="446">
        <f>[2]Weiguang!I62</f>
        <v>1986.2006856517</v>
      </c>
      <c r="F60" s="996"/>
    </row>
    <row r="61" ht="21.75" customHeight="1" spans="1:6">
      <c r="A61" s="334" t="str">
        <f>[2]Weiguang!A63</f>
        <v>WEI029</v>
      </c>
      <c r="B61" s="334" t="str">
        <f>[2]Weiguang!B63</f>
        <v>YWF6D-800S-180/105-B1 (32") (3PH) (415V) C/W END PLATE (HEAVY DUTY)</v>
      </c>
      <c r="C61" s="281"/>
      <c r="D61" s="319">
        <f>[2]Weiguang!D63</f>
        <v>1900</v>
      </c>
      <c r="E61" s="446">
        <f>[2]Weiguang!I63</f>
        <v>2721.21801718449</v>
      </c>
      <c r="F61" s="996"/>
    </row>
    <row r="62" ht="21.75" customHeight="1" spans="1:6">
      <c r="A62" s="334" t="str">
        <f>[2]Weiguang!A64</f>
        <v>WEI029.1</v>
      </c>
      <c r="B62" s="334" t="str">
        <f>[2]Weiguang!B64</f>
        <v>YWF6D-910S-180/120-G (36") (3PH) (415V)(HEAVY DUTY)</v>
      </c>
      <c r="C62" s="281"/>
      <c r="D62" s="319">
        <f>[2]Weiguang!D64</f>
        <v>2500</v>
      </c>
      <c r="E62" s="446">
        <f>[2]Weiguang!I64</f>
        <v>2435.08194267754</v>
      </c>
      <c r="F62" s="996"/>
    </row>
    <row r="63" ht="19.5" customHeight="1" spans="1:6">
      <c r="A63" s="334" t="str">
        <f>[2]Weiguang!A65</f>
        <v>WEI029.2</v>
      </c>
      <c r="B63" s="334" t="str">
        <f>[2]Weiguang!B65</f>
        <v>16" AIR DIRECTOR</v>
      </c>
      <c r="C63" s="376" t="s">
        <v>111</v>
      </c>
      <c r="D63" s="319">
        <f>[2]Weiguang!D65</f>
        <v>0</v>
      </c>
      <c r="E63" s="446">
        <f>[2]Weiguang!I65</f>
        <v>73.4853885542169</v>
      </c>
      <c r="F63" s="995"/>
    </row>
    <row r="64" ht="15.75" customHeight="1" spans="1:6">
      <c r="A64" s="334" t="str">
        <f>[2]Weiguang!A66</f>
        <v>WEI029.3</v>
      </c>
      <c r="B64" s="334" t="str">
        <f>[2]Weiguang!B66</f>
        <v>20" AIR DIRECTOR</v>
      </c>
      <c r="C64" s="378"/>
      <c r="D64" s="319">
        <f>[2]Weiguang!D66</f>
        <v>0</v>
      </c>
      <c r="E64" s="446">
        <f>[2]Weiguang!I66</f>
        <v>84.2294591566265</v>
      </c>
      <c r="F64" s="473"/>
    </row>
    <row r="65" ht="15.75" customHeight="1" spans="1:6">
      <c r="A65" s="334" t="str">
        <f>[2]Weiguang!A67</f>
        <v>WEI029.4</v>
      </c>
      <c r="B65" s="334" t="str">
        <f>[2]Weiguang!B67</f>
        <v>YZF5-13B (5WATTS) 200mm BEARING </v>
      </c>
      <c r="C65" s="376" t="s">
        <v>112</v>
      </c>
      <c r="D65" s="319" t="str">
        <f>[2]Weiguang!D67</f>
        <v>200 28°</v>
      </c>
      <c r="E65" s="446">
        <f>[2]Weiguang!I67</f>
        <v>35.0374263417742</v>
      </c>
      <c r="F65" s="995"/>
    </row>
    <row r="66" ht="15.75" customHeight="1" spans="1:6">
      <c r="A66" s="334" t="str">
        <f>[2]Weiguang!A68</f>
        <v>WEI029.5</v>
      </c>
      <c r="B66" s="334" t="str">
        <f>[2]Weiguang!B68</f>
        <v>YZF10-20B (10WATTS) 230mm BEARING </v>
      </c>
      <c r="C66" s="377"/>
      <c r="D66" s="319" t="str">
        <f>[2]Weiguang!D68</f>
        <v>230 28°,250 22°</v>
      </c>
      <c r="E66" s="446">
        <f>[2]Weiguang!I68</f>
        <v>41.7263895524765</v>
      </c>
      <c r="F66" s="478"/>
    </row>
    <row r="67" ht="15.75" customHeight="1" spans="1:6">
      <c r="A67" s="334" t="str">
        <f>[2]Weiguang!A69</f>
        <v>WEI029.7</v>
      </c>
      <c r="B67" s="334" t="str">
        <f>[2]Weiguang!B69</f>
        <v>YZF18-30B (18WATTS) 300mm BEARING </v>
      </c>
      <c r="C67" s="377"/>
      <c r="D67" s="319" t="str">
        <f>[2]Weiguang!D69</f>
        <v>300 22°</v>
      </c>
      <c r="E67" s="446">
        <f>[2]Weiguang!I69</f>
        <v>50.3264851090938</v>
      </c>
      <c r="F67" s="478"/>
    </row>
    <row r="68" ht="15.75" customHeight="1" spans="1:6">
      <c r="A68" s="334" t="str">
        <f>[2]Weiguang!A70</f>
        <v>WEI029.8</v>
      </c>
      <c r="B68" s="334" t="str">
        <f>[2]Weiguang!B70</f>
        <v>YZF25-40B (25WATTS) 300mm BEARING </v>
      </c>
      <c r="C68" s="378"/>
      <c r="D68" s="319" t="str">
        <f>[2]Weiguang!D70</f>
        <v>300 25°</v>
      </c>
      <c r="E68" s="446">
        <f>[2]Weiguang!I70</f>
        <v>61.2087179487179</v>
      </c>
      <c r="F68" s="473"/>
    </row>
    <row r="69" spans="1:6">
      <c r="A69" s="334" t="str">
        <f>[2]Weiguang!A71</f>
        <v>WEI030</v>
      </c>
      <c r="B69" s="334" t="str">
        <f>[2]Weiguang!B71</f>
        <v>YZF5-13 (5WATTS) 200mm </v>
      </c>
      <c r="C69" s="306" t="s">
        <v>113</v>
      </c>
      <c r="D69" s="319" t="str">
        <f>[2]Weiguang!D71</f>
        <v>200 28°</v>
      </c>
      <c r="E69" s="446">
        <f>[2]Weiguang!I71</f>
        <v>31.1514572384138</v>
      </c>
      <c r="F69" s="995"/>
    </row>
    <row r="70" spans="1:6">
      <c r="A70" s="334" t="str">
        <f>[2]Weiguang!A72</f>
        <v>WEI031</v>
      </c>
      <c r="B70" s="334" t="str">
        <f>[2]Weiguang!B72</f>
        <v>YZF10-20 (10WATTS) 230mm </v>
      </c>
      <c r="C70" s="307"/>
      <c r="D70" s="319" t="str">
        <f>[2]Weiguang!D72</f>
        <v>230 28°,250 22°</v>
      </c>
      <c r="E70" s="446">
        <f>[2]Weiguang!I72</f>
        <v>38.7641344163083</v>
      </c>
      <c r="F70" s="478"/>
    </row>
    <row r="71" spans="1:6">
      <c r="A71" s="334" t="str">
        <f>[2]Weiguang!A73</f>
        <v>WEI032</v>
      </c>
      <c r="B71" s="334" t="str">
        <f>[2]Weiguang!B73</f>
        <v>YZF16-25 (16WATTS) 254mm </v>
      </c>
      <c r="C71" s="307"/>
      <c r="D71" s="319" t="str">
        <f>[2]Weiguang!D73</f>
        <v>250 28°</v>
      </c>
      <c r="E71" s="446">
        <f>[2]Weiguang!I73</f>
        <v>45.6548282635239</v>
      </c>
      <c r="F71" s="478"/>
    </row>
    <row r="72" spans="1:6">
      <c r="A72" s="334" t="str">
        <f>[2]Weiguang!A74</f>
        <v>WEI033</v>
      </c>
      <c r="B72" s="334" t="str">
        <f>[2]Weiguang!B74</f>
        <v>YZF18-30 (18WATTS) 300mm </v>
      </c>
      <c r="C72" s="307"/>
      <c r="D72" s="319" t="str">
        <f>[2]Weiguang!D74</f>
        <v>300 22°</v>
      </c>
      <c r="E72" s="446">
        <f>[2]Weiguang!I74</f>
        <v>48.9462228592663</v>
      </c>
      <c r="F72" s="478"/>
    </row>
    <row r="73" spans="1:6">
      <c r="A73" s="334" t="str">
        <f>[2]Weiguang!A75</f>
        <v>WEI033.01</v>
      </c>
      <c r="B73" s="334" t="str">
        <f>[2]Weiguang!B75</f>
        <v>YZF25-40 (25WATTS) 300mm </v>
      </c>
      <c r="C73" s="307"/>
      <c r="D73" s="319" t="str">
        <f>[2]Weiguang!D75</f>
        <v>300 25°</v>
      </c>
      <c r="E73" s="446">
        <f>[2]Weiguang!I75</f>
        <v>59.1389287041461</v>
      </c>
      <c r="F73" s="478"/>
    </row>
    <row r="74" spans="1:6">
      <c r="A74" s="334" t="str">
        <f>[2]Weiguang!A76</f>
        <v>WEI033.02</v>
      </c>
      <c r="B74" s="334" t="str">
        <f>[2]Weiguang!B76</f>
        <v>YZF34-45 (34WATTS) 300mm </v>
      </c>
      <c r="C74" s="308"/>
      <c r="D74" s="319" t="str">
        <f>[2]Weiguang!D76</f>
        <v>300 28°</v>
      </c>
      <c r="E74" s="446">
        <f>[2]Weiguang!I76</f>
        <v>61.5809311461485</v>
      </c>
      <c r="F74" s="473"/>
    </row>
    <row r="75" ht="40" customHeight="1" spans="1:6">
      <c r="A75" s="334" t="str">
        <f>[2]Weiguang!A77</f>
        <v>WEI034.01</v>
      </c>
      <c r="B75" s="334" t="str">
        <f>[2]Weiguang!B77</f>
        <v>ECM5310H (ec fan) 7/11w</v>
      </c>
      <c r="C75" s="307"/>
      <c r="D75" s="319"/>
      <c r="E75" s="446">
        <f>[2]Weiguang!I77</f>
        <v>56.4652738565782</v>
      </c>
      <c r="F75" s="996"/>
    </row>
    <row r="76" ht="30" customHeight="1" spans="1:6">
      <c r="A76" s="334" t="str">
        <f>[2]Weiguang!A78</f>
        <v>WEI034.02</v>
      </c>
      <c r="B76" s="334" t="str">
        <f>[2]Weiguang!B78</f>
        <v>200MM PLASTIC RING</v>
      </c>
      <c r="C76" s="307"/>
      <c r="D76" s="319"/>
      <c r="E76" s="446">
        <f>[2]Weiguang!I78</f>
        <v>12.1086642825773</v>
      </c>
      <c r="F76" s="996"/>
    </row>
    <row r="77" ht="45" customHeight="1" spans="1:6">
      <c r="A77" s="334" t="str">
        <f>[2]Weiguang!A79</f>
        <v>WEI034.03</v>
      </c>
      <c r="B77" s="334" t="str">
        <f>[2]Weiguang!B79</f>
        <v>8W EC Q FAN (Replacement 10w motor)</v>
      </c>
      <c r="C77" s="307"/>
      <c r="D77" s="319"/>
      <c r="E77" s="446">
        <f>[2]Weiguang!I79</f>
        <v>36.3887320409059</v>
      </c>
      <c r="F77" s="996"/>
    </row>
    <row r="78" ht="45" customHeight="1" spans="1:6">
      <c r="A78" s="334" t="str">
        <f>[2]Weiguang!A80</f>
        <v>WEI034.04</v>
      </c>
      <c r="B78" s="334" t="str">
        <f>[2]Weiguang!B80</f>
        <v>FAN MOTOR BRACKET</v>
      </c>
      <c r="C78" s="307"/>
      <c r="D78" s="319"/>
      <c r="E78" s="446">
        <f>[2]Weiguang!I80</f>
        <v>0.627391931739758</v>
      </c>
      <c r="F78" s="995"/>
    </row>
    <row r="79" spans="1:6">
      <c r="A79" s="334" t="str">
        <f>[2]Weiguang!A81</f>
        <v>WEI034.2</v>
      </c>
      <c r="B79" s="334" t="str">
        <f>[2]Weiguang!B81</f>
        <v>6" FAN RING</v>
      </c>
      <c r="C79" s="174" t="s">
        <v>114</v>
      </c>
      <c r="D79" s="319"/>
      <c r="E79" s="446">
        <f>[2]Weiguang!I81</f>
        <v>7.43147255689424</v>
      </c>
      <c r="F79" s="995"/>
    </row>
    <row r="80" spans="1:6">
      <c r="A80" s="334" t="str">
        <f>[2]Weiguang!A82</f>
        <v>WEI034.3</v>
      </c>
      <c r="B80" s="334" t="str">
        <f>[2]Weiguang!B82</f>
        <v>7" FAN RING</v>
      </c>
      <c r="C80" s="176"/>
      <c r="D80" s="319"/>
      <c r="E80" s="446">
        <f>[2]Weiguang!I82</f>
        <v>8.8871218206158</v>
      </c>
      <c r="F80" s="478"/>
    </row>
    <row r="81" spans="1:6">
      <c r="A81" s="334" t="str">
        <f>[2]Weiguang!A83</f>
        <v>WEI035</v>
      </c>
      <c r="B81" s="334" t="str">
        <f>[2]Weiguang!B83</f>
        <v>8" FAN RING</v>
      </c>
      <c r="C81" s="176"/>
      <c r="D81" s="319"/>
      <c r="E81" s="446">
        <f>[2]Weiguang!I83</f>
        <v>9.65325301204819</v>
      </c>
      <c r="F81" s="478"/>
    </row>
    <row r="82" spans="1:6">
      <c r="A82" s="334" t="str">
        <f>[2]Weiguang!A84</f>
        <v>WEI035.1</v>
      </c>
      <c r="B82" s="334" t="str">
        <f>[2]Weiguang!B84</f>
        <v>9" FAN RING</v>
      </c>
      <c r="C82" s="176"/>
      <c r="D82" s="319"/>
      <c r="E82" s="446">
        <f>[2]Weiguang!I84</f>
        <v>11.4919678714859</v>
      </c>
      <c r="F82" s="478"/>
    </row>
    <row r="83" spans="1:6">
      <c r="A83" s="334" t="str">
        <f>[2]Weiguang!A85</f>
        <v>WEI035.2</v>
      </c>
      <c r="B83" s="334" t="str">
        <f>[2]Weiguang!B85</f>
        <v>10" FAN RING</v>
      </c>
      <c r="C83" s="176"/>
      <c r="D83" s="319"/>
      <c r="E83" s="446">
        <f>[2]Weiguang!I85</f>
        <v>12.1814859437751</v>
      </c>
      <c r="F83" s="478"/>
    </row>
    <row r="84" spans="1:6">
      <c r="A84" s="334" t="str">
        <f>[2]Weiguang!A86</f>
        <v>WEI035.3</v>
      </c>
      <c r="B84" s="334" t="str">
        <f>[2]Weiguang!B86</f>
        <v>12" FAN RING</v>
      </c>
      <c r="C84" s="175"/>
      <c r="D84" s="319"/>
      <c r="E84" s="446">
        <f>[2]Weiguang!I86</f>
        <v>14.0968139223561</v>
      </c>
      <c r="F84" s="473"/>
    </row>
    <row r="85" spans="1:6">
      <c r="A85" s="334" t="str">
        <f>[2]Weiguang!A87</f>
        <v>WEI035.4</v>
      </c>
      <c r="B85" s="334" t="str">
        <f>[2]Weiguang!B87</f>
        <v>6" FAN GUARD</v>
      </c>
      <c r="C85" s="174" t="s">
        <v>115</v>
      </c>
      <c r="D85" s="319"/>
      <c r="E85" s="446">
        <f>[2]Weiguang!I87</f>
        <v>4.6657389558233</v>
      </c>
      <c r="F85" s="995"/>
    </row>
    <row r="86" spans="1:6">
      <c r="A86" s="334" t="str">
        <f>[2]Weiguang!A88</f>
        <v>WEI035.5</v>
      </c>
      <c r="B86" s="334" t="str">
        <f>[2]Weiguang!B88</f>
        <v>7" FAN GUARD</v>
      </c>
      <c r="C86" s="176"/>
      <c r="D86" s="319"/>
      <c r="E86" s="446">
        <f>[2]Weiguang!I88</f>
        <v>5.4701767068273</v>
      </c>
      <c r="F86" s="478"/>
    </row>
    <row r="87" spans="1:6">
      <c r="A87" s="334" t="str">
        <f>[2]Weiguang!A89</f>
        <v>WEI036</v>
      </c>
      <c r="B87" s="334" t="str">
        <f>[2]Weiguang!B89</f>
        <v>8" FAN GUARD (200mm/H40)</v>
      </c>
      <c r="C87" s="176"/>
      <c r="D87" s="319"/>
      <c r="E87" s="446">
        <f>[2]Weiguang!I89</f>
        <v>9.95006698331506</v>
      </c>
      <c r="F87" s="478"/>
    </row>
    <row r="88" spans="1:6">
      <c r="A88" s="334" t="str">
        <f>[2]Weiguang!A90</f>
        <v>WEI036.1</v>
      </c>
      <c r="B88" s="334" t="str">
        <f>[2]Weiguang!B90</f>
        <v>9" FAN GUARD</v>
      </c>
      <c r="C88" s="176"/>
      <c r="D88" s="319"/>
      <c r="E88" s="446">
        <f>[2]Weiguang!I90</f>
        <v>10.1359156626506</v>
      </c>
      <c r="F88" s="478"/>
    </row>
    <row r="89" spans="1:6">
      <c r="A89" s="334" t="str">
        <f>[2]Weiguang!A91</f>
        <v>WEI037</v>
      </c>
      <c r="B89" s="334" t="str">
        <f>[2]Weiguang!B91</f>
        <v>10" FAN GUARD (254mm/H50)</v>
      </c>
      <c r="C89" s="176"/>
      <c r="D89" s="319"/>
      <c r="E89" s="446">
        <f>[2]Weiguang!I91</f>
        <v>13.6767750578492</v>
      </c>
      <c r="F89" s="478"/>
    </row>
    <row r="90" spans="1:6">
      <c r="A90" s="334" t="str">
        <f>[2]Weiguang!A92</f>
        <v>WEI038</v>
      </c>
      <c r="B90" s="334" t="str">
        <f>[2]Weiguang!B92</f>
        <v>12" FAN GUARD (300mm/H50)</v>
      </c>
      <c r="C90" s="175"/>
      <c r="D90" s="319"/>
      <c r="E90" s="446">
        <f>[2]Weiguang!I92</f>
        <v>14.8581171599074</v>
      </c>
      <c r="F90" s="473"/>
    </row>
    <row r="91" spans="1:6">
      <c r="A91" s="334" t="str">
        <f>[2]Weiguang!A93</f>
        <v>WEI038.1</v>
      </c>
      <c r="B91" s="334" t="str">
        <f>[2]Weiguang!B93</f>
        <v>6" FAN BLADE</v>
      </c>
      <c r="C91" s="306" t="s">
        <v>116</v>
      </c>
      <c r="D91" s="319"/>
      <c r="E91" s="446">
        <f>[2]Weiguang!I93</f>
        <v>1.89472363385407</v>
      </c>
      <c r="F91" s="995"/>
    </row>
    <row r="92" spans="1:6">
      <c r="A92" s="334" t="str">
        <f>[2]Weiguang!A94</f>
        <v>WEI038.2</v>
      </c>
      <c r="B92" s="334" t="str">
        <f>[2]Weiguang!B94</f>
        <v>7" FAN BLADE</v>
      </c>
      <c r="C92" s="307"/>
      <c r="D92" s="319"/>
      <c r="E92" s="446">
        <f>[2]Weiguang!I94</f>
        <v>2.3213501474371</v>
      </c>
      <c r="F92" s="478"/>
    </row>
    <row r="93" ht="15.75" customHeight="1" spans="1:6">
      <c r="A93" s="334" t="str">
        <f>[2]Weiguang!A95</f>
        <v>WEI039</v>
      </c>
      <c r="B93" s="334" t="str">
        <f>[2]Weiguang!B95</f>
        <v>8" FAN BLADE 28° (200mm)</v>
      </c>
      <c r="C93" s="307"/>
      <c r="D93" s="319"/>
      <c r="E93" s="446">
        <f>[2]Weiguang!I95</f>
        <v>3.43810778593387</v>
      </c>
      <c r="F93" s="478"/>
    </row>
    <row r="94" ht="15.75" customHeight="1" spans="1:6">
      <c r="A94" s="334" t="str">
        <f>[2]Weiguang!A96</f>
        <v>WEI039.01</v>
      </c>
      <c r="B94" s="334" t="str">
        <f>[2]Weiguang!B96</f>
        <v>8" FAN BLADE 28°B (200mm)</v>
      </c>
      <c r="C94" s="307"/>
      <c r="D94" s="319" t="str">
        <f>[2]Weiguang!D96</f>
        <v>for counter</v>
      </c>
      <c r="E94" s="446">
        <f>[2]Weiguang!I96</f>
        <v>3.43810778593387</v>
      </c>
      <c r="F94" s="478"/>
    </row>
    <row r="95" spans="1:6">
      <c r="A95" s="334" t="str">
        <f>[2]Weiguang!A97</f>
        <v>WEI039.1</v>
      </c>
      <c r="B95" s="334" t="str">
        <f>[2]Weiguang!B97</f>
        <v>9" FAN BLADE (230mm)</v>
      </c>
      <c r="C95" s="307"/>
      <c r="D95" s="319"/>
      <c r="E95" s="446">
        <f>[2]Weiguang!I97</f>
        <v>4.21607378129117</v>
      </c>
      <c r="F95" s="478"/>
    </row>
    <row r="96" spans="1:6">
      <c r="A96" s="334" t="str">
        <f>[2]Weiguang!A98</f>
        <v>WEI040</v>
      </c>
      <c r="B96" s="334" t="str">
        <f>[2]Weiguang!B98</f>
        <v>10" FAN BLADE 22° (250mm)</v>
      </c>
      <c r="C96" s="307"/>
      <c r="D96" s="319"/>
      <c r="E96" s="446">
        <f>[2]Weiguang!I98</f>
        <v>6.02296254470167</v>
      </c>
      <c r="F96" s="478"/>
    </row>
    <row r="97" s="572" customFormat="1" spans="1:6">
      <c r="A97" s="334" t="str">
        <f>[2]Weiguang!A99</f>
        <v>WEI040.0</v>
      </c>
      <c r="B97" s="334" t="str">
        <f>[2]Weiguang!B99</f>
        <v>10" FAN BLADE 28° (250mm)</v>
      </c>
      <c r="C97" s="307"/>
      <c r="D97" s="319"/>
      <c r="E97" s="446">
        <f>[2]Weiguang!I99</f>
        <v>6.02296254470167</v>
      </c>
      <c r="F97" s="478"/>
    </row>
    <row r="98" s="572" customFormat="1" spans="1:6">
      <c r="A98" s="334" t="str">
        <f>[2]Weiguang!A100</f>
        <v>WEI040.1</v>
      </c>
      <c r="B98" s="334" t="str">
        <f>[2]Weiguang!B100</f>
        <v>10" FAN BLADE 28°B (250mm)</v>
      </c>
      <c r="C98" s="307"/>
      <c r="D98" s="319"/>
      <c r="E98" s="446">
        <f>[2]Weiguang!I100</f>
        <v>6.02296254470167</v>
      </c>
      <c r="F98" s="478"/>
    </row>
    <row r="99" s="604" customFormat="1" spans="1:6">
      <c r="A99" s="334" t="str">
        <f>[2]Weiguang!A101</f>
        <v>WEI041</v>
      </c>
      <c r="B99" s="334" t="str">
        <f>[2]Weiguang!B101</f>
        <v>12" FAN BLADE 22° (300mm)</v>
      </c>
      <c r="C99" s="308"/>
      <c r="D99" s="319"/>
      <c r="E99" s="446">
        <f>[2]Weiguang!I101</f>
        <v>9.71202710333145</v>
      </c>
      <c r="F99" s="473"/>
    </row>
    <row r="100" s="604" customFormat="1" spans="1:6">
      <c r="A100" s="334" t="str">
        <f>[2]Weiguang!A102</f>
        <v>WEI041.01</v>
      </c>
      <c r="B100" s="334" t="str">
        <f>[2]Weiguang!B102</f>
        <v>12" FAN BLADE 25° (300mm)</v>
      </c>
      <c r="C100" s="308"/>
      <c r="D100" s="319"/>
      <c r="E100" s="446">
        <f>[2]Weiguang!I102</f>
        <v>9.71202710333145</v>
      </c>
      <c r="F100" s="478"/>
    </row>
    <row r="101" s="604" customFormat="1" ht="31.5" customHeight="1" spans="1:6">
      <c r="A101" s="334" t="str">
        <f>[2]Weiguang!A104</f>
        <v>WEI041.1</v>
      </c>
      <c r="B101" s="334" t="str">
        <f>[2]Weiguang!B104</f>
        <v>4" VIDEO FAN (SLEEVE BEARING)</v>
      </c>
      <c r="C101" s="432" t="s">
        <v>117</v>
      </c>
      <c r="D101" s="319"/>
      <c r="E101" s="446">
        <f>[2]Weiguang!I104</f>
        <v>23.2733450124754</v>
      </c>
      <c r="F101" s="995"/>
    </row>
    <row r="102" s="604" customFormat="1" ht="36.75" customHeight="1" spans="1:6">
      <c r="A102" s="334" t="str">
        <f>[2]Weiguang!A105</f>
        <v>WEI042</v>
      </c>
      <c r="B102" s="334" t="str">
        <f>[2]Weiguang!B105</f>
        <v>4" VIDEO FAN (BEARING TYPE)</v>
      </c>
      <c r="C102" s="432" t="s">
        <v>118</v>
      </c>
      <c r="D102" s="319"/>
      <c r="E102" s="446">
        <f>[2]Weiguang!I105</f>
        <v>29.1978552848118</v>
      </c>
      <c r="F102" s="473"/>
    </row>
    <row r="103" s="604" customFormat="1" ht="36" customHeight="1" spans="1:6">
      <c r="A103" s="334" t="str">
        <f>[2]Weiguang!A106</f>
        <v>WEI042.1</v>
      </c>
      <c r="B103" s="334" t="str">
        <f>[2]Weiguang!B106</f>
        <v>4" VIDEO FAN GUARD</v>
      </c>
      <c r="C103" s="432"/>
      <c r="D103" s="319"/>
      <c r="E103" s="446">
        <f>[2]Weiguang!I106</f>
        <v>1.72532781228433</v>
      </c>
      <c r="F103" s="997"/>
    </row>
    <row r="104" s="604" customFormat="1" ht="36" customHeight="1" spans="1:6">
      <c r="A104" s="334" t="str">
        <f>[2]Weiguang!A107</f>
        <v>WEI042.2</v>
      </c>
      <c r="B104" s="334" t="str">
        <f>[2]Weiguang!B107</f>
        <v>6" VIDEO FAN GUARD</v>
      </c>
      <c r="C104" s="432"/>
      <c r="D104" s="319"/>
      <c r="E104" s="446">
        <f>[2]Weiguang!I107</f>
        <v>2.41545893719807</v>
      </c>
      <c r="F104" s="997"/>
    </row>
    <row r="105" s="604" customFormat="1" ht="64.5" customHeight="1" spans="1:6">
      <c r="A105" s="334" t="str">
        <f>[2]Weiguang!A108</f>
        <v>WEI043</v>
      </c>
      <c r="B105" s="334" t="str">
        <f>[2]Weiguang!B108</f>
        <v>6" VIDEO FAN (BEARING TYPE)</v>
      </c>
      <c r="C105" s="432" t="s">
        <v>118</v>
      </c>
      <c r="D105" s="319"/>
      <c r="E105" s="446">
        <f>[2]Weiguang!I108</f>
        <v>55.616449478342</v>
      </c>
      <c r="F105" s="997"/>
    </row>
    <row r="106" ht="70.5" customHeight="1" spans="1:6">
      <c r="A106" s="334" t="str">
        <f>[2]Weiguang!A109</f>
        <v>WEI044</v>
      </c>
      <c r="B106" s="334" t="str">
        <f>[2]Weiguang!B109</f>
        <v>YZF-3206 (17WATTS) SHADED POLE MOTOR C/W 124mm FAN BLADE</v>
      </c>
      <c r="C106" s="432" t="s">
        <v>119</v>
      </c>
      <c r="D106" s="319"/>
      <c r="E106" s="446">
        <f>[2]Weiguang!I109</f>
        <v>41.407867494824</v>
      </c>
      <c r="F106" s="998"/>
    </row>
    <row r="107" spans="1:6">
      <c r="A107" s="464" t="s">
        <v>120</v>
      </c>
    </row>
  </sheetData>
  <mergeCells count="21">
    <mergeCell ref="C9:C42"/>
    <mergeCell ref="C43:C49"/>
    <mergeCell ref="C50:C55"/>
    <mergeCell ref="C56:C62"/>
    <mergeCell ref="C63:C64"/>
    <mergeCell ref="C65:C68"/>
    <mergeCell ref="C69:C74"/>
    <mergeCell ref="C79:C84"/>
    <mergeCell ref="C85:C90"/>
    <mergeCell ref="C91:C99"/>
    <mergeCell ref="F9:F42"/>
    <mergeCell ref="F43:F49"/>
    <mergeCell ref="F50:F55"/>
    <mergeCell ref="F56:F62"/>
    <mergeCell ref="F63:F64"/>
    <mergeCell ref="F65:F68"/>
    <mergeCell ref="F69:F74"/>
    <mergeCell ref="F79:F84"/>
    <mergeCell ref="F85:F90"/>
    <mergeCell ref="F91:F99"/>
    <mergeCell ref="F101:F102"/>
  </mergeCells>
  <pageMargins left="0.708661417322835" right="0.708661417322835" top="0.748031496062992" bottom="0.748031496062992" header="0.31496062992126" footer="0.31496062992126"/>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S166"/>
  <sheetViews>
    <sheetView zoomScale="115" zoomScaleNormal="115" workbookViewId="0">
      <pane xSplit="2" ySplit="4" topLeftCell="F5" activePane="bottomRight" state="frozen"/>
      <selection/>
      <selection pane="topRight"/>
      <selection pane="bottomLeft"/>
      <selection pane="bottomRight" activeCell="J3" sqref="J3"/>
    </sheetView>
  </sheetViews>
  <sheetFormatPr defaultColWidth="9.14285714285714" defaultRowHeight="15"/>
  <cols>
    <col min="1" max="1" width="8.71428571428571" style="398" customWidth="1"/>
    <col min="2" max="2" width="33.7809523809524" style="936" customWidth="1"/>
    <col min="3" max="3" width="20.7142857142857" style="398" customWidth="1"/>
    <col min="4" max="4" width="23.8571428571429" style="937" customWidth="1"/>
    <col min="5" max="6" width="12.1428571428571" style="938" customWidth="1"/>
    <col min="7" max="7" width="8.14285714285714" style="938" customWidth="1"/>
    <col min="8" max="8" width="10.1428571428571" style="938" customWidth="1"/>
    <col min="9" max="10" width="7.57142857142857" style="938" customWidth="1"/>
    <col min="11" max="11" width="10.1428571428571" style="938" customWidth="1"/>
    <col min="12" max="12" width="12.2952380952381" style="938" customWidth="1"/>
    <col min="13" max="13" width="28.2857142857143" style="511" customWidth="1"/>
    <col min="14" max="14" width="30.7142857142857" style="511" customWidth="1"/>
    <col min="15" max="15" width="11.7142857142857" style="510" customWidth="1"/>
    <col min="16" max="16" width="11.1428571428571" style="510" customWidth="1"/>
    <col min="17" max="17" width="13" style="678" customWidth="1"/>
    <col min="18" max="18" width="12.2857142857143" style="939" customWidth="1"/>
    <col min="19" max="19" width="29.5714285714286" style="510" customWidth="1"/>
    <col min="20" max="16384" width="9.14285714285714" style="510"/>
  </cols>
  <sheetData>
    <row r="1" customFormat="1" ht="14" customHeight="1" spans="1:19">
      <c r="A1" t="str">
        <f>Weiguang!A1</f>
        <v>DATE :28.9.26</v>
      </c>
      <c r="Q1" s="939"/>
      <c r="R1" s="939"/>
    </row>
    <row r="2" customFormat="1" spans="1:19">
      <c r="Q2" s="939"/>
      <c r="R2" s="939"/>
    </row>
    <row r="3" customFormat="1" spans="1:19">
      <c r="Q3" s="939"/>
      <c r="R3" s="939"/>
    </row>
    <row r="4" s="935" customFormat="1" ht="51.75" customHeight="1" spans="1:19">
      <c r="A4" s="940" t="s">
        <v>98</v>
      </c>
      <c r="B4" s="941" t="s">
        <v>121</v>
      </c>
      <c r="C4" s="942" t="s">
        <v>107</v>
      </c>
      <c r="D4" s="943" t="s">
        <v>122</v>
      </c>
      <c r="E4" s="944" t="str">
        <f>[2]QC!E8</f>
        <v>BTU/HR td7 ~25c</v>
      </c>
      <c r="F4" s="944" t="str">
        <f>[2]QC!F8</f>
        <v>kW td7</v>
      </c>
      <c r="G4" s="944" t="str">
        <f>[2]QC!G8</f>
        <v>Flowrate meter</v>
      </c>
      <c r="H4" s="944" t="str">
        <f>[2]QC!H8</f>
        <v>Dimension (mm)</v>
      </c>
      <c r="I4" s="944" t="str">
        <f>[2]QC!I8</f>
        <v>Voltage</v>
      </c>
      <c r="J4" s="944" t="str">
        <f>[2]QC!J8</f>
        <v>Heater pcs</v>
      </c>
      <c r="K4" s="944" t="str">
        <f>[2]QC!K8</f>
        <v>Heater KW</v>
      </c>
      <c r="L4" s="944" t="str">
        <f>[2]QC!L8</f>
        <v>Size  outlet copper p-trap</v>
      </c>
      <c r="M4" s="945" t="str">
        <f>[2]QC!M8</f>
        <v>(Frezzer) TEX (R22) -25c orifice no</v>
      </c>
      <c r="N4" s="946" t="str">
        <f>[2]QC!N8</f>
        <v>(Frezzer) TES (R404) -25c orifice no</v>
      </c>
      <c r="O4" s="947" t="str">
        <f>[2]QC!W8</f>
        <v>(RM) axial fan</v>
      </c>
      <c r="P4" s="947" t="str">
        <f>[2]QC!X8</f>
        <v>Axial fan c/w exp valve ,p trap</v>
      </c>
      <c r="Q4" s="948" t="str">
        <f>[2]QC!AE8</f>
        <v>(RM)aluminium heavy duty fan</v>
      </c>
      <c r="R4" s="948" t="str">
        <f>[2]QC!AF8</f>
        <v>heavy fan c/w p trap and exp valve</v>
      </c>
      <c r="S4" s="170" t="s">
        <v>103</v>
      </c>
    </row>
    <row r="5" ht="14.25" customHeight="1" spans="1:19">
      <c r="A5" s="949" t="str">
        <f>[2]QC!A9</f>
        <v>QC001</v>
      </c>
      <c r="B5" s="949" t="str">
        <f>[2]QC!B9</f>
        <v>CL301C4</v>
      </c>
      <c r="C5" s="950" t="s">
        <v>123</v>
      </c>
      <c r="D5" s="519" t="str">
        <f>[2]QC!D9</f>
        <v>MT22,CS11,zb15</v>
      </c>
      <c r="E5" s="561">
        <f>[2]QC!E9</f>
        <v>4778.2</v>
      </c>
      <c r="F5" s="22">
        <f>[2]QC!F9</f>
        <v>1.4</v>
      </c>
      <c r="G5" s="22">
        <f>[2]QC!G9</f>
        <v>9</v>
      </c>
      <c r="H5" s="22" t="str">
        <f>[2]QC!H9</f>
        <v>1x300</v>
      </c>
      <c r="I5" s="22">
        <f>[2]QC!I9</f>
        <v>230</v>
      </c>
      <c r="J5" s="944">
        <f>[2]QC!J9</f>
        <v>3</v>
      </c>
      <c r="K5" s="22">
        <f>[2]QC!K9</f>
        <v>1.5</v>
      </c>
      <c r="L5" s="951">
        <f>[2]QC!L9</f>
        <v>0.875</v>
      </c>
      <c r="M5" s="952" t="str">
        <f>[2]QC!M9</f>
        <v>1 / RCX0834</v>
      </c>
      <c r="N5" s="953" t="str">
        <f>[2]QC!N9</f>
        <v>1 / RCX0834</v>
      </c>
      <c r="O5" s="954">
        <f>[2]QC!W9</f>
        <v>1490.40594498669</v>
      </c>
      <c r="P5" s="954">
        <f>[2]QC!X9</f>
        <v>1766.95097329958</v>
      </c>
      <c r="Q5" s="515" t="str">
        <f>[2]QC!AE9</f>
        <v>~</v>
      </c>
      <c r="R5" s="515" t="str">
        <f>[2]QC!AF9</f>
        <v>~</v>
      </c>
      <c r="S5" s="955"/>
    </row>
    <row r="6" spans="1:19">
      <c r="A6" s="949" t="str">
        <f>[2]QC!A10</f>
        <v>QC002</v>
      </c>
      <c r="B6" s="949" t="str">
        <f>[2]QC!B10</f>
        <v>CL302C3</v>
      </c>
      <c r="C6" s="956"/>
      <c r="D6" s="519" t="str">
        <f>[2]QC!D10</f>
        <v>MT32-MT36,ZB19</v>
      </c>
      <c r="E6" s="561">
        <f>[2]QC!E10</f>
        <v>6826</v>
      </c>
      <c r="F6" s="22">
        <f>[2]QC!F10</f>
        <v>2</v>
      </c>
      <c r="G6" s="22">
        <f>[2]QC!G10</f>
        <v>9</v>
      </c>
      <c r="H6" s="22" t="str">
        <f>[2]QC!H10</f>
        <v>2x300</v>
      </c>
      <c r="I6" s="22">
        <f>[2]QC!I10</f>
        <v>230</v>
      </c>
      <c r="J6" s="944">
        <f>[2]QC!J10</f>
        <v>3</v>
      </c>
      <c r="K6" s="22">
        <f>[2]QC!K10</f>
        <v>2.4</v>
      </c>
      <c r="L6" s="951">
        <f>[2]QC!L10</f>
        <v>0.875</v>
      </c>
      <c r="M6" s="952" t="str">
        <f>[2]QC!M10</f>
        <v>2 / RCX1234</v>
      </c>
      <c r="N6" s="953" t="str">
        <f>[2]QC!N10</f>
        <v>2 / RCX1034</v>
      </c>
      <c r="O6" s="954">
        <f>[2]QC!W10</f>
        <v>2043.58917480035</v>
      </c>
      <c r="P6" s="954">
        <f>[2]QC!X10</f>
        <v>2301.05891932657</v>
      </c>
      <c r="Q6" s="515" t="str">
        <f>[2]QC!AE10</f>
        <v>~</v>
      </c>
      <c r="R6" s="515" t="str">
        <f>[2]QC!AF10</f>
        <v>~</v>
      </c>
      <c r="S6" s="955"/>
    </row>
    <row r="7" spans="1:19">
      <c r="A7" s="949" t="str">
        <f>[2]QC!A11</f>
        <v>QC003</v>
      </c>
      <c r="B7" s="949" t="str">
        <f>[2]QC!B11</f>
        <v>CL302C4</v>
      </c>
      <c r="C7" s="956"/>
      <c r="D7" s="519" t="str">
        <f>[2]QC!D11</f>
        <v>MT40-MT44,ZB21</v>
      </c>
      <c r="E7" s="561">
        <f>[2]QC!E11</f>
        <v>7849.9</v>
      </c>
      <c r="F7" s="22">
        <f>[2]QC!F11</f>
        <v>2.3</v>
      </c>
      <c r="G7" s="22">
        <f>[2]QC!G11</f>
        <v>9</v>
      </c>
      <c r="H7" s="22" t="str">
        <f>[2]QC!H11</f>
        <v>2x300</v>
      </c>
      <c r="I7" s="22">
        <f>[2]QC!I11</f>
        <v>230</v>
      </c>
      <c r="J7" s="944">
        <f>[2]QC!J11</f>
        <v>3</v>
      </c>
      <c r="K7" s="22">
        <f>[2]QC!K11</f>
        <v>2.4</v>
      </c>
      <c r="L7" s="951">
        <f>[2]QC!L11</f>
        <v>0.875</v>
      </c>
      <c r="M7" s="952" t="str">
        <f>[2]QC!M11</f>
        <v>2 / RCX1634</v>
      </c>
      <c r="N7" s="953" t="str">
        <f>[2]QC!N11</f>
        <v>3 / RCX1534</v>
      </c>
      <c r="O7" s="954">
        <f>[2]QC!W11</f>
        <v>2322.26042590949</v>
      </c>
      <c r="P7" s="954">
        <f>[2]QC!X11</f>
        <v>2570.1208169492</v>
      </c>
      <c r="Q7" s="515" t="str">
        <f>[2]QC!AE11</f>
        <v>~</v>
      </c>
      <c r="R7" s="515" t="str">
        <f>[2]QC!AF11</f>
        <v>~</v>
      </c>
      <c r="S7" s="955"/>
    </row>
    <row r="8" spans="1:19">
      <c r="A8" s="949" t="str">
        <f>[2]QC!A12</f>
        <v>QC004</v>
      </c>
      <c r="B8" s="949" t="str">
        <f>[2]QC!B12</f>
        <v>CL302C6</v>
      </c>
      <c r="C8" s="956"/>
      <c r="D8" s="519" t="str">
        <f>[2]QC!D12</f>
        <v>MT50,ZB29</v>
      </c>
      <c r="E8" s="561">
        <f>[2]QC!E12</f>
        <v>10239</v>
      </c>
      <c r="F8" s="22">
        <f>[2]QC!F12</f>
        <v>3</v>
      </c>
      <c r="G8" s="22">
        <f>[2]QC!G12</f>
        <v>8</v>
      </c>
      <c r="H8" s="22" t="str">
        <f>[2]QC!H12</f>
        <v>2x300</v>
      </c>
      <c r="I8" s="22">
        <f>[2]QC!I12</f>
        <v>230</v>
      </c>
      <c r="J8" s="944">
        <f>[2]QC!J12</f>
        <v>5</v>
      </c>
      <c r="K8" s="22">
        <f>[2]QC!K12</f>
        <v>4</v>
      </c>
      <c r="L8" s="951">
        <f>[2]QC!L12</f>
        <v>1.125</v>
      </c>
      <c r="M8" s="952" t="str">
        <f>[2]QC!M12</f>
        <v>3 / RCX2434</v>
      </c>
      <c r="N8" s="953" t="str">
        <f>[2]QC!N12</f>
        <v>3 / RCX1534</v>
      </c>
      <c r="O8" s="954">
        <f>[2]QC!W12</f>
        <v>3155.8710440698</v>
      </c>
      <c r="P8" s="954">
        <f>[2]QC!X12</f>
        <v>3395.02393086842</v>
      </c>
      <c r="Q8" s="515" t="str">
        <f>[2]QC!AE12</f>
        <v>~</v>
      </c>
      <c r="R8" s="515" t="str">
        <f>[2]QC!AF12</f>
        <v>~</v>
      </c>
      <c r="S8" s="955"/>
    </row>
    <row r="9" spans="1:19">
      <c r="A9" s="949" t="str">
        <f>[2]QC!A13</f>
        <v>QC005</v>
      </c>
      <c r="B9" s="949" t="str">
        <f>[2]QC!B13</f>
        <v>CL303C4</v>
      </c>
      <c r="C9" s="956"/>
      <c r="D9" s="519" t="str">
        <f>[2]QC!D13</f>
        <v>MT64,ZB38</v>
      </c>
      <c r="E9" s="561">
        <f>[2]QC!E13</f>
        <v>12628.1</v>
      </c>
      <c r="F9" s="22">
        <f>[2]QC!F13</f>
        <v>3.7</v>
      </c>
      <c r="G9" s="22">
        <f>[2]QC!G13</f>
        <v>9</v>
      </c>
      <c r="H9" s="22" t="str">
        <f>[2]QC!H13</f>
        <v>3x300</v>
      </c>
      <c r="I9" s="22">
        <f>[2]QC!I13</f>
        <v>230</v>
      </c>
      <c r="J9" s="944">
        <f>[2]QC!J13</f>
        <v>3</v>
      </c>
      <c r="K9" s="22">
        <f>[2]QC!K13</f>
        <v>6</v>
      </c>
      <c r="L9" s="951">
        <f>[2]QC!L13</f>
        <v>1.125</v>
      </c>
      <c r="M9" s="952" t="str">
        <f>[2]QC!M13</f>
        <v>4 / RCX3134</v>
      </c>
      <c r="N9" s="953" t="str">
        <f>[2]QC!N13</f>
        <v>4 / RCX2034</v>
      </c>
      <c r="O9" s="954">
        <f>[2]QC!W13</f>
        <v>3030.72315882875</v>
      </c>
      <c r="P9" s="954">
        <f>[2]QC!X13</f>
        <v>3274.19148994603</v>
      </c>
      <c r="Q9" s="515" t="str">
        <f>[2]QC!AE13</f>
        <v>~</v>
      </c>
      <c r="R9" s="515" t="str">
        <f>[2]QC!AF13</f>
        <v>~</v>
      </c>
      <c r="S9" s="955"/>
    </row>
    <row r="10" spans="1:19">
      <c r="A10" s="949" t="str">
        <f>[2]QC!A14</f>
        <v>QC006</v>
      </c>
      <c r="B10" s="949" t="str">
        <f>[2]QC!B14</f>
        <v>CL303C6</v>
      </c>
      <c r="C10" s="956"/>
      <c r="D10" s="519" t="str">
        <f>[2]QC!D14</f>
        <v>4EES4Y,MT100,ZB45</v>
      </c>
      <c r="E10" s="561">
        <f>[2]QC!E14</f>
        <v>15699.8</v>
      </c>
      <c r="F10" s="22">
        <f>[2]QC!F14</f>
        <v>4.6</v>
      </c>
      <c r="G10" s="22">
        <f>[2]QC!G14</f>
        <v>9</v>
      </c>
      <c r="H10" s="22" t="str">
        <f>[2]QC!H14</f>
        <v>3x300</v>
      </c>
      <c r="I10" s="22">
        <f>[2]QC!I14</f>
        <v>230</v>
      </c>
      <c r="J10" s="944">
        <f>[2]QC!J14</f>
        <v>5</v>
      </c>
      <c r="K10" s="22">
        <f>[2]QC!K14</f>
        <v>6</v>
      </c>
      <c r="L10" s="951">
        <f>[2]QC!L14</f>
        <v>1.125</v>
      </c>
      <c r="M10" s="952" t="str">
        <f>[2]QC!M14</f>
        <v>5 / RCX4734</v>
      </c>
      <c r="N10" s="953">
        <f>[2]QC!N14</f>
        <v>6</v>
      </c>
      <c r="O10" s="954">
        <f>[2]QC!W14</f>
        <v>3781.42561372375</v>
      </c>
      <c r="P10" s="954">
        <f>[2]QC!X14</f>
        <v>3999.00765329292</v>
      </c>
      <c r="Q10" s="515" t="str">
        <f>[2]QC!AE14</f>
        <v>~</v>
      </c>
      <c r="R10" s="515" t="str">
        <f>[2]QC!AF14</f>
        <v>~</v>
      </c>
      <c r="S10" s="955"/>
    </row>
    <row r="11" spans="1:19">
      <c r="A11" s="949" t="str">
        <f>[2]QC!A15</f>
        <v>QC006.1</v>
      </c>
      <c r="B11" s="949" t="str">
        <f>[2]QC!B15</f>
        <v>CL304C6</v>
      </c>
      <c r="C11" s="956"/>
      <c r="D11" s="519" t="str">
        <f>[2]QC!D15</f>
        <v>4DES5Y,MT125,ZB48</v>
      </c>
      <c r="E11" s="561">
        <f>[2]QC!E15</f>
        <v>21501.9</v>
      </c>
      <c r="F11" s="22">
        <f>[2]QC!F15</f>
        <v>6.3</v>
      </c>
      <c r="G11" s="22">
        <f>[2]QC!G15</f>
        <v>9</v>
      </c>
      <c r="H11" s="22" t="str">
        <f>[2]QC!H15</f>
        <v>4x300</v>
      </c>
      <c r="I11" s="22">
        <f>[2]QC!I15</f>
        <v>230</v>
      </c>
      <c r="J11" s="944">
        <f>[2]QC!J15</f>
        <v>5</v>
      </c>
      <c r="K11" s="22">
        <f>[2]QC!K15</f>
        <v>6</v>
      </c>
      <c r="L11" s="951">
        <f>[2]QC!L15</f>
        <v>1.125</v>
      </c>
      <c r="M11" s="952" t="str">
        <f>[2]QC!M15</f>
        <v>TEX5-1 / SCX0645</v>
      </c>
      <c r="N11" s="953" t="str">
        <f>[2]QC!N15</f>
        <v>TES5-1 / TGES5</v>
      </c>
      <c r="O11" s="954">
        <f>[2]QC!W15</f>
        <v>4571.57645666962</v>
      </c>
      <c r="P11" s="954">
        <f>[2]QC!X15</f>
        <v>4776.41016083036</v>
      </c>
      <c r="Q11" s="515" t="str">
        <f>[2]QC!AE15</f>
        <v>~</v>
      </c>
      <c r="R11" s="515" t="str">
        <f>[2]QC!AF15</f>
        <v>~</v>
      </c>
      <c r="S11" s="955"/>
    </row>
    <row r="12" spans="1:19">
      <c r="A12" s="949" t="str">
        <f>[2]QC!A16</f>
        <v>QC007</v>
      </c>
      <c r="B12" s="949" t="str">
        <f>[2]QC!B16</f>
        <v>CL401C3</v>
      </c>
      <c r="C12" s="956"/>
      <c r="D12" s="519" t="str">
        <f>[2]QC!D16</f>
        <v>MT28,ZB15</v>
      </c>
      <c r="E12" s="561">
        <f>[2]QC!E16</f>
        <v>6826</v>
      </c>
      <c r="F12" s="22">
        <f>[2]QC!F16</f>
        <v>2</v>
      </c>
      <c r="G12" s="22">
        <f>[2]QC!G16</f>
        <v>12</v>
      </c>
      <c r="H12" s="22" t="str">
        <f>[2]QC!H16</f>
        <v>1x400</v>
      </c>
      <c r="I12" s="22">
        <f>[2]QC!I16</f>
        <v>230</v>
      </c>
      <c r="J12" s="944">
        <f>[2]QC!J16</f>
        <v>3</v>
      </c>
      <c r="K12" s="22">
        <f>[2]QC!K16</f>
        <v>1.5</v>
      </c>
      <c r="L12" s="951">
        <f>[2]QC!L16</f>
        <v>0.875</v>
      </c>
      <c r="M12" s="952" t="str">
        <f>[2]QC!M16</f>
        <v>1 / RCX0834</v>
      </c>
      <c r="N12" s="953" t="str">
        <f>[2]QC!N16</f>
        <v>1 / RCX0834</v>
      </c>
      <c r="O12" s="954">
        <f>[2]QC!W16</f>
        <v>1720.55235137533</v>
      </c>
      <c r="P12" s="954">
        <f>[2]QC!X16</f>
        <v>1989.16129670931</v>
      </c>
      <c r="Q12" s="515">
        <f>[2]QC!AE16</f>
        <v>2179.49597449922</v>
      </c>
      <c r="R12" s="515">
        <f>[2]QC!AF16</f>
        <v>2478.43782049433</v>
      </c>
      <c r="S12" s="955"/>
    </row>
    <row r="13" spans="1:19">
      <c r="A13" s="949" t="str">
        <f>[2]QC!A17</f>
        <v>QC008</v>
      </c>
      <c r="B13" s="949" t="str">
        <f>[2]QC!B17</f>
        <v>CL401C4</v>
      </c>
      <c r="C13" s="956"/>
      <c r="D13" s="519" t="str">
        <f>[2]QC!D17</f>
        <v>MT32,ZB19</v>
      </c>
      <c r="E13" s="561">
        <f>[2]QC!E17</f>
        <v>7849.9</v>
      </c>
      <c r="F13" s="22">
        <f>[2]QC!F17</f>
        <v>2.3</v>
      </c>
      <c r="G13" s="22">
        <f>[2]QC!G17</f>
        <v>12</v>
      </c>
      <c r="H13" s="22" t="str">
        <f>[2]QC!H17</f>
        <v>1x400</v>
      </c>
      <c r="I13" s="22">
        <f>[2]QC!I17</f>
        <v>230</v>
      </c>
      <c r="J13" s="944">
        <f>[2]QC!J17</f>
        <v>3</v>
      </c>
      <c r="K13" s="22">
        <f>[2]QC!K17</f>
        <v>1.5</v>
      </c>
      <c r="L13" s="951">
        <f>[2]QC!L17</f>
        <v>0.875</v>
      </c>
      <c r="M13" s="952" t="str">
        <f>[2]QC!M17</f>
        <v>2 / RCX1234</v>
      </c>
      <c r="N13" s="953" t="str">
        <f>[2]QC!N17</f>
        <v>2 / RCX1034</v>
      </c>
      <c r="O13" s="954">
        <f>[2]QC!W17</f>
        <v>2024.17923691216</v>
      </c>
      <c r="P13" s="954">
        <f>[2]QC!X17</f>
        <v>2282.31828964142</v>
      </c>
      <c r="Q13" s="515">
        <f>[2]QC!AE17</f>
        <v>2472.65296743133</v>
      </c>
      <c r="R13" s="515">
        <f>[2]QC!AF17</f>
        <v>2771.59481342643</v>
      </c>
      <c r="S13" s="955"/>
    </row>
    <row r="14" spans="1:19">
      <c r="A14" s="949" t="str">
        <f>[2]QC!A18</f>
        <v>QC009</v>
      </c>
      <c r="B14" s="949" t="str">
        <f>[2]QC!B18</f>
        <v>CL401C5</v>
      </c>
      <c r="C14" s="956"/>
      <c r="D14" s="519" t="str">
        <f>[2]QC!D18</f>
        <v>MT40,ZB21</v>
      </c>
      <c r="E14" s="561">
        <f>[2]QC!E18</f>
        <v>9897.7</v>
      </c>
      <c r="F14" s="22">
        <f>[2]QC!F18</f>
        <v>2.9</v>
      </c>
      <c r="G14" s="22">
        <f>[2]QC!G18</f>
        <v>12</v>
      </c>
      <c r="H14" s="22" t="str">
        <f>[2]QC!H18</f>
        <v>1x400</v>
      </c>
      <c r="I14" s="22">
        <f>[2]QC!I18</f>
        <v>230</v>
      </c>
      <c r="J14" s="944">
        <f>[2]QC!J18</f>
        <v>5</v>
      </c>
      <c r="K14" s="22">
        <f>[2]QC!K18</f>
        <v>2.5</v>
      </c>
      <c r="L14" s="951">
        <f>[2]QC!L18</f>
        <v>0.875</v>
      </c>
      <c r="M14" s="952" t="str">
        <f>[2]QC!M18</f>
        <v>3 / RCX2434</v>
      </c>
      <c r="N14" s="953" t="str">
        <f>[2]QC!N18</f>
        <v>3 / RCX1534</v>
      </c>
      <c r="O14" s="954">
        <f>[2]QC!W18</f>
        <v>2338.89751552795</v>
      </c>
      <c r="P14" s="954">
        <f>[2]QC!X18</f>
        <v>2586.18421382218</v>
      </c>
      <c r="Q14" s="515">
        <f>[2]QC!AE18</f>
        <v>2704.23360568363</v>
      </c>
      <c r="R14" s="515">
        <f>[2]QC!AF18</f>
        <v>3003.17545167873</v>
      </c>
      <c r="S14" s="955"/>
    </row>
    <row r="15" spans="1:19">
      <c r="A15" s="949" t="str">
        <f>[2]QC!A19</f>
        <v>QC010</v>
      </c>
      <c r="B15" s="949" t="str">
        <f>[2]QC!B19</f>
        <v>CL401C6</v>
      </c>
      <c r="C15" s="956"/>
      <c r="D15" s="519" t="str">
        <f>[2]QC!D19</f>
        <v>MT50,ZB26</v>
      </c>
      <c r="E15" s="561">
        <f>[2]QC!E19</f>
        <v>10580.3</v>
      </c>
      <c r="F15" s="22">
        <f>[2]QC!F19</f>
        <v>3.1</v>
      </c>
      <c r="G15" s="22">
        <f>[2]QC!G19</f>
        <v>12</v>
      </c>
      <c r="H15" s="22" t="str">
        <f>[2]QC!H19</f>
        <v>1x400</v>
      </c>
      <c r="I15" s="22">
        <f>[2]QC!I19</f>
        <v>230</v>
      </c>
      <c r="J15" s="944">
        <f>[2]QC!J19</f>
        <v>5</v>
      </c>
      <c r="K15" s="22">
        <f>[2]QC!K19</f>
        <v>2.5</v>
      </c>
      <c r="L15" s="951">
        <f>[2]QC!L19</f>
        <v>0.875</v>
      </c>
      <c r="M15" s="952" t="str">
        <f>[2]QC!M19</f>
        <v>3 / RCX2434</v>
      </c>
      <c r="N15" s="953" t="str">
        <f>[2]QC!N19</f>
        <v>3 / RCX2034</v>
      </c>
      <c r="O15" s="954">
        <f>[2]QC!W19</f>
        <v>2435.94720496894</v>
      </c>
      <c r="P15" s="954">
        <f>[2]QC!X19</f>
        <v>2679.88736224797</v>
      </c>
      <c r="Q15" s="515">
        <f>[2]QC!AE19</f>
        <v>2797.93675410941</v>
      </c>
      <c r="R15" s="515">
        <f>[2]QC!AF19</f>
        <v>3096.87860010452</v>
      </c>
      <c r="S15" s="955"/>
    </row>
    <row r="16" spans="1:19">
      <c r="A16" s="949" t="str">
        <f>[2]QC!A20</f>
        <v>QC010.1</v>
      </c>
      <c r="B16" s="949" t="str">
        <f>[2]QC!B20</f>
        <v>CL402C3</v>
      </c>
      <c r="C16" s="956"/>
      <c r="D16" s="519" t="str">
        <f>[2]QC!D20</f>
        <v>MT64,ZB29,CS33</v>
      </c>
      <c r="E16" s="561">
        <f>[2]QC!E20</f>
        <v>12628.1</v>
      </c>
      <c r="F16" s="22">
        <f>[2]QC!F20</f>
        <v>3.7</v>
      </c>
      <c r="G16" s="22">
        <f>[2]QC!G20</f>
        <v>14</v>
      </c>
      <c r="H16" s="22" t="str">
        <f>[2]QC!H20</f>
        <v>2x400</v>
      </c>
      <c r="I16" s="22">
        <f>[2]QC!I20</f>
        <v>415</v>
      </c>
      <c r="J16" s="944">
        <f>[2]QC!J20</f>
        <v>3</v>
      </c>
      <c r="K16" s="22">
        <f>[2]QC!K20</f>
        <v>3</v>
      </c>
      <c r="L16" s="951">
        <f>[2]QC!L20</f>
        <v>1.125</v>
      </c>
      <c r="M16" s="952" t="str">
        <f>[2]QC!M20</f>
        <v>3 / RCX2434</v>
      </c>
      <c r="N16" s="953" t="str">
        <f>[2]QC!N20</f>
        <v>3 / RCX2034</v>
      </c>
      <c r="O16" s="954">
        <f>[2]QC!W20</f>
        <v>2760.37045252884</v>
      </c>
      <c r="P16" s="954">
        <f>[2]QC!X20</f>
        <v>3013.1612907599</v>
      </c>
      <c r="Q16" s="515">
        <f>[2]QC!AE20</f>
        <v>3724.94084268346</v>
      </c>
      <c r="R16" s="515">
        <f>[2]QC!AF20</f>
        <v>4043.92037816716</v>
      </c>
      <c r="S16" s="955"/>
    </row>
    <row r="17" spans="1:19">
      <c r="A17" s="949" t="str">
        <f>[2]QC!A21</f>
        <v>QC011</v>
      </c>
      <c r="B17" s="949" t="str">
        <f>[2]QC!B21</f>
        <v>CL402C4</v>
      </c>
      <c r="C17" s="956"/>
      <c r="D17" s="519" t="str">
        <f>[2]QC!D21</f>
        <v>MT72,ZB38</v>
      </c>
      <c r="E17" s="561">
        <f>[2]QC!E21</f>
        <v>16041.1</v>
      </c>
      <c r="F17" s="22">
        <f>[2]QC!F21</f>
        <v>4.7</v>
      </c>
      <c r="G17" s="22">
        <f>[2]QC!G21</f>
        <v>14</v>
      </c>
      <c r="H17" s="22" t="str">
        <f>[2]QC!H21</f>
        <v>2x400</v>
      </c>
      <c r="I17" s="22">
        <f>[2]QC!I21</f>
        <v>415</v>
      </c>
      <c r="J17" s="944">
        <f>[2]QC!J21</f>
        <v>3</v>
      </c>
      <c r="K17" s="22">
        <f>[2]QC!K21</f>
        <v>3</v>
      </c>
      <c r="L17" s="951">
        <f>[2]QC!L21</f>
        <v>1.125</v>
      </c>
      <c r="M17" s="952" t="str">
        <f>[2]QC!M21</f>
        <v>4 / RCX3134</v>
      </c>
      <c r="N17" s="953" t="str">
        <f>[2]QC!N21</f>
        <v>3 / RCX2034</v>
      </c>
      <c r="O17" s="954">
        <f>[2]QC!W21</f>
        <v>3278.61579414374</v>
      </c>
      <c r="P17" s="954">
        <f>[2]QC!X21</f>
        <v>3513.53610335361</v>
      </c>
      <c r="Q17" s="515">
        <f>[2]QC!AE21</f>
        <v>4027.46815045815</v>
      </c>
      <c r="R17" s="515">
        <f>[2]QC!AF21</f>
        <v>4346.44768594184</v>
      </c>
      <c r="S17" s="955"/>
    </row>
    <row r="18" spans="1:19">
      <c r="A18" s="949" t="str">
        <f>[2]QC!A22</f>
        <v>QC012</v>
      </c>
      <c r="B18" s="949" t="str">
        <f>[2]QC!B22</f>
        <v>CL402C5</v>
      </c>
      <c r="C18" s="956"/>
      <c r="D18" s="519" t="str">
        <f>[2]QC!D22</f>
        <v>4EES4Y,MT80,ZB45</v>
      </c>
      <c r="E18" s="561">
        <f>[2]QC!E22</f>
        <v>19795.4</v>
      </c>
      <c r="F18" s="22">
        <f>[2]QC!F22</f>
        <v>5.8</v>
      </c>
      <c r="G18" s="22">
        <f>[2]QC!G22</f>
        <v>14</v>
      </c>
      <c r="H18" s="22" t="str">
        <f>[2]QC!H22</f>
        <v>2x400</v>
      </c>
      <c r="I18" s="22">
        <f>[2]QC!I22</f>
        <v>415</v>
      </c>
      <c r="J18" s="944">
        <f>[2]QC!J22</f>
        <v>5</v>
      </c>
      <c r="K18" s="22">
        <f>[2]QC!K22</f>
        <v>5</v>
      </c>
      <c r="L18" s="951">
        <f>[2]QC!L22</f>
        <v>1.125</v>
      </c>
      <c r="M18" s="952" t="str">
        <f>[2]QC!M22</f>
        <v>4 / RCX3134</v>
      </c>
      <c r="N18" s="953">
        <f>[2]QC!N22</f>
        <v>4</v>
      </c>
      <c r="O18" s="954">
        <f>[2]QC!W22</f>
        <v>3766.63708961846</v>
      </c>
      <c r="P18" s="954">
        <f>[2]QC!X22</f>
        <v>3984.72907829471</v>
      </c>
      <c r="Q18" s="515">
        <f>[2]QC!AE22</f>
        <v>4359.44501916665</v>
      </c>
      <c r="R18" s="515">
        <f>[2]QC!AF22</f>
        <v>4678.42455465035</v>
      </c>
      <c r="S18" s="955"/>
    </row>
    <row r="19" spans="1:19">
      <c r="A19" s="949" t="str">
        <f>[2]QC!A23</f>
        <v>QC013</v>
      </c>
      <c r="B19" s="949" t="str">
        <f>[2]QC!B23</f>
        <v>CL402C6</v>
      </c>
      <c r="C19" s="956"/>
      <c r="D19" s="519" t="str">
        <f>[2]QC!D23</f>
        <v>4DES5Y,MT100,ZFI23,ZB48</v>
      </c>
      <c r="E19" s="561">
        <f>[2]QC!E23</f>
        <v>21501.9</v>
      </c>
      <c r="F19" s="22">
        <f>[2]QC!F23</f>
        <v>6.3</v>
      </c>
      <c r="G19" s="22">
        <f>[2]QC!G23</f>
        <v>14</v>
      </c>
      <c r="H19" s="22" t="str">
        <f>[2]QC!H23</f>
        <v>2x400</v>
      </c>
      <c r="I19" s="22">
        <f>[2]QC!I23</f>
        <v>415</v>
      </c>
      <c r="J19" s="944">
        <f>[2]QC!J23</f>
        <v>5</v>
      </c>
      <c r="K19" s="22">
        <f>[2]QC!K23</f>
        <v>5</v>
      </c>
      <c r="L19" s="951">
        <f>[2]QC!L23</f>
        <v>1.125</v>
      </c>
      <c r="M19" s="952" t="str">
        <f>[2]QC!M23</f>
        <v>5 / RCX4734</v>
      </c>
      <c r="N19" s="953" t="str">
        <f>[2]QC!N23</f>
        <v>5 zfi</v>
      </c>
      <c r="O19" s="954">
        <f>[2]QC!W23</f>
        <v>4134.87133984028</v>
      </c>
      <c r="P19" s="954">
        <f>[2]QC!X23</f>
        <v>4340.26559575027</v>
      </c>
      <c r="Q19" s="515">
        <f>[2]QC!AE23</f>
        <v>4692.76050428124</v>
      </c>
      <c r="R19" s="515">
        <f>[2]QC!AF23</f>
        <v>5011.74003976493</v>
      </c>
      <c r="S19" s="955"/>
    </row>
    <row r="20" spans="1:19">
      <c r="A20" s="949" t="str">
        <f>[2]QC!A24</f>
        <v>QC013.1</v>
      </c>
      <c r="B20" s="949" t="str">
        <f>[2]QC!B24</f>
        <v>CL403C4</v>
      </c>
      <c r="C20" s="956"/>
      <c r="D20" s="519" t="str">
        <f>[2]QC!D24</f>
        <v>4CES6Y,MT125,ZFI26</v>
      </c>
      <c r="E20" s="561">
        <f>[2]QC!E24</f>
        <v>25597.5</v>
      </c>
      <c r="F20" s="22">
        <f>[2]QC!F24</f>
        <v>7.5</v>
      </c>
      <c r="G20" s="22">
        <f>[2]QC!G24</f>
        <v>15</v>
      </c>
      <c r="H20" s="22" t="str">
        <f>[2]QC!H24</f>
        <v>3x400</v>
      </c>
      <c r="I20" s="22">
        <f>[2]QC!I24</f>
        <v>415</v>
      </c>
      <c r="J20" s="944">
        <f>[2]QC!J24</f>
        <v>3</v>
      </c>
      <c r="K20" s="22">
        <f>[2]QC!K24</f>
        <v>7.5</v>
      </c>
      <c r="L20" s="951">
        <f>[2]QC!L24</f>
        <v>1.125</v>
      </c>
      <c r="M20" s="952">
        <f>[2]QC!M24</f>
        <v>6</v>
      </c>
      <c r="N20" s="953" t="str">
        <f>[2]QC!N24</f>
        <v>5 zfi,6</v>
      </c>
      <c r="O20" s="954">
        <f>[2]QC!W24</f>
        <v>4453.19432120674</v>
      </c>
      <c r="P20" s="954">
        <f>[2]QC!X24</f>
        <v>4647.61192258685</v>
      </c>
      <c r="Q20" s="515">
        <f>[2]QC!AE24</f>
        <v>5892.84233969615</v>
      </c>
      <c r="R20" s="515">
        <f>[2]QC!AF24</f>
        <v>6211.82187517985</v>
      </c>
      <c r="S20" s="955"/>
    </row>
    <row r="21" spans="1:19">
      <c r="A21" s="949" t="str">
        <f>[2]QC!A25</f>
        <v>QC014</v>
      </c>
      <c r="B21" s="949" t="str">
        <f>[2]QC!B25</f>
        <v>CL403C5</v>
      </c>
      <c r="C21" s="956"/>
      <c r="D21" s="519" t="str">
        <f>[2]QC!D25</f>
        <v>4TES9Y,MT144,ZFI30</v>
      </c>
      <c r="E21" s="561">
        <f>[2]QC!E25</f>
        <v>29351.8</v>
      </c>
      <c r="F21" s="22">
        <f>[2]QC!F25</f>
        <v>8.6</v>
      </c>
      <c r="G21" s="22">
        <f>[2]QC!G25</f>
        <v>15</v>
      </c>
      <c r="H21" s="22" t="str">
        <f>[2]QC!H25</f>
        <v>3x400</v>
      </c>
      <c r="I21" s="22">
        <f>[2]QC!I25</f>
        <v>415</v>
      </c>
      <c r="J21" s="944">
        <f>[2]QC!J25</f>
        <v>5</v>
      </c>
      <c r="K21" s="22">
        <f>[2]QC!K25</f>
        <v>7.5</v>
      </c>
      <c r="L21" s="951">
        <f>[2]QC!L25</f>
        <v>1.125</v>
      </c>
      <c r="M21" s="952" t="str">
        <f>[2]QC!M25</f>
        <v>6 / SCX0645</v>
      </c>
      <c r="N21" s="953" t="str">
        <f>[2]QC!N25</f>
        <v>TES2-6 /TGES5</v>
      </c>
      <c r="O21" s="954">
        <f>[2]QC!W25</f>
        <v>4930.12422360248</v>
      </c>
      <c r="P21" s="954">
        <f>[2]QC!X25</f>
        <v>5418.5658525727</v>
      </c>
      <c r="Q21" s="515">
        <f>[2]QC!AE25</f>
        <v>6200.72411309517</v>
      </c>
      <c r="R21" s="515">
        <f>[2]QC!AF25</f>
        <v>6830.17353487227</v>
      </c>
      <c r="S21" s="955"/>
    </row>
    <row r="22" spans="1:19">
      <c r="A22" s="949" t="str">
        <f>[2]QC!A26</f>
        <v>QC015</v>
      </c>
      <c r="B22" s="949" t="str">
        <f>[2]QC!B26</f>
        <v>CL403C6</v>
      </c>
      <c r="C22" s="956"/>
      <c r="D22" s="519" t="str">
        <f>[2]QC!D26</f>
        <v>4PES12Y,ZFI36,MT160</v>
      </c>
      <c r="E22" s="561">
        <f>[2]QC!E26</f>
        <v>33447.4</v>
      </c>
      <c r="F22" s="22">
        <f>[2]QC!F26</f>
        <v>9.8</v>
      </c>
      <c r="G22" s="22">
        <f>[2]QC!G26</f>
        <v>15</v>
      </c>
      <c r="H22" s="22" t="str">
        <f>[2]QC!H26</f>
        <v>3x400</v>
      </c>
      <c r="I22" s="22">
        <f>[2]QC!I26</f>
        <v>415</v>
      </c>
      <c r="J22" s="944">
        <f>[2]QC!J26</f>
        <v>5</v>
      </c>
      <c r="K22" s="22">
        <f>[2]QC!K26</f>
        <v>7.5</v>
      </c>
      <c r="L22" s="951">
        <f>[2]QC!L26</f>
        <v>1.375</v>
      </c>
      <c r="M22" s="952" t="str">
        <f>[2]QC!M26</f>
        <v>6 / SCX0645</v>
      </c>
      <c r="N22" s="953" t="str">
        <f>[2]QC!N26</f>
        <v>TES2-6 /TGES5 </v>
      </c>
      <c r="O22" s="954">
        <f>[2]QC!W26</f>
        <v>5544.31011535049</v>
      </c>
      <c r="P22" s="954">
        <f>[2]QC!X26</f>
        <v>6023.18262803933</v>
      </c>
      <c r="Q22" s="515">
        <f>[2]QC!AE26</f>
        <v>6793.73118098979</v>
      </c>
      <c r="R22" s="515">
        <f>[2]QC!AF26</f>
        <v>7463.78680110451</v>
      </c>
      <c r="S22" s="955"/>
    </row>
    <row r="23" ht="14" customHeight="1" spans="1:19">
      <c r="A23" s="949" t="str">
        <f>[2]QC!A27</f>
        <v>QC016</v>
      </c>
      <c r="B23" s="949" t="str">
        <f>[2]QC!B27</f>
        <v>CL404C6</v>
      </c>
      <c r="C23" s="956"/>
      <c r="D23" s="519" t="str">
        <f>[2]QC!D27</f>
        <v>4NES14Y,ZFI39</v>
      </c>
      <c r="E23" s="561">
        <f>[2]QC!E27</f>
        <v>41297.3</v>
      </c>
      <c r="F23" s="22">
        <f>[2]QC!F27</f>
        <v>12.1</v>
      </c>
      <c r="G23" s="22">
        <f>[2]QC!G27</f>
        <v>16</v>
      </c>
      <c r="H23" s="22" t="str">
        <f>[2]QC!H27</f>
        <v>4x400</v>
      </c>
      <c r="I23" s="22">
        <f>[2]QC!I27</f>
        <v>415</v>
      </c>
      <c r="J23" s="944">
        <f>[2]QC!J27</f>
        <v>5</v>
      </c>
      <c r="K23" s="22">
        <f>[2]QC!K27</f>
        <v>9</v>
      </c>
      <c r="L23" s="951">
        <f>[2]QC!L27</f>
        <v>1.375</v>
      </c>
      <c r="M23" s="952" t="str">
        <f>[2]QC!M27</f>
        <v>TEX5-1 / TCLE5HW / SCX0645</v>
      </c>
      <c r="N23" s="953" t="str">
        <f>[2]QC!N27</f>
        <v>TES5-1 /TGES5</v>
      </c>
      <c r="O23" s="954">
        <f>[2]QC!W27</f>
        <v>7156.72138420586</v>
      </c>
      <c r="P23" s="954">
        <f>[2]QC!X27</f>
        <v>7623.48824446189</v>
      </c>
      <c r="Q23" s="515">
        <f>[2]QC!AE27</f>
        <v>8881.31569363751</v>
      </c>
      <c r="R23" s="515">
        <f>[2]QC!AF27</f>
        <v>9551.37131375223</v>
      </c>
      <c r="S23" s="955"/>
    </row>
    <row r="24" ht="14" customHeight="1" spans="1:19">
      <c r="A24" s="949" t="str">
        <f>[2]QC!A28</f>
        <v>QC017</v>
      </c>
      <c r="B24" s="949" t="str">
        <f>[2]QC!B28</f>
        <v>CL405C6</v>
      </c>
      <c r="C24" s="956"/>
      <c r="D24" s="519" t="str">
        <f>[2]QC!D28</f>
        <v>4JE15Y,ZFI50</v>
      </c>
      <c r="E24" s="561">
        <f>[2]QC!E28</f>
        <v>48464.6</v>
      </c>
      <c r="F24" s="22">
        <f>[2]QC!F28</f>
        <v>14.2</v>
      </c>
      <c r="G24" s="22">
        <f>[2]QC!G28</f>
        <v>17</v>
      </c>
      <c r="H24" s="22" t="str">
        <f>[2]QC!H28</f>
        <v>5x400</v>
      </c>
      <c r="I24" s="22">
        <f>[2]QC!I28</f>
        <v>415</v>
      </c>
      <c r="J24" s="944">
        <f>[2]QC!J28</f>
        <v>5</v>
      </c>
      <c r="K24" s="22">
        <f>[2]QC!K28</f>
        <v>9</v>
      </c>
      <c r="L24" s="951">
        <f>[2]QC!L28</f>
        <v>1.375</v>
      </c>
      <c r="M24" s="952" t="str">
        <f>[2]QC!M28</f>
        <v>TEX5-2 / TCLE7.5HW / SCX0645</v>
      </c>
      <c r="N24" s="953" t="str">
        <f>[2]QC!N28</f>
        <v>TES5-1 ZFI /TGES7.5 </v>
      </c>
      <c r="O24" s="954">
        <f>[2]QC!W28</f>
        <v>8968.7777284827</v>
      </c>
      <c r="P24" s="954">
        <f>[2]QC!X28</f>
        <v>9447.02769379115</v>
      </c>
      <c r="Q24" s="515">
        <f>[2]QC!AE28</f>
        <v>11035.1135281957</v>
      </c>
      <c r="R24" s="515">
        <f>[2]QC!AF28</f>
        <v>11764.6387095068</v>
      </c>
      <c r="S24" s="955"/>
    </row>
    <row r="25" ht="14" customHeight="1" spans="1:19">
      <c r="A25" s="949" t="str">
        <f>[2]QC!A31</f>
        <v>QC018</v>
      </c>
      <c r="B25" s="949" t="str">
        <f>[2]QC!B31</f>
        <v>NT501C6</v>
      </c>
      <c r="C25" s="956"/>
      <c r="D25" s="519" t="str">
        <f>[2]QC!D31</f>
        <v>4CES6Y,MT125,ZFI30</v>
      </c>
      <c r="E25" s="561">
        <f>[2]QC!E31</f>
        <v>26962.7</v>
      </c>
      <c r="F25" s="22">
        <f>[2]QC!F31</f>
        <v>7.9</v>
      </c>
      <c r="G25" s="22">
        <f>[2]QC!G31</f>
        <v>26</v>
      </c>
      <c r="H25" s="22" t="str">
        <f>[2]QC!H31</f>
        <v>1X500</v>
      </c>
      <c r="I25" s="22">
        <f>[2]QC!I31</f>
        <v>415</v>
      </c>
      <c r="J25" s="944">
        <f>[2]QC!J31</f>
        <v>6</v>
      </c>
      <c r="K25" s="22">
        <f>[2]QC!K31</f>
        <v>9</v>
      </c>
      <c r="L25" s="951">
        <f>[2]QC!L31</f>
        <v>1.125</v>
      </c>
      <c r="M25" s="952">
        <f>[2]QC!M31</f>
        <v>6</v>
      </c>
      <c r="N25" s="953" t="str">
        <f>[2]QC!N31</f>
        <v>6 /5 zfi</v>
      </c>
      <c r="O25" s="954">
        <f>[2]QC!W31</f>
        <v>5245.13796965686</v>
      </c>
      <c r="P25" s="954">
        <f>[2]QC!X31</f>
        <v>5871.20129633681</v>
      </c>
      <c r="Q25" s="515">
        <f>[2]QC!AE31</f>
        <v>5571.12180892021</v>
      </c>
      <c r="R25" s="515">
        <f>[2]QC!AF31</f>
        <v>6150.61492738167</v>
      </c>
      <c r="S25" s="955"/>
    </row>
    <row r="26" spans="1:19">
      <c r="A26" s="949" t="str">
        <f>[2]QC!A32</f>
        <v>QC019</v>
      </c>
      <c r="B26" s="949" t="str">
        <f>[2]QC!B32</f>
        <v>NT501C8</v>
      </c>
      <c r="C26" s="956"/>
      <c r="D26" s="519" t="str">
        <f>[2]QC!D32</f>
        <v>4TES9Y,ZFI31,ZFI36</v>
      </c>
      <c r="E26" s="561">
        <f>[2]QC!E32</f>
        <v>30034.4</v>
      </c>
      <c r="F26" s="22">
        <f>[2]QC!F32</f>
        <v>8.8</v>
      </c>
      <c r="G26" s="22">
        <f>[2]QC!G32</f>
        <v>26</v>
      </c>
      <c r="H26" s="22" t="str">
        <f>[2]QC!H32</f>
        <v>1X500</v>
      </c>
      <c r="I26" s="22">
        <f>[2]QC!I32</f>
        <v>415</v>
      </c>
      <c r="J26" s="944">
        <f>[2]QC!J32</f>
        <v>6</v>
      </c>
      <c r="K26" s="22">
        <f>[2]QC!K32</f>
        <v>9</v>
      </c>
      <c r="L26" s="951">
        <f>[2]QC!L32</f>
        <v>1.375</v>
      </c>
      <c r="M26" s="952">
        <f>[2]QC!M32</f>
        <v>6</v>
      </c>
      <c r="N26" s="953" t="str">
        <f>[2]QC!N32</f>
        <v>TES2-6 /TGES5 </v>
      </c>
      <c r="O26" s="954">
        <f>[2]QC!W32</f>
        <v>5651.1556867936</v>
      </c>
      <c r="P26" s="954">
        <f>[2]QC!X32</f>
        <v>6315.82818566342</v>
      </c>
      <c r="Q26" s="515">
        <f>[2]QC!AE32</f>
        <v>5964.25007471928</v>
      </c>
      <c r="R26" s="515">
        <f>[2]QC!AF32</f>
        <v>6581.12667736458</v>
      </c>
      <c r="S26" s="955"/>
    </row>
    <row r="27" spans="1:19">
      <c r="A27" s="949" t="str">
        <f>[2]QC!A33</f>
        <v>QC020</v>
      </c>
      <c r="B27" s="949" t="str">
        <f>[2]QC!B33</f>
        <v>NT502C4</v>
      </c>
      <c r="C27" s="956"/>
      <c r="D27" s="519" t="str">
        <f>[2]QC!D33</f>
        <v>4PES12Y,ZFI39</v>
      </c>
      <c r="E27" s="561">
        <f>[2]QC!E33</f>
        <v>42662.5</v>
      </c>
      <c r="F27" s="22">
        <f>[2]QC!F33</f>
        <v>12.5</v>
      </c>
      <c r="G27" s="22">
        <f>[2]QC!G33</f>
        <v>26</v>
      </c>
      <c r="H27" s="22" t="str">
        <f>[2]QC!H33</f>
        <v>2X500</v>
      </c>
      <c r="I27" s="22">
        <f>[2]QC!I33</f>
        <v>415</v>
      </c>
      <c r="J27" s="944">
        <f>[2]QC!J33</f>
        <v>6</v>
      </c>
      <c r="K27" s="22">
        <f>[2]QC!K33</f>
        <v>9</v>
      </c>
      <c r="L27" s="951">
        <f>[2]QC!L33</f>
        <v>1.375</v>
      </c>
      <c r="M27" s="952" t="str">
        <f>[2]QC!M33</f>
        <v>TEX5-1 / TCLE5HW / RCX4734</v>
      </c>
      <c r="N27" s="953" t="str">
        <f>[2]QC!N33</f>
        <v>TES5-1 ZFI /TGES5 </v>
      </c>
      <c r="O27" s="954">
        <f>[2]QC!W33</f>
        <v>7352.95115908088</v>
      </c>
      <c r="P27" s="954">
        <f>[2]QC!X33</f>
        <v>8051.0810060196</v>
      </c>
      <c r="Q27" s="515">
        <f>[2]QC!AE33</f>
        <v>7721.58215370069</v>
      </c>
      <c r="R27" s="515">
        <f>[2]QC!AF33</f>
        <v>8357.5063753936</v>
      </c>
      <c r="S27" s="955"/>
    </row>
    <row r="28" spans="1:19">
      <c r="A28" s="949" t="str">
        <f>[2]QC!A34</f>
        <v>QC021</v>
      </c>
      <c r="B28" s="949" t="str">
        <f>[2]QC!B34</f>
        <v>NT502C5</v>
      </c>
      <c r="C28" s="956"/>
      <c r="D28" s="519" t="str">
        <f>[2]QC!D34</f>
        <v>4NES14Y,ZFI50</v>
      </c>
      <c r="E28" s="561">
        <f>[2]QC!E34</f>
        <v>48464.6</v>
      </c>
      <c r="F28" s="22">
        <f>[2]QC!F34</f>
        <v>14.2</v>
      </c>
      <c r="G28" s="22">
        <f>[2]QC!G34</f>
        <v>26</v>
      </c>
      <c r="H28" s="22" t="str">
        <f>[2]QC!H34</f>
        <v>2x500</v>
      </c>
      <c r="I28" s="22">
        <f>[2]QC!I34</f>
        <v>415</v>
      </c>
      <c r="J28" s="944">
        <f>[2]QC!J34</f>
        <v>6</v>
      </c>
      <c r="K28" s="22">
        <f>[2]QC!K34</f>
        <v>9</v>
      </c>
      <c r="L28" s="951">
        <f>[2]QC!L34</f>
        <v>1.375</v>
      </c>
      <c r="M28" s="952" t="str">
        <f>[2]QC!M34</f>
        <v>TEX5-2 / TCLE7.5HW / SCX0645</v>
      </c>
      <c r="N28" s="953" t="str">
        <f>[2]QC!N34</f>
        <v>TES5-1 ZFI /TGES7.5 </v>
      </c>
      <c r="O28" s="954">
        <f>[2]QC!W34</f>
        <v>8319.58727896005</v>
      </c>
      <c r="P28" s="954">
        <f>[2]QC!X34</f>
        <v>9017.71712589876</v>
      </c>
      <c r="Q28" s="515">
        <f>[2]QC!AE34</f>
        <v>8599.03458394815</v>
      </c>
      <c r="R28" s="515">
        <f>[2]QC!AF34</f>
        <v>9234.95880564106</v>
      </c>
      <c r="S28" s="955"/>
    </row>
    <row r="29" customHeight="1" spans="1:19">
      <c r="A29" s="949" t="str">
        <f>[2]QC!A35</f>
        <v>QC022</v>
      </c>
      <c r="B29" s="949" t="str">
        <f>[2]QC!B35</f>
        <v>NT502C6</v>
      </c>
      <c r="C29" s="956"/>
      <c r="D29" s="519" t="str">
        <f>[2]QC!D35</f>
        <v>4HE18Y,ZFI59</v>
      </c>
      <c r="E29" s="561">
        <f>[2]QC!E35</f>
        <v>54608</v>
      </c>
      <c r="F29" s="22">
        <f>[2]QC!F35</f>
        <v>16</v>
      </c>
      <c r="G29" s="22">
        <f>[2]QC!G35</f>
        <v>26</v>
      </c>
      <c r="H29" s="22" t="str">
        <f>[2]QC!H35</f>
        <v>2x500</v>
      </c>
      <c r="I29" s="22">
        <f>[2]QC!I35</f>
        <v>415</v>
      </c>
      <c r="J29" s="944">
        <f>[2]QC!J35</f>
        <v>6</v>
      </c>
      <c r="K29" s="22">
        <f>[2]QC!K35</f>
        <v>9</v>
      </c>
      <c r="L29" s="951">
        <f>[2]QC!L35</f>
        <v>1.375</v>
      </c>
      <c r="M29" s="952" t="str">
        <f>[2]QC!M35</f>
        <v>TEX5-2 / TCLE7.5HW / SCX0845</v>
      </c>
      <c r="N29" s="953" t="str">
        <f>[2]QC!N35</f>
        <v>TES5-2 ZFI /SCX0857/TGES7.5</v>
      </c>
      <c r="O29" s="954">
        <f>[2]QC!W35</f>
        <v>9052.0313613685</v>
      </c>
      <c r="P29" s="954">
        <f>[2]QC!X35</f>
        <v>9750.1612083072</v>
      </c>
      <c r="Q29" s="515">
        <f>[2]QC!AE35</f>
        <v>9811.69356058228</v>
      </c>
      <c r="R29" s="515">
        <f>[2]QC!AF35</f>
        <v>10447.6177822752</v>
      </c>
      <c r="S29" s="955"/>
    </row>
    <row r="30" customHeight="1" spans="1:19">
      <c r="A30" s="949" t="str">
        <f>[2]QC!A36</f>
        <v>QC023</v>
      </c>
      <c r="B30" s="949" t="str">
        <f>[2]QC!B36</f>
        <v>NT502C8</v>
      </c>
      <c r="C30" s="956"/>
      <c r="D30" s="519" t="str">
        <f>[2]QC!D36</f>
        <v>4GE23Y,ZFI68</v>
      </c>
      <c r="E30" s="561">
        <f>[2]QC!E36</f>
        <v>61434</v>
      </c>
      <c r="F30" s="22">
        <f>[2]QC!F36</f>
        <v>18</v>
      </c>
      <c r="G30" s="22">
        <f>[2]QC!G36</f>
        <v>26</v>
      </c>
      <c r="H30" s="22" t="str">
        <f>[2]QC!H36</f>
        <v>2x500</v>
      </c>
      <c r="I30" s="22">
        <f>[2]QC!I36</f>
        <v>415</v>
      </c>
      <c r="J30" s="944">
        <f>[2]QC!J36</f>
        <v>6</v>
      </c>
      <c r="K30" s="22">
        <f>[2]QC!K36</f>
        <v>9</v>
      </c>
      <c r="L30" s="951">
        <f>[2]QC!L36</f>
        <v>1.625</v>
      </c>
      <c r="M30" s="952" t="str">
        <f>[2]QC!M36</f>
        <v>TEX5-3 / TCLE10HW / SCX1057</v>
      </c>
      <c r="N30" s="953" t="str">
        <f>[2]QC!N36</f>
        <v>TES5-3 /SCX0957/TGES9,TES5-2 ZFI</v>
      </c>
      <c r="O30" s="954">
        <f>[2]QC!W36</f>
        <v>10831.3817330211</v>
      </c>
      <c r="P30" s="954">
        <f>[2]QC!X36</f>
        <v>11586.0564086384</v>
      </c>
      <c r="Q30" s="515">
        <f>[2]QC!AE36</f>
        <v>11534.5566188491</v>
      </c>
      <c r="R30" s="515">
        <f>[2]QC!AF36</f>
        <v>12225.2305952942</v>
      </c>
      <c r="S30" s="955"/>
    </row>
    <row r="31" customHeight="1" spans="1:19">
      <c r="A31" s="949" t="str">
        <f>[2]QC!A37</f>
        <v>QC023.1</v>
      </c>
      <c r="B31" s="949" t="str">
        <f>[2]QC!B37</f>
        <v>NT503C5</v>
      </c>
      <c r="C31" s="956"/>
      <c r="D31" s="519" t="str">
        <f>[2]QC!D37</f>
        <v>4FE25Y / 4GE23Y,ZFI81</v>
      </c>
      <c r="E31" s="561">
        <f>[2]QC!E37</f>
        <v>72000</v>
      </c>
      <c r="F31" s="957">
        <f>[2]QC!F37</f>
        <v>21.0958101377088</v>
      </c>
      <c r="G31" s="22">
        <f>[2]QC!G37</f>
        <v>26</v>
      </c>
      <c r="H31" s="22" t="str">
        <f>[2]QC!H37</f>
        <v>3X500</v>
      </c>
      <c r="I31" s="22">
        <f>[2]QC!I37</f>
        <v>415</v>
      </c>
      <c r="J31" s="944">
        <f>[2]QC!J37</f>
        <v>6</v>
      </c>
      <c r="K31" s="22">
        <f>[2]QC!K37</f>
        <v>14.4</v>
      </c>
      <c r="L31" s="951">
        <f>[2]QC!L37</f>
        <v>1.625</v>
      </c>
      <c r="M31" s="952" t="str">
        <f>[2]QC!M37</f>
        <v>TEX5-4 / TCLE12HW / SCX1257</v>
      </c>
      <c r="N31" s="953" t="str">
        <f>[2]QC!N37</f>
        <v>TES5-4 /SCX0957/TGES11,TES5-3 ZFI</v>
      </c>
      <c r="O31" s="954">
        <f>[2]QC!W37</f>
        <v>12415.9963343855</v>
      </c>
      <c r="P31" s="954">
        <f>[2]QC!X37</f>
        <v>13184.4562269241</v>
      </c>
      <c r="Q31" s="515">
        <f>[2]QC!AE37</f>
        <v>13657.4875572182</v>
      </c>
      <c r="R31" s="515">
        <f>[2]QC!AF37</f>
        <v>14348.1615336633</v>
      </c>
      <c r="S31" s="955"/>
    </row>
    <row r="32" spans="1:19">
      <c r="A32" s="949" t="str">
        <f>[2]QC!A38</f>
        <v>QC024</v>
      </c>
      <c r="B32" s="949" t="str">
        <f>[2]QC!B38</f>
        <v>NT503C6</v>
      </c>
      <c r="C32" s="956"/>
      <c r="D32" s="519" t="str">
        <f>[2]QC!D38</f>
        <v>S6H-20.2Y / 6HE28Y,ZFI81</v>
      </c>
      <c r="E32" s="561">
        <f>[2]QC!E38</f>
        <v>81912</v>
      </c>
      <c r="F32" s="957">
        <f>[2]QC!F38</f>
        <v>24</v>
      </c>
      <c r="G32" s="22">
        <f>[2]QC!G38</f>
        <v>26</v>
      </c>
      <c r="H32" s="22" t="str">
        <f>[2]QC!H38</f>
        <v>3x500</v>
      </c>
      <c r="I32" s="22">
        <f>[2]QC!I38</f>
        <v>415</v>
      </c>
      <c r="J32" s="944">
        <f>[2]QC!J38</f>
        <v>6</v>
      </c>
      <c r="K32" s="22">
        <f>[2]QC!K38</f>
        <v>14.4</v>
      </c>
      <c r="L32" s="951">
        <f>[2]QC!L38</f>
        <v>1.625</v>
      </c>
      <c r="M32" s="952" t="str">
        <f>[2]QC!M38</f>
        <v>TEX5-4 / TCLE12HW / SCX1257</v>
      </c>
      <c r="N32" s="953" t="str">
        <f>[2]QC!N38</f>
        <v>TES12-5/ TGES13</v>
      </c>
      <c r="O32" s="954">
        <f>[2]QC!W38</f>
        <v>12883.1076265146</v>
      </c>
      <c r="P32" s="954">
        <f>[2]QC!X38</f>
        <v>13837.593749064</v>
      </c>
      <c r="Q32" s="515">
        <f>[2]QC!AE38</f>
        <v>14109.7699194384</v>
      </c>
      <c r="R32" s="515">
        <f>[2]QC!AF38</f>
        <v>14980.5645312908</v>
      </c>
      <c r="S32" s="955"/>
    </row>
    <row r="33" spans="1:19">
      <c r="A33" s="949" t="str">
        <f>[2]QC!A39</f>
        <v>QC025</v>
      </c>
      <c r="B33" s="949" t="str">
        <f>[2]QC!B39</f>
        <v>NT503C8</v>
      </c>
      <c r="C33" s="956"/>
      <c r="D33" s="519" t="str">
        <f>[2]QC!D39</f>
        <v>6GE34Y,ZFI96</v>
      </c>
      <c r="E33" s="561">
        <f>[2]QC!E39</f>
        <v>93857.5</v>
      </c>
      <c r="F33" s="957">
        <f>[2]QC!F39</f>
        <v>27.5</v>
      </c>
      <c r="G33" s="22">
        <f>[2]QC!G39</f>
        <v>26</v>
      </c>
      <c r="H33" s="22" t="str">
        <f>[2]QC!H39</f>
        <v>3x500</v>
      </c>
      <c r="I33" s="22">
        <f>[2]QC!I39</f>
        <v>415</v>
      </c>
      <c r="J33" s="944">
        <f>[2]QC!J39</f>
        <v>6</v>
      </c>
      <c r="K33" s="22">
        <f>[2]QC!K39</f>
        <v>14.4</v>
      </c>
      <c r="L33" s="951">
        <f>[2]QC!L39</f>
        <v>2.125</v>
      </c>
      <c r="M33" s="952" t="str">
        <f>[2]QC!M39</f>
        <v>TEX5-4 / TJLE14HW / SCX1457</v>
      </c>
      <c r="N33" s="953" t="str">
        <f>[2]QC!N39</f>
        <v>TES12-5 ZFI/ TGES13</v>
      </c>
      <c r="O33" s="954">
        <f>[2]QC!W39</f>
        <v>15628.5001527339</v>
      </c>
      <c r="P33" s="954">
        <f>[2]QC!X39</f>
        <v>16701.0159216623</v>
      </c>
      <c r="Q33" s="515">
        <f>[2]QC!AE39</f>
        <v>16768.0071273651</v>
      </c>
      <c r="R33" s="515">
        <f>[2]QC!AF39</f>
        <v>17753.0844126955</v>
      </c>
      <c r="S33" s="955"/>
    </row>
    <row r="34" spans="1:19">
      <c r="A34" s="949" t="str">
        <f>[2]QC!A40</f>
        <v>QC025.1</v>
      </c>
      <c r="B34" s="949" t="str">
        <f>[2]QC!B40</f>
        <v>NT504C6</v>
      </c>
      <c r="C34" s="956"/>
      <c r="D34" s="519" t="str">
        <f>[2]QC!D40</f>
        <v>6GE34Y,ZFI122</v>
      </c>
      <c r="E34" s="561">
        <f>[2]QC!E40</f>
        <v>115000</v>
      </c>
      <c r="F34" s="957">
        <f>[2]QC!F40</f>
        <v>33.6946967477293</v>
      </c>
      <c r="G34" s="22">
        <f>[2]QC!G40</f>
        <v>30</v>
      </c>
      <c r="H34" s="22" t="str">
        <f>[2]QC!H40</f>
        <v>4x500</v>
      </c>
      <c r="I34" s="22">
        <f>[2]QC!I40</f>
        <v>415</v>
      </c>
      <c r="J34" s="944">
        <f>[2]QC!J40</f>
        <v>6</v>
      </c>
      <c r="K34" s="22">
        <f>[2]QC!K40</f>
        <v>16.2</v>
      </c>
      <c r="L34" s="951">
        <f>[2]QC!L40</f>
        <v>2.125</v>
      </c>
      <c r="M34" s="952" t="str">
        <f>[2]QC!M40</f>
        <v>TEX5-4 / TJLE14HW / SCX1457</v>
      </c>
      <c r="N34" s="953" t="str">
        <f>[2]QC!N40</f>
        <v>TES12-5 ZFI/ TGES13</v>
      </c>
      <c r="O34" s="954">
        <f>[2]QC!W40</f>
        <v>16622.5435291722</v>
      </c>
      <c r="P34" s="954">
        <f>[2]QC!X40</f>
        <v>17708.8445150218</v>
      </c>
      <c r="Q34" s="515">
        <f>[2]QC!AE40</f>
        <v>18336.7855240039</v>
      </c>
      <c r="R34" s="515">
        <f>[2]QC!AF40</f>
        <v>19321.8628093344</v>
      </c>
      <c r="S34" s="955"/>
    </row>
    <row r="35" spans="1:19">
      <c r="A35" s="949" t="str">
        <f>[2]QC!A41</f>
        <v>QC026</v>
      </c>
      <c r="B35" s="949" t="str">
        <f>[2]QC!B41</f>
        <v>NT504C8</v>
      </c>
      <c r="C35" s="958"/>
      <c r="D35" s="519" t="str">
        <f>[2]QC!D41</f>
        <v>6FE44Y/S6F-30.2,ZFI140</v>
      </c>
      <c r="E35" s="561">
        <f>[2]QC!E41</f>
        <v>122868</v>
      </c>
      <c r="F35" s="957">
        <f>[2]QC!F41</f>
        <v>36</v>
      </c>
      <c r="G35" s="22">
        <f>[2]QC!G41</f>
        <v>30</v>
      </c>
      <c r="H35" s="22" t="str">
        <f>[2]QC!H41</f>
        <v>4x500</v>
      </c>
      <c r="I35" s="22">
        <f>[2]QC!I41</f>
        <v>415</v>
      </c>
      <c r="J35" s="944">
        <f>[2]QC!J41</f>
        <v>6</v>
      </c>
      <c r="K35" s="22">
        <f>[2]QC!K41</f>
        <v>16.2</v>
      </c>
      <c r="L35" s="951">
        <f>[2]QC!L41</f>
        <v>2.125</v>
      </c>
      <c r="M35" s="952" t="str">
        <f>[2]QC!M41</f>
        <v>TEX12-5 / TJLE14HW / SCX1457</v>
      </c>
      <c r="N35" s="953" t="str">
        <f>[2]QC!N41</f>
        <v>TES12-6 ZFI/ TGES18</v>
      </c>
      <c r="O35" s="954">
        <f>[2]QC!W41</f>
        <v>20238.5194990327</v>
      </c>
      <c r="P35" s="954">
        <f>[2]QC!X41</f>
        <v>21324.8204848823</v>
      </c>
      <c r="Q35" s="515">
        <f>[2]QC!AE41</f>
        <v>21837.9686059324</v>
      </c>
      <c r="R35" s="515">
        <f>[2]QC!AF41</f>
        <v>22823.0458912628</v>
      </c>
      <c r="S35" s="955"/>
    </row>
    <row r="36" spans="1:19">
      <c r="A36" s="949" t="str">
        <f>[2]QC!A42</f>
        <v>QC001</v>
      </c>
      <c r="B36" s="959" t="str">
        <f>[2]QC!B42</f>
        <v>CL301C4H</v>
      </c>
      <c r="C36" s="960" t="s">
        <v>124</v>
      </c>
      <c r="D36" s="519" t="str">
        <f>[2]QC!D42</f>
        <v>MT18,KCJ484</v>
      </c>
      <c r="E36" s="561">
        <f>[2]QC!E42</f>
        <v>10900</v>
      </c>
      <c r="F36" s="957">
        <f>[2]QC!F42</f>
        <v>3.19367125695869</v>
      </c>
      <c r="G36" s="22">
        <f>[2]QC!G42</f>
        <v>9</v>
      </c>
      <c r="H36" s="22" t="str">
        <f>[2]QC!H42</f>
        <v>1x300</v>
      </c>
      <c r="I36" s="22">
        <f>[2]QC!I42</f>
        <v>230</v>
      </c>
      <c r="J36" s="22"/>
      <c r="K36" s="22" t="str">
        <f>[2]QC!K42</f>
        <v>~</v>
      </c>
      <c r="L36" s="951">
        <f>[2]QC!L42</f>
        <v>0.875</v>
      </c>
      <c r="M36" s="952" t="str">
        <f>[2]QC!M42</f>
        <v>1 / RCX1234</v>
      </c>
      <c r="N36" s="953" t="str">
        <f>[2]QC!N42</f>
        <v>1 / RCX0834</v>
      </c>
      <c r="O36" s="954">
        <f>[2]QC!W42</f>
        <v>1378.10559006211</v>
      </c>
      <c r="P36" s="954">
        <f>[2]QC!X42</f>
        <v>1594.49472810527</v>
      </c>
      <c r="Q36" s="515" t="str">
        <f>[2]QC!AE42</f>
        <v>~</v>
      </c>
      <c r="R36" s="515" t="str">
        <f>[2]QC!AF42</f>
        <v>~</v>
      </c>
      <c r="S36" s="955"/>
    </row>
    <row r="37" spans="1:19">
      <c r="A37" s="949" t="str">
        <f>[2]QC!A43</f>
        <v>QC002</v>
      </c>
      <c r="B37" s="959" t="str">
        <f>[2]QC!B43</f>
        <v>CL302C3H</v>
      </c>
      <c r="C37" s="960"/>
      <c r="D37" s="519" t="str">
        <f>[2]QC!D43</f>
        <v>MT22,CS11,zb15</v>
      </c>
      <c r="E37" s="561">
        <f>[2]QC!E43</f>
        <v>14600</v>
      </c>
      <c r="F37" s="957">
        <f>[2]QC!F43</f>
        <v>4.2777615001465</v>
      </c>
      <c r="G37" s="22">
        <f>[2]QC!G43</f>
        <v>9</v>
      </c>
      <c r="H37" s="22" t="str">
        <f>[2]QC!H43</f>
        <v>2x300</v>
      </c>
      <c r="I37" s="22">
        <f>[2]QC!I43</f>
        <v>230</v>
      </c>
      <c r="J37" s="22"/>
      <c r="K37" s="22" t="str">
        <f>[2]QC!K43</f>
        <v>~</v>
      </c>
      <c r="L37" s="951">
        <f>[2]QC!L43</f>
        <v>0.875</v>
      </c>
      <c r="M37" s="952" t="str">
        <f>[2]QC!M43</f>
        <v>1 / RCX1234</v>
      </c>
      <c r="N37" s="953" t="str">
        <f>[2]QC!N43</f>
        <v>2 / RCX1034</v>
      </c>
      <c r="O37" s="954">
        <f>[2]QC!W43</f>
        <v>1889.69609582964</v>
      </c>
      <c r="P37" s="954">
        <f>[2]QC!X43</f>
        <v>2088.44418194978</v>
      </c>
      <c r="Q37" s="515" t="str">
        <f>[2]QC!AE43</f>
        <v>~</v>
      </c>
      <c r="R37" s="515" t="str">
        <f>[2]QC!AF43</f>
        <v>~</v>
      </c>
      <c r="S37" s="955"/>
    </row>
    <row r="38" spans="1:19">
      <c r="A38" s="949" t="str">
        <f>[2]QC!A44</f>
        <v>QC003</v>
      </c>
      <c r="B38" s="959" t="str">
        <f>[2]QC!B44</f>
        <v>CL302C4H</v>
      </c>
      <c r="C38" s="960"/>
      <c r="D38" s="519" t="str">
        <f>[2]QC!D44</f>
        <v>MT32,ZB19,CS13</v>
      </c>
      <c r="E38" s="561">
        <f>[2]QC!E44</f>
        <v>18300</v>
      </c>
      <c r="F38" s="957">
        <f>[2]QC!F44</f>
        <v>5.36185174333431</v>
      </c>
      <c r="G38" s="22">
        <f>[2]QC!G44</f>
        <v>9</v>
      </c>
      <c r="H38" s="22" t="str">
        <f>[2]QC!H44</f>
        <v>2x300</v>
      </c>
      <c r="I38" s="22">
        <f>[2]QC!I44</f>
        <v>230</v>
      </c>
      <c r="J38" s="22"/>
      <c r="K38" s="22" t="str">
        <f>[2]QC!K44</f>
        <v>~</v>
      </c>
      <c r="L38" s="951">
        <f>[2]QC!L44</f>
        <v>0.875</v>
      </c>
      <c r="M38" s="952" t="str">
        <f>[2]QC!M44</f>
        <v>2 / RCX1634</v>
      </c>
      <c r="N38" s="953" t="str">
        <f>[2]QC!N44</f>
        <v>3 / RCX1534</v>
      </c>
      <c r="O38" s="954">
        <f>[2]QC!W44</f>
        <v>2168.36734693877</v>
      </c>
      <c r="P38" s="954">
        <f>[2]QC!X44</f>
        <v>2357.50607957239</v>
      </c>
      <c r="Q38" s="515" t="str">
        <f>[2]QC!AE44</f>
        <v>~</v>
      </c>
      <c r="R38" s="515" t="str">
        <f>[2]QC!AF44</f>
        <v>~</v>
      </c>
      <c r="S38" s="955"/>
    </row>
    <row r="39" spans="1:19">
      <c r="A39" s="949" t="str">
        <f>[2]QC!A45</f>
        <v>QC004</v>
      </c>
      <c r="B39" s="959" t="str">
        <f>[2]QC!B45</f>
        <v>CL302C6H</v>
      </c>
      <c r="C39" s="960"/>
      <c r="D39" s="519" t="str">
        <f>[2]QC!D45</f>
        <v>MT40,ZB21,CS17,CS20</v>
      </c>
      <c r="E39" s="561">
        <f>[2]QC!E45</f>
        <v>25800</v>
      </c>
      <c r="F39" s="957">
        <f>[2]QC!F45</f>
        <v>7.55933196601231</v>
      </c>
      <c r="G39" s="22">
        <f>[2]QC!G45</f>
        <v>8</v>
      </c>
      <c r="H39" s="22" t="str">
        <f>[2]QC!H45</f>
        <v>2x300</v>
      </c>
      <c r="I39" s="22">
        <f>[2]QC!I45</f>
        <v>230</v>
      </c>
      <c r="J39" s="22"/>
      <c r="K39" s="22" t="str">
        <f>[2]QC!K45</f>
        <v>~</v>
      </c>
      <c r="L39" s="951">
        <f>[2]QC!L45</f>
        <v>1.125</v>
      </c>
      <c r="M39" s="952" t="str">
        <f>[2]QC!M45</f>
        <v>2 / RCX1634</v>
      </c>
      <c r="N39" s="953" t="str">
        <f>[2]QC!N45</f>
        <v>3 / RCX1534</v>
      </c>
      <c r="O39" s="954">
        <f>[2]QC!W45</f>
        <v>2702.14063886424</v>
      </c>
      <c r="P39" s="954">
        <f>[2]QC!X45</f>
        <v>2872.87339591421</v>
      </c>
      <c r="Q39" s="515" t="str">
        <f>[2]QC!AE45</f>
        <v>~</v>
      </c>
      <c r="R39" s="515" t="str">
        <f>[2]QC!AF45</f>
        <v>~</v>
      </c>
      <c r="S39" s="955"/>
    </row>
    <row r="40" spans="1:19">
      <c r="A40" s="949" t="str">
        <f>[2]QC!A46</f>
        <v>QC005</v>
      </c>
      <c r="B40" s="959" t="str">
        <f>[2]QC!B46</f>
        <v>CL303C4H</v>
      </c>
      <c r="C40" s="960"/>
      <c r="D40" s="519" t="str">
        <f>[2]QC!D46</f>
        <v>MT50,ZB29,CS27</v>
      </c>
      <c r="E40" s="561">
        <f>[2]QC!E46</f>
        <v>30400</v>
      </c>
      <c r="F40" s="957">
        <f>[2]QC!F46</f>
        <v>8.90711983592148</v>
      </c>
      <c r="G40" s="22">
        <f>[2]QC!G46</f>
        <v>9</v>
      </c>
      <c r="H40" s="22" t="str">
        <f>[2]QC!H46</f>
        <v>3x300</v>
      </c>
      <c r="I40" s="22">
        <f>[2]QC!I46</f>
        <v>230</v>
      </c>
      <c r="J40" s="22"/>
      <c r="K40" s="22" t="str">
        <f>[2]QC!K46</f>
        <v>~</v>
      </c>
      <c r="L40" s="951">
        <f>[2]QC!L46</f>
        <v>1.125</v>
      </c>
      <c r="M40" s="952" t="str">
        <f>[2]QC!M46</f>
        <v>3 / RCX2434</v>
      </c>
      <c r="N40" s="953" t="str">
        <f>[2]QC!N46</f>
        <v>4 / RCX2034</v>
      </c>
      <c r="O40" s="954">
        <f>[2]QC!W46</f>
        <v>2822.75953859805</v>
      </c>
      <c r="P40" s="954">
        <f>[2]QC!X46</f>
        <v>2989.33302324342</v>
      </c>
      <c r="Q40" s="515" t="str">
        <f>[2]QC!AE46</f>
        <v>~</v>
      </c>
      <c r="R40" s="515" t="str">
        <f>[2]QC!AF46</f>
        <v>~</v>
      </c>
      <c r="S40" s="955"/>
    </row>
    <row r="41" spans="1:19">
      <c r="A41" s="949" t="str">
        <f>[2]QC!A47</f>
        <v>QC006</v>
      </c>
      <c r="B41" s="959" t="str">
        <f>[2]QC!B47</f>
        <v>CL303C6H</v>
      </c>
      <c r="C41" s="960"/>
      <c r="D41" s="519" t="str">
        <f>[2]QC!D47</f>
        <v>MT64,ZB38,CS33</v>
      </c>
      <c r="E41" s="561">
        <f>[2]QC!E47</f>
        <v>44800</v>
      </c>
      <c r="F41" s="957">
        <f>[2]QC!F47</f>
        <v>13.1262818634632</v>
      </c>
      <c r="G41" s="22">
        <f>[2]QC!G47</f>
        <v>9</v>
      </c>
      <c r="H41" s="22" t="str">
        <f>[2]QC!H47</f>
        <v>3x300</v>
      </c>
      <c r="I41" s="22">
        <f>[2]QC!I47</f>
        <v>230</v>
      </c>
      <c r="J41" s="22"/>
      <c r="K41" s="22" t="str">
        <f>[2]QC!K47</f>
        <v>~</v>
      </c>
      <c r="L41" s="951">
        <f>[2]QC!L47</f>
        <v>1.125</v>
      </c>
      <c r="M41" s="952" t="str">
        <f>[2]QC!M47</f>
        <v>4 / RCX3134</v>
      </c>
      <c r="N41" s="953" t="str">
        <f>[2]QC!N47</f>
        <v>5 / RCX3034</v>
      </c>
      <c r="O41" s="954">
        <f>[2]QC!W47</f>
        <v>3198.48047914818</v>
      </c>
      <c r="P41" s="954">
        <f>[2]QC!X47</f>
        <v>3352.09806929182</v>
      </c>
      <c r="Q41" s="515" t="str">
        <f>[2]QC!AE47</f>
        <v>~</v>
      </c>
      <c r="R41" s="515" t="str">
        <f>[2]QC!AF47</f>
        <v>~</v>
      </c>
      <c r="S41" s="955"/>
    </row>
    <row r="42" spans="1:19">
      <c r="A42" s="949" t="str">
        <f>[2]QC!A48</f>
        <v>QC006.1</v>
      </c>
      <c r="B42" s="959" t="str">
        <f>[2]QC!B48</f>
        <v>CL304C6H</v>
      </c>
      <c r="C42" s="960"/>
      <c r="D42" s="519" t="str">
        <f>[2]QC!D48</f>
        <v>MT80,ZB45,CR72</v>
      </c>
      <c r="E42" s="561">
        <f>[2]QC!E48</f>
        <v>63600</v>
      </c>
      <c r="F42" s="957">
        <f>[2]QC!F48</f>
        <v>18.6346322883094</v>
      </c>
      <c r="G42" s="22">
        <f>[2]QC!G48</f>
        <v>9</v>
      </c>
      <c r="H42" s="22" t="str">
        <f>[2]QC!H48</f>
        <v>4x300</v>
      </c>
      <c r="I42" s="22">
        <f>[2]QC!I48</f>
        <v>230</v>
      </c>
      <c r="J42" s="22"/>
      <c r="K42" s="22" t="str">
        <f>[2]QC!K48</f>
        <v>~</v>
      </c>
      <c r="L42" s="951">
        <f>[2]QC!L48</f>
        <v>1.125</v>
      </c>
      <c r="M42" s="952" t="str">
        <f>[2]QC!M48</f>
        <v>5 / RCX4734</v>
      </c>
      <c r="N42" s="953" t="str">
        <f>[2]QC!N48</f>
        <v>6 / SCX0445</v>
      </c>
      <c r="O42" s="954">
        <f>[2]QC!W48</f>
        <v>3821.40084294587</v>
      </c>
      <c r="P42" s="954">
        <f>[2]QC!X48</f>
        <v>3968.03666592757</v>
      </c>
      <c r="Q42" s="515" t="str">
        <f>[2]QC!AE48</f>
        <v>~</v>
      </c>
      <c r="R42" s="515" t="str">
        <f>[2]QC!AF48</f>
        <v>~</v>
      </c>
      <c r="S42" s="955"/>
    </row>
    <row r="43" s="398" customFormat="1" ht="12" spans="1:19">
      <c r="A43" s="949" t="str">
        <f>[2]QC!A49</f>
        <v>QC007</v>
      </c>
      <c r="B43" s="959" t="str">
        <f>[2]QC!B49</f>
        <v>CL401C3H</v>
      </c>
      <c r="C43" s="960"/>
      <c r="D43" s="519" t="str">
        <f>[2]QC!D49</f>
        <v>MT22,CS11</v>
      </c>
      <c r="E43" s="561">
        <f>[2]QC!E49</f>
        <v>10900</v>
      </c>
      <c r="F43" s="957">
        <f>[2]QC!F49</f>
        <v>3.19367125695869</v>
      </c>
      <c r="G43" s="22">
        <f>[2]QC!G49</f>
        <v>12</v>
      </c>
      <c r="H43" s="22" t="str">
        <f>[2]QC!H49</f>
        <v>1x400</v>
      </c>
      <c r="I43" s="22">
        <f>[2]QC!I49</f>
        <v>230</v>
      </c>
      <c r="J43" s="22"/>
      <c r="K43" s="22" t="str">
        <f>[2]QC!K49</f>
        <v>~</v>
      </c>
      <c r="L43" s="951">
        <f>[2]QC!L49</f>
        <v>0.875</v>
      </c>
      <c r="M43" s="952" t="str">
        <f>[2]QC!M49</f>
        <v>1 / RCX1234</v>
      </c>
      <c r="N43" s="953" t="str">
        <f>[2]QC!N49</f>
        <v>1 / RCX0834</v>
      </c>
      <c r="O43" s="954">
        <f>[2]QC!W49</f>
        <v>1608.25199645075</v>
      </c>
      <c r="P43" s="954">
        <f>[2]QC!X49</f>
        <v>1816.70505151499</v>
      </c>
      <c r="Q43" s="515">
        <f>[2]QC!AE49</f>
        <v>2179.49597449922</v>
      </c>
      <c r="R43" s="515">
        <f>[2]QC!AF49</f>
        <v>2414.40950419271</v>
      </c>
      <c r="S43" s="955"/>
    </row>
    <row r="44" s="398" customFormat="1" ht="12" spans="1:19">
      <c r="A44" s="949" t="str">
        <f>[2]QC!A50</f>
        <v>QC008</v>
      </c>
      <c r="B44" s="959" t="str">
        <f>[2]QC!B50</f>
        <v>CL401C4H</v>
      </c>
      <c r="C44" s="960"/>
      <c r="D44" s="519" t="str">
        <f>[2]QC!D50</f>
        <v>MT32,ZB15,CS13</v>
      </c>
      <c r="E44" s="561">
        <f>[2]QC!E50</f>
        <v>14600</v>
      </c>
      <c r="F44" s="957">
        <f>[2]QC!F50</f>
        <v>4.2777615001465</v>
      </c>
      <c r="G44" s="22">
        <f>[2]QC!G50</f>
        <v>12</v>
      </c>
      <c r="H44" s="22" t="str">
        <f>[2]QC!H50</f>
        <v>1x400</v>
      </c>
      <c r="I44" s="22">
        <f>[2]QC!I50</f>
        <v>230</v>
      </c>
      <c r="J44" s="22"/>
      <c r="K44" s="22" t="str">
        <f>[2]QC!K50</f>
        <v>~</v>
      </c>
      <c r="L44" s="951">
        <f>[2]QC!L50</f>
        <v>0.875</v>
      </c>
      <c r="M44" s="952" t="str">
        <f>[2]QC!M50</f>
        <v>1 / RCX1234</v>
      </c>
      <c r="N44" s="953" t="str">
        <f>[2]QC!N50</f>
        <v>2 / RCX1034</v>
      </c>
      <c r="O44" s="954">
        <f>[2]QC!W50</f>
        <v>1911.87888198758</v>
      </c>
      <c r="P44" s="954">
        <f>[2]QC!X50</f>
        <v>2109.86204444709</v>
      </c>
      <c r="Q44" s="515">
        <f>[2]QC!AE50</f>
        <v>2472.65296743133</v>
      </c>
      <c r="R44" s="515">
        <f>[2]QC!AF50</f>
        <v>2707.56649712481</v>
      </c>
      <c r="S44" s="955"/>
    </row>
    <row r="45" s="398" customFormat="1" ht="12" spans="1:19">
      <c r="A45" s="949" t="str">
        <f>[2]QC!A51</f>
        <v>QC009</v>
      </c>
      <c r="B45" s="959" t="str">
        <f>[2]QC!B51</f>
        <v>CL401C5H</v>
      </c>
      <c r="C45" s="960"/>
      <c r="D45" s="519" t="str">
        <f>[2]QC!D51</f>
        <v>MT36,ZB19,CS17</v>
      </c>
      <c r="E45" s="561">
        <f>[2]QC!E51</f>
        <v>18300</v>
      </c>
      <c r="F45" s="957">
        <f>[2]QC!F51</f>
        <v>5.36185174333431</v>
      </c>
      <c r="G45" s="22">
        <f>[2]QC!G51</f>
        <v>12</v>
      </c>
      <c r="H45" s="22" t="str">
        <f>[2]QC!H51</f>
        <v>1x400</v>
      </c>
      <c r="I45" s="22">
        <f>[2]QC!I51</f>
        <v>230</v>
      </c>
      <c r="J45" s="22"/>
      <c r="K45" s="22" t="str">
        <f>[2]QC!K51</f>
        <v>~</v>
      </c>
      <c r="L45" s="951">
        <f>[2]QC!L51</f>
        <v>0.875</v>
      </c>
      <c r="M45" s="952" t="str">
        <f>[2]QC!M51</f>
        <v>2 / RCX1634</v>
      </c>
      <c r="N45" s="953" t="str">
        <f>[2]QC!N51</f>
        <v>3 / RCX1534</v>
      </c>
      <c r="O45" s="954">
        <f>[2]QC!W51</f>
        <v>2151.73025732032</v>
      </c>
      <c r="P45" s="954">
        <f>[2]QC!X51</f>
        <v>2341.4426826994</v>
      </c>
      <c r="Q45" s="515">
        <f>[2]QC!AE51</f>
        <v>2704.23360568363</v>
      </c>
      <c r="R45" s="515">
        <f>[2]QC!AF51</f>
        <v>2939.14713537711</v>
      </c>
      <c r="S45" s="955"/>
    </row>
    <row r="46" s="398" customFormat="1" ht="12" spans="1:19">
      <c r="A46" s="949" t="str">
        <f>[2]QC!A52</f>
        <v>QC010</v>
      </c>
      <c r="B46" s="959" t="str">
        <f>[2]QC!B52</f>
        <v>CL401C6H</v>
      </c>
      <c r="C46" s="960"/>
      <c r="D46" s="519" t="str">
        <f>[2]QC!D52</f>
        <v>MT40,ZB21,CS20,CR42</v>
      </c>
      <c r="E46" s="561">
        <f>[2]QC!E52</f>
        <v>25800</v>
      </c>
      <c r="F46" s="957">
        <f>[2]QC!F52</f>
        <v>7.55933196601231</v>
      </c>
      <c r="G46" s="22">
        <f>[2]QC!G52</f>
        <v>12</v>
      </c>
      <c r="H46" s="22" t="str">
        <f>[2]QC!H52</f>
        <v>1x400</v>
      </c>
      <c r="I46" s="22">
        <f>[2]QC!I52</f>
        <v>230</v>
      </c>
      <c r="J46" s="22"/>
      <c r="K46" s="22" t="str">
        <f>[2]QC!K52</f>
        <v>~</v>
      </c>
      <c r="L46" s="951">
        <f>[2]QC!L52</f>
        <v>0.875</v>
      </c>
      <c r="M46" s="952" t="str">
        <f>[2]QC!M52</f>
        <v>3 / RCX2434</v>
      </c>
      <c r="N46" s="953" t="str">
        <f>[2]QC!N52</f>
        <v>3 / RCX1534</v>
      </c>
      <c r="O46" s="954">
        <f>[2]QC!W52</f>
        <v>2248.77994676131</v>
      </c>
      <c r="P46" s="954">
        <f>[2]QC!X52</f>
        <v>2435.1458311252</v>
      </c>
      <c r="Q46" s="515">
        <f>[2]QC!AE52</f>
        <v>2797.93675410941</v>
      </c>
      <c r="R46" s="515">
        <f>[2]QC!AF52</f>
        <v>3032.8502838029</v>
      </c>
      <c r="S46" s="955"/>
    </row>
    <row r="47" s="398" customFormat="1" ht="12" spans="1:19">
      <c r="A47" s="949" t="str">
        <f>[2]QC!A53</f>
        <v>QC010.1</v>
      </c>
      <c r="B47" s="959" t="str">
        <f>[2]QC!B53</f>
        <v>CL402C3H</v>
      </c>
      <c r="C47" s="960"/>
      <c r="D47" s="519" t="str">
        <f>[2]QC!D53</f>
        <v>MT44,ZB29,CS24,CR42</v>
      </c>
      <c r="E47" s="561">
        <f>[2]QC!E53</f>
        <v>27645.3</v>
      </c>
      <c r="F47" s="957">
        <f>[2]QC!F53</f>
        <v>8.1</v>
      </c>
      <c r="G47" s="22">
        <f>[2]QC!G53</f>
        <v>14</v>
      </c>
      <c r="H47" s="22" t="str">
        <f>[2]QC!H53</f>
        <v>2x400</v>
      </c>
      <c r="I47" s="22">
        <f>[2]QC!I53</f>
        <v>415</v>
      </c>
      <c r="J47" s="22"/>
      <c r="K47" s="22" t="str">
        <f>[2]QC!K53</f>
        <v>~</v>
      </c>
      <c r="L47" s="951">
        <f>[2]QC!L53</f>
        <v>1.125</v>
      </c>
      <c r="M47" s="952" t="str">
        <f>[2]QC!M53</f>
        <v>3 / RCX2434</v>
      </c>
      <c r="N47" s="953" t="str">
        <f>[2]QC!N53</f>
        <v>3 / RCX1534</v>
      </c>
      <c r="O47" s="954">
        <f>[2]QC!W53</f>
        <v>2589.84028393966</v>
      </c>
      <c r="P47" s="954">
        <f>[2]QC!X53</f>
        <v>2764.44546702152</v>
      </c>
      <c r="Q47" s="515">
        <f>[2]QC!AE53</f>
        <v>3724.94084268346</v>
      </c>
      <c r="R47" s="515">
        <f>[2]QC!AF53</f>
        <v>3959.85437237695</v>
      </c>
      <c r="S47" s="955"/>
    </row>
    <row r="48" s="398" customFormat="1" ht="12" spans="1:19">
      <c r="A48" s="949" t="str">
        <f>[2]QC!A54</f>
        <v>QC011</v>
      </c>
      <c r="B48" s="959" t="str">
        <f>[2]QC!B54</f>
        <v>CL402C4H</v>
      </c>
      <c r="C48" s="960"/>
      <c r="D48" s="519" t="str">
        <f>[2]QC!D54</f>
        <v>MT50,ZB29,CS27,cr47</v>
      </c>
      <c r="E48" s="561">
        <f>[2]QC!E54</f>
        <v>30400</v>
      </c>
      <c r="F48" s="957">
        <f>[2]QC!F54</f>
        <v>8.90711983592148</v>
      </c>
      <c r="G48" s="22">
        <f>[2]QC!G54</f>
        <v>14</v>
      </c>
      <c r="H48" s="22" t="str">
        <f>[2]QC!H54</f>
        <v>2x400</v>
      </c>
      <c r="I48" s="22">
        <f>[2]QC!I54</f>
        <v>415</v>
      </c>
      <c r="J48" s="22"/>
      <c r="K48" s="22" t="str">
        <f>[2]QC!K54</f>
        <v>~</v>
      </c>
      <c r="L48" s="951">
        <f>[2]QC!L54</f>
        <v>1.125</v>
      </c>
      <c r="M48" s="952" t="str">
        <f>[2]QC!M54</f>
        <v>3 / RCX2434</v>
      </c>
      <c r="N48" s="953" t="str">
        <f>[2]QC!N54</f>
        <v>3 / RCX2034</v>
      </c>
      <c r="O48" s="954">
        <f>[2]QC!W54</f>
        <v>2903.17213842059</v>
      </c>
      <c r="P48" s="954">
        <f>[2]QC!X54</f>
        <v>3066.97277479621</v>
      </c>
      <c r="Q48" s="515">
        <f>[2]QC!AE54</f>
        <v>4027.46815045815</v>
      </c>
      <c r="R48" s="515">
        <f>[2]QC!AF54</f>
        <v>4262.38168015163</v>
      </c>
      <c r="S48" s="955"/>
    </row>
    <row r="49" s="398" customFormat="1" ht="12" spans="1:19">
      <c r="A49" s="949" t="str">
        <f>[2]QC!A55</f>
        <v>QC012</v>
      </c>
      <c r="B49" s="959" t="str">
        <f>[2]QC!B55</f>
        <v>CL402C5H</v>
      </c>
      <c r="C49" s="960"/>
      <c r="D49" s="519" t="str">
        <f>[2]QC!D55</f>
        <v>MT64,ZB38,CS33,cr62</v>
      </c>
      <c r="E49" s="561">
        <f>[2]QC!E55</f>
        <v>44800</v>
      </c>
      <c r="F49" s="957">
        <f>[2]QC!F55</f>
        <v>13.1262818634632</v>
      </c>
      <c r="G49" s="22">
        <f>[2]QC!G55</f>
        <v>14</v>
      </c>
      <c r="H49" s="22" t="str">
        <f>[2]QC!H55</f>
        <v>2x400</v>
      </c>
      <c r="I49" s="22">
        <f>[2]QC!I55</f>
        <v>415</v>
      </c>
      <c r="J49" s="22"/>
      <c r="K49" s="22" t="str">
        <f>[2]QC!K55</f>
        <v>~</v>
      </c>
      <c r="L49" s="951">
        <f>[2]QC!L55</f>
        <v>1.125</v>
      </c>
      <c r="M49" s="952" t="str">
        <f>[2]QC!M55</f>
        <v>4 / RCX3134</v>
      </c>
      <c r="N49" s="953" t="str">
        <f>[2]QC!N55</f>
        <v>4 / RCX3034</v>
      </c>
      <c r="O49" s="954">
        <f>[2]QC!W55</f>
        <v>3247.00532386868</v>
      </c>
      <c r="P49" s="954">
        <f>[2]QC!X55</f>
        <v>3398.94964350471</v>
      </c>
      <c r="Q49" s="515">
        <f>[2]QC!AE55</f>
        <v>4359.44501916665</v>
      </c>
      <c r="R49" s="515">
        <f>[2]QC!AF55</f>
        <v>4594.35854886014</v>
      </c>
      <c r="S49" s="955"/>
    </row>
    <row r="50" s="398" customFormat="1" ht="12" spans="1:19">
      <c r="A50" s="949" t="str">
        <f>[2]QC!A56</f>
        <v>QC013</v>
      </c>
      <c r="B50" s="959" t="str">
        <f>[2]QC!B56</f>
        <v>CL402C6H</v>
      </c>
      <c r="C50" s="960"/>
      <c r="D50" s="519" t="str">
        <f>[2]QC!D56</f>
        <v>MT80,ZB45,CR72</v>
      </c>
      <c r="E50" s="561">
        <f>[2]QC!E56</f>
        <v>63600</v>
      </c>
      <c r="F50" s="957">
        <f>[2]QC!F56</f>
        <v>18.6346322883094</v>
      </c>
      <c r="G50" s="22">
        <f>[2]QC!G56</f>
        <v>14</v>
      </c>
      <c r="H50" s="22" t="str">
        <f>[2]QC!H56</f>
        <v>2x400</v>
      </c>
      <c r="I50" s="22">
        <f>[2]QC!I56</f>
        <v>415</v>
      </c>
      <c r="J50" s="22"/>
      <c r="K50" s="22" t="str">
        <f>[2]QC!K56</f>
        <v>~</v>
      </c>
      <c r="L50" s="951">
        <f>[2]QC!L56</f>
        <v>1.125</v>
      </c>
      <c r="M50" s="952" t="str">
        <f>[2]QC!M56</f>
        <v>5 / RCX4734</v>
      </c>
      <c r="N50" s="953">
        <f>[2]QC!N56</f>
        <v>5</v>
      </c>
      <c r="O50" s="954">
        <f>[2]QC!W56</f>
        <v>3592.22493345164</v>
      </c>
      <c r="P50" s="954">
        <f>[2]QC!X56</f>
        <v>3732.2651286193</v>
      </c>
      <c r="Q50" s="515">
        <f>[2]QC!AE56</f>
        <v>4692.76050428124</v>
      </c>
      <c r="R50" s="515">
        <f>[2]QC!AF56</f>
        <v>4927.67403397472</v>
      </c>
      <c r="S50" s="955"/>
    </row>
    <row r="51" s="398" customFormat="1" ht="12" spans="1:19">
      <c r="A51" s="949" t="str">
        <f>[2]QC!A57</f>
        <v>QC013.1</v>
      </c>
      <c r="B51" s="959" t="str">
        <f>[2]QC!B57</f>
        <v>CL403C4H</v>
      </c>
      <c r="C51" s="960"/>
      <c r="D51" s="519" t="str">
        <f>[2]QC!D57</f>
        <v>MT80,ZB48</v>
      </c>
      <c r="E51" s="561">
        <f>[2]QC!E57</f>
        <v>64847</v>
      </c>
      <c r="F51" s="957">
        <f>[2]QC!F57</f>
        <v>19</v>
      </c>
      <c r="G51" s="22">
        <f>[2]QC!G57</f>
        <v>15</v>
      </c>
      <c r="H51" s="22" t="str">
        <f>[2]QC!H57</f>
        <v>3x400</v>
      </c>
      <c r="I51" s="22">
        <f>[2]QC!I57</f>
        <v>415</v>
      </c>
      <c r="J51" s="22"/>
      <c r="K51" s="22" t="str">
        <f>[2]QC!K57</f>
        <v>~</v>
      </c>
      <c r="L51" s="951">
        <f>[2]QC!L57</f>
        <v>1.125</v>
      </c>
      <c r="M51" s="952" t="str">
        <f>[2]QC!M57</f>
        <v>6 / RCX4734</v>
      </c>
      <c r="N51" s="953">
        <f>[2]QC!N57</f>
        <v>5</v>
      </c>
      <c r="O51" s="954">
        <f>[2]QC!W57</f>
        <v>4216.11579414374</v>
      </c>
      <c r="P51" s="954">
        <f>[2]QC!X57</f>
        <v>4334.64251135651</v>
      </c>
      <c r="Q51" s="515">
        <f>[2]QC!AE57</f>
        <v>5892.84233969615</v>
      </c>
      <c r="R51" s="515">
        <f>[2]QC!AF57</f>
        <v>6127.75586938964</v>
      </c>
      <c r="S51" s="955"/>
    </row>
    <row r="52" s="398" customFormat="1" ht="12" spans="1:19">
      <c r="A52" s="949" t="str">
        <f>[2]QC!A58</f>
        <v>QC014</v>
      </c>
      <c r="B52" s="959" t="str">
        <f>[2]QC!B58</f>
        <v>CL403C5H</v>
      </c>
      <c r="C52" s="960"/>
      <c r="D52" s="519" t="str">
        <f>[2]QC!D58</f>
        <v>MT100,ZB58</v>
      </c>
      <c r="E52" s="561">
        <f>[2]QC!E58</f>
        <v>66000</v>
      </c>
      <c r="F52" s="957">
        <f>[2]QC!F58</f>
        <v>19.3378259595664</v>
      </c>
      <c r="G52" s="22">
        <f>[2]QC!G58</f>
        <v>15</v>
      </c>
      <c r="H52" s="22" t="str">
        <f>[2]QC!H58</f>
        <v>3x400</v>
      </c>
      <c r="I52" s="22">
        <f>[2]QC!I58</f>
        <v>415</v>
      </c>
      <c r="J52" s="22"/>
      <c r="K52" s="22" t="str">
        <f>[2]QC!K58</f>
        <v>~</v>
      </c>
      <c r="L52" s="951">
        <f>[2]QC!L58</f>
        <v>1.125</v>
      </c>
      <c r="M52" s="952" t="str">
        <f>[2]QC!M58</f>
        <v>6 / TCLE5HW / SCX0645</v>
      </c>
      <c r="N52" s="953">
        <f>[2]QC!N58</f>
        <v>6</v>
      </c>
      <c r="O52" s="954">
        <f>[2]QC!W58</f>
        <v>4534.99334516415</v>
      </c>
      <c r="P52" s="954">
        <f>[2]QC!X58</f>
        <v>4642.52428475552</v>
      </c>
      <c r="Q52" s="515">
        <f>[2]QC!AE58</f>
        <v>6200.72411309517</v>
      </c>
      <c r="R52" s="515">
        <f>[2]QC!AF58</f>
        <v>6746.10752908207</v>
      </c>
      <c r="S52" s="955"/>
    </row>
    <row r="53" s="398" customFormat="1" ht="12" spans="1:19">
      <c r="A53" s="949" t="str">
        <f>[2]QC!A59</f>
        <v>QC015</v>
      </c>
      <c r="B53" s="959" t="str">
        <f>[2]QC!B59</f>
        <v>CL403C6H</v>
      </c>
      <c r="C53" s="960"/>
      <c r="D53" s="519" t="str">
        <f>[2]QC!D59</f>
        <v>MT125,ZB76,4VES10Y</v>
      </c>
      <c r="E53" s="561">
        <f>[2]QC!E59</f>
        <v>82100</v>
      </c>
      <c r="F53" s="957">
        <f>[2]QC!F59</f>
        <v>24.0550835042485</v>
      </c>
      <c r="G53" s="22">
        <f>[2]QC!G59</f>
        <v>15</v>
      </c>
      <c r="H53" s="22" t="str">
        <f>[2]QC!H59</f>
        <v>3x400</v>
      </c>
      <c r="I53" s="22">
        <f>[2]QC!I59</f>
        <v>415</v>
      </c>
      <c r="J53" s="22"/>
      <c r="K53" s="22" t="str">
        <f>[2]QC!K59</f>
        <v>~</v>
      </c>
      <c r="L53" s="951">
        <f>[2]QC!L59</f>
        <v>1.375</v>
      </c>
      <c r="M53" s="952" t="str">
        <f>[2]QC!M59</f>
        <v>TEX5-1 / TCLE5HW / SCX0645</v>
      </c>
      <c r="N53" s="953">
        <f>[2]QC!N59</f>
        <v>6</v>
      </c>
      <c r="O53" s="954">
        <f>[2]QC!W59</f>
        <v>5149.17923691216</v>
      </c>
      <c r="P53" s="954">
        <f>[2]QC!X59</f>
        <v>5235.53135265014</v>
      </c>
      <c r="Q53" s="515">
        <f>[2]QC!AE59</f>
        <v>6793.73118098979</v>
      </c>
      <c r="R53" s="515">
        <f>[2]QC!AF59</f>
        <v>7339.11459697669</v>
      </c>
      <c r="S53" s="955"/>
    </row>
    <row r="54" s="398" customFormat="1" ht="12" spans="1:19">
      <c r="A54" s="949" t="str">
        <f>[2]QC!A60</f>
        <v>QC016</v>
      </c>
      <c r="B54" s="959" t="str">
        <f>[2]QC!B60</f>
        <v>CL404C6H</v>
      </c>
      <c r="C54" s="960"/>
      <c r="D54" s="519" t="str">
        <f>[2]QC!D60</f>
        <v>MT144/4TES12Y,ZB95</v>
      </c>
      <c r="E54" s="561">
        <f>[2]QC!E60</f>
        <v>93400</v>
      </c>
      <c r="F54" s="957">
        <f>[2]QC!F60</f>
        <v>27.3659537064166</v>
      </c>
      <c r="G54" s="22">
        <f>[2]QC!G60</f>
        <v>16</v>
      </c>
      <c r="H54" s="22" t="str">
        <f>[2]QC!H60</f>
        <v>4x400</v>
      </c>
      <c r="I54" s="22">
        <f>[2]QC!I60</f>
        <v>415</v>
      </c>
      <c r="J54" s="22"/>
      <c r="K54" s="22" t="str">
        <f>[2]QC!K60</f>
        <v>~</v>
      </c>
      <c r="L54" s="951">
        <f>[2]QC!L60</f>
        <v>1.375</v>
      </c>
      <c r="M54" s="952" t="str">
        <f>[2]QC!M60</f>
        <v>TEX5-2 / TCLE7.5HW / SCX0845</v>
      </c>
      <c r="N54" s="953" t="str">
        <f>[2]QC!N60</f>
        <v>TES5-2 / SCX0857/TGES7.5</v>
      </c>
      <c r="O54" s="954">
        <f>[2]QC!W60</f>
        <v>6692.26929902396</v>
      </c>
      <c r="P54" s="954">
        <f>[2]QC!X60</f>
        <v>7050.37954429638</v>
      </c>
      <c r="Q54" s="515">
        <f>[2]QC!AE60</f>
        <v>8881.31569363751</v>
      </c>
      <c r="R54" s="515">
        <f>[2]QC!AF60</f>
        <v>9426.69910962441</v>
      </c>
      <c r="S54" s="955"/>
    </row>
    <row r="55" s="398" customFormat="1" ht="12" spans="1:19">
      <c r="A55" s="949" t="str">
        <f>[2]QC!A61</f>
        <v>QC017</v>
      </c>
      <c r="B55" s="959" t="str">
        <f>[2]QC!B61</f>
        <v>CL405C6H</v>
      </c>
      <c r="C55" s="960"/>
      <c r="D55" s="519" t="str">
        <f>[2]QC!D61</f>
        <v>4PES15Y,ZB114</v>
      </c>
      <c r="E55" s="561">
        <f>[2]QC!E61</f>
        <v>120000</v>
      </c>
      <c r="F55" s="957">
        <f>[2]QC!F61</f>
        <v>0</v>
      </c>
      <c r="G55" s="22">
        <f>[2]QC!G61</f>
        <v>0</v>
      </c>
      <c r="H55" s="22">
        <f>[2]QC!H61</f>
        <v>0</v>
      </c>
      <c r="I55" s="22">
        <f>[2]QC!I61</f>
        <v>0</v>
      </c>
      <c r="J55" s="22"/>
      <c r="K55" s="22">
        <f>[2]QC!K61</f>
        <v>0</v>
      </c>
      <c r="L55" s="951">
        <f>[2]QC!L61</f>
        <v>1.375</v>
      </c>
      <c r="M55" s="952">
        <f>[2]QC!M61</f>
        <v>0</v>
      </c>
      <c r="N55" s="953">
        <f>[2]QC!N61</f>
        <v>0</v>
      </c>
      <c r="O55" s="954">
        <f>[2]QC!W61</f>
        <v>7899.84472049689</v>
      </c>
      <c r="P55" s="954">
        <f>[2]QC!X61</f>
        <v>8230.81267937718</v>
      </c>
      <c r="Q55" s="515">
        <f>[2]QC!AE61</f>
        <v>10578.6453337215</v>
      </c>
      <c r="R55" s="515">
        <f>[2]QC!AF61</f>
        <v>11124.0287497084</v>
      </c>
      <c r="S55" s="955"/>
    </row>
    <row r="56" s="398" customFormat="1" ht="12" spans="1:19">
      <c r="A56" s="949" t="str">
        <f>[2]QC!A62</f>
        <v>QC018</v>
      </c>
      <c r="B56" s="959" t="str">
        <f>[2]QC!B62</f>
        <v>NT501C6H</v>
      </c>
      <c r="C56" s="960"/>
      <c r="D56" s="519" t="str">
        <f>[2]QC!D62</f>
        <v>MT100,ZB58</v>
      </c>
      <c r="E56" s="561">
        <f>[2]QC!E62</f>
        <v>66000</v>
      </c>
      <c r="F56" s="957">
        <f>[2]QC!F62</f>
        <v>19.3378259595664</v>
      </c>
      <c r="G56" s="22">
        <f>[2]QC!G62</f>
        <v>26</v>
      </c>
      <c r="H56" s="22" t="str">
        <f>[2]QC!H62</f>
        <v>1X500</v>
      </c>
      <c r="I56" s="22">
        <f>[2]QC!I62</f>
        <v>415</v>
      </c>
      <c r="J56" s="22"/>
      <c r="K56" s="22" t="str">
        <f>[2]QC!K62</f>
        <v>~</v>
      </c>
      <c r="L56" s="951">
        <f>[2]QC!L62</f>
        <v>1.125</v>
      </c>
      <c r="M56" s="952" t="str">
        <f>[2]QC!M62</f>
        <v>6 / TCLE5HW / SCX0645</v>
      </c>
      <c r="N56" s="953">
        <f>[2]QC!N62</f>
        <v>6</v>
      </c>
      <c r="O56" s="954">
        <f>[2]QC!W62</f>
        <v>4977.85357906527</v>
      </c>
      <c r="P56" s="954">
        <f>[2]QC!X62</f>
        <v>5523.9852936824</v>
      </c>
      <c r="Q56" s="515">
        <f>[2]QC!AE62</f>
        <v>5571.12180892021</v>
      </c>
      <c r="R56" s="515">
        <f>[2]QC!AF62</f>
        <v>6073.22082681291</v>
      </c>
      <c r="S56" s="955"/>
    </row>
    <row r="57" s="398" customFormat="1" ht="12" spans="1:19">
      <c r="A57" s="949" t="str">
        <f>[2]QC!A63</f>
        <v>QC019</v>
      </c>
      <c r="B57" s="959" t="str">
        <f>[2]QC!B63</f>
        <v>NT501C8H</v>
      </c>
      <c r="C57" s="960"/>
      <c r="D57" s="519" t="str">
        <f>[2]QC!D63</f>
        <v>MT125,ZB66</v>
      </c>
      <c r="E57" s="561">
        <f>[2]QC!E63</f>
        <v>82100</v>
      </c>
      <c r="F57" s="957">
        <f>[2]QC!F63</f>
        <v>24.0550835042485</v>
      </c>
      <c r="G57" s="22">
        <f>[2]QC!G63</f>
        <v>26</v>
      </c>
      <c r="H57" s="22" t="str">
        <f>[2]QC!H63</f>
        <v>1X500</v>
      </c>
      <c r="I57" s="22">
        <f>[2]QC!I63</f>
        <v>415</v>
      </c>
      <c r="J57" s="22"/>
      <c r="K57" s="22" t="str">
        <f>[2]QC!K63</f>
        <v>~</v>
      </c>
      <c r="L57" s="951">
        <f>[2]QC!L63</f>
        <v>1.375</v>
      </c>
      <c r="M57" s="952" t="str">
        <f>[2]QC!M63</f>
        <v>TEX5-1 / TCLE5HW / SCX0645</v>
      </c>
      <c r="N57" s="953" t="str">
        <f>[2]QC!N63</f>
        <v>TES5-2 /TGES7.5</v>
      </c>
      <c r="O57" s="954">
        <f>[2]QC!W63</f>
        <v>5383.87129620202</v>
      </c>
      <c r="P57" s="954">
        <f>[2]QC!X63</f>
        <v>5930.00301081915</v>
      </c>
      <c r="Q57" s="515">
        <f>[2]QC!AE63</f>
        <v>5964.25007471928</v>
      </c>
      <c r="R57" s="515">
        <f>[2]QC!AF63</f>
        <v>6466.34909261198</v>
      </c>
      <c r="S57" s="955"/>
    </row>
    <row r="58" s="398" customFormat="1" ht="12" spans="1:19">
      <c r="A58" s="949" t="str">
        <f>[2]QC!A64</f>
        <v>QC020</v>
      </c>
      <c r="B58" s="959" t="str">
        <f>[2]QC!B64</f>
        <v>NT502C4H</v>
      </c>
      <c r="C58" s="960"/>
      <c r="D58" s="519" t="str">
        <f>[2]QC!D64</f>
        <v>MT160/4VES10Y,ZB76</v>
      </c>
      <c r="E58" s="561">
        <f>[2]QC!E64</f>
        <v>90800</v>
      </c>
      <c r="F58" s="957">
        <f>[2]QC!F64</f>
        <v>26.6041605625549</v>
      </c>
      <c r="G58" s="22">
        <f>[2]QC!G64</f>
        <v>26</v>
      </c>
      <c r="H58" s="22" t="str">
        <f>[2]QC!H64</f>
        <v>2X500</v>
      </c>
      <c r="I58" s="22">
        <f>[2]QC!I64</f>
        <v>415</v>
      </c>
      <c r="J58" s="22"/>
      <c r="K58" s="22" t="str">
        <f>[2]QC!K64</f>
        <v>~</v>
      </c>
      <c r="L58" s="951">
        <f>[2]QC!L64</f>
        <v>1.375</v>
      </c>
      <c r="M58" s="952" t="str">
        <f>[2]QC!M64</f>
        <v>TEX5-2 / TCLE7.5HW / SCX0845</v>
      </c>
      <c r="N58" s="953" t="str">
        <f>[2]QC!N64</f>
        <v>TES5-3 /  SCX0857/TGES9</v>
      </c>
      <c r="O58" s="954">
        <f>[2]QC!W64</f>
        <v>6450.46329294369</v>
      </c>
      <c r="P58" s="954">
        <f>[2]QC!X64</f>
        <v>7010.38022448218</v>
      </c>
      <c r="Q58" s="515">
        <f>[2]QC!AE64</f>
        <v>7721.58215370069</v>
      </c>
      <c r="R58" s="515">
        <f>[2]QC!AF64</f>
        <v>8223.68117159339</v>
      </c>
      <c r="S58" s="955"/>
    </row>
    <row r="59" s="398" customFormat="1" ht="12" spans="1:19">
      <c r="A59" s="949" t="str">
        <f>[2]QC!A65</f>
        <v>QC021</v>
      </c>
      <c r="B59" s="959" t="str">
        <f>[2]QC!B65</f>
        <v>NT502C5H</v>
      </c>
      <c r="C59" s="960"/>
      <c r="D59" s="519" t="str">
        <f>[2]QC!D65</f>
        <v>4TES12Y,ZB95</v>
      </c>
      <c r="E59" s="561">
        <f>[2]QC!E65</f>
        <v>106500</v>
      </c>
      <c r="F59" s="957">
        <f>[2]QC!F65</f>
        <v>31.2042191620275</v>
      </c>
      <c r="G59" s="22">
        <f>[2]QC!G65</f>
        <v>26</v>
      </c>
      <c r="H59" s="22" t="str">
        <f>[2]QC!H65</f>
        <v>2x500</v>
      </c>
      <c r="I59" s="22">
        <f>[2]QC!I65</f>
        <v>415</v>
      </c>
      <c r="J59" s="22"/>
      <c r="K59" s="22" t="str">
        <f>[2]QC!K65</f>
        <v>~</v>
      </c>
      <c r="L59" s="951">
        <f>[2]QC!L65</f>
        <v>1.375</v>
      </c>
      <c r="M59" s="952" t="str">
        <f>[2]QC!M65</f>
        <v>TEX5-2 / TCLE7.5HW / SCX0845</v>
      </c>
      <c r="N59" s="953" t="str">
        <f>[2]QC!N65</f>
        <v>TES5-3 /  SCX0857/TGES9</v>
      </c>
      <c r="O59" s="954">
        <f>[2]QC!W65</f>
        <v>7356.68465533041</v>
      </c>
      <c r="P59" s="954">
        <f>[2]QC!X65</f>
        <v>7916.6015868689</v>
      </c>
      <c r="Q59" s="515">
        <f>[2]QC!AE65</f>
        <v>8599.03458394815</v>
      </c>
      <c r="R59" s="515">
        <f>[2]QC!AF65</f>
        <v>9101.13360184085</v>
      </c>
      <c r="S59" s="955"/>
    </row>
    <row r="60" s="398" customFormat="1" ht="12" spans="1:19">
      <c r="A60" s="949" t="str">
        <f>[2]QC!A66</f>
        <v>QC022</v>
      </c>
      <c r="B60" s="959" t="str">
        <f>[2]QC!B66</f>
        <v>NT502C6H</v>
      </c>
      <c r="C60" s="960"/>
      <c r="D60" s="519" t="str">
        <f>[2]QC!D66</f>
        <v>4PES15Y,ZB114</v>
      </c>
      <c r="E60" s="561">
        <f>[2]QC!E66</f>
        <v>120000</v>
      </c>
      <c r="F60" s="957">
        <f>[2]QC!F66</f>
        <v>35.1596835628479</v>
      </c>
      <c r="G60" s="22">
        <f>[2]QC!G66</f>
        <v>26</v>
      </c>
      <c r="H60" s="22" t="str">
        <f>[2]QC!H66</f>
        <v>2x500</v>
      </c>
      <c r="I60" s="22">
        <f>[2]QC!I66</f>
        <v>415</v>
      </c>
      <c r="J60" s="22"/>
      <c r="K60" s="22" t="str">
        <f>[2]QC!K66</f>
        <v>~</v>
      </c>
      <c r="L60" s="951">
        <f>[2]QC!L66</f>
        <v>1.375</v>
      </c>
      <c r="M60" s="952" t="str">
        <f>[2]QC!M66</f>
        <v>TEX5-3 / TCLE10HW / SCX1057</v>
      </c>
      <c r="N60" s="953" t="str">
        <f>[2]QC!N66</f>
        <v>TES5-4 /  SCX0957/TGES11</v>
      </c>
      <c r="O60" s="954">
        <f>[2]QC!W66</f>
        <v>8609.10294267386</v>
      </c>
      <c r="P60" s="954">
        <f>[2]QC!X66</f>
        <v>9169.01987421236</v>
      </c>
      <c r="Q60" s="515">
        <f>[2]QC!AE66</f>
        <v>9811.69356058228</v>
      </c>
      <c r="R60" s="515">
        <f>[2]QC!AF66</f>
        <v>10313.792578475</v>
      </c>
      <c r="S60" s="955"/>
    </row>
    <row r="61" s="398" customFormat="1" ht="12" spans="1:19">
      <c r="A61" s="949" t="str">
        <f>[2]QC!A67</f>
        <v>QC023</v>
      </c>
      <c r="B61" s="959" t="str">
        <f>[2]QC!B67</f>
        <v>NT502C8H</v>
      </c>
      <c r="C61" s="960"/>
      <c r="D61" s="519" t="str">
        <f>[2]QC!D67</f>
        <v>4NES20Y,ZB130</v>
      </c>
      <c r="E61" s="561">
        <f>[2]QC!E67</f>
        <v>140000</v>
      </c>
      <c r="F61" s="957">
        <f>[2]QC!F67</f>
        <v>41.0196308233226</v>
      </c>
      <c r="G61" s="22">
        <f>[2]QC!G67</f>
        <v>26</v>
      </c>
      <c r="H61" s="22" t="str">
        <f>[2]QC!H67</f>
        <v>2x500</v>
      </c>
      <c r="I61" s="22">
        <f>[2]QC!I67</f>
        <v>415</v>
      </c>
      <c r="J61" s="22"/>
      <c r="K61" s="22" t="str">
        <f>[2]QC!K67</f>
        <v>~</v>
      </c>
      <c r="L61" s="951">
        <f>[2]QC!L67</f>
        <v>1.625</v>
      </c>
      <c r="M61" s="952" t="str">
        <f>[2]QC!M67</f>
        <v>TEX5-4 / TCLE12HW / SCX1257</v>
      </c>
      <c r="N61" s="953" t="str">
        <f>[2]QC!N67</f>
        <v>TES12-5 /TGES13</v>
      </c>
      <c r="O61" s="954">
        <f>[2]QC!W67</f>
        <v>10388.4533143264</v>
      </c>
      <c r="P61" s="954">
        <f>[2]QC!X67</f>
        <v>10948.3702458649</v>
      </c>
      <c r="Q61" s="515">
        <f>[2]QC!AE67</f>
        <v>11534.5566188491</v>
      </c>
      <c r="R61" s="515">
        <f>[2]QC!AF67</f>
        <v>12036.6556367418</v>
      </c>
      <c r="S61" s="955"/>
    </row>
    <row r="62" s="398" customFormat="1" ht="12" spans="1:19">
      <c r="A62" s="949" t="str">
        <f>[2]QC!A68</f>
        <v>QC023.1</v>
      </c>
      <c r="B62" s="959" t="str">
        <f>[2]QC!B68</f>
        <v>NT503C5H</v>
      </c>
      <c r="C62" s="960"/>
      <c r="D62" s="519" t="str">
        <f>[2]QC!D68</f>
        <v>4JE22Y,ZB130</v>
      </c>
      <c r="E62" s="561">
        <f>[2]QC!E68</f>
        <v>150000</v>
      </c>
      <c r="F62" s="957">
        <f>[2]QC!F68</f>
        <v>43.9496044535599</v>
      </c>
      <c r="G62" s="22">
        <f>[2]QC!G68</f>
        <v>26</v>
      </c>
      <c r="H62" s="22" t="str">
        <f>[2]QC!H68</f>
        <v>3x500</v>
      </c>
      <c r="I62" s="22">
        <f>[2]QC!I68</f>
        <v>415</v>
      </c>
      <c r="J62" s="22"/>
      <c r="K62" s="22" t="str">
        <f>[2]QC!K68</f>
        <v>~</v>
      </c>
      <c r="L62" s="951">
        <f>[2]QC!L68</f>
        <v>1.625</v>
      </c>
      <c r="M62" s="952" t="str">
        <f>[2]QC!M68</f>
        <v>TEX5-4 / TCLE12HW / SCX1257</v>
      </c>
      <c r="N62" s="953" t="str">
        <f>[2]QC!N68</f>
        <v>TES12-5 /TGES13</v>
      </c>
      <c r="O62" s="954">
        <f>[2]QC!W68</f>
        <v>11805.0605844619</v>
      </c>
      <c r="P62" s="954">
        <f>[2]QC!X68</f>
        <v>12378.7627329217</v>
      </c>
      <c r="Q62" s="515">
        <f>[2]QC!AE68</f>
        <v>13657.4875572182</v>
      </c>
      <c r="R62" s="515">
        <f>[2]QC!AF68</f>
        <v>14159.5865751109</v>
      </c>
      <c r="S62" s="955"/>
    </row>
    <row r="63" s="398" customFormat="1" ht="12" spans="1:19">
      <c r="A63" s="949" t="str">
        <f>[2]QC!A69</f>
        <v>QC024</v>
      </c>
      <c r="B63" s="959" t="str">
        <f>[2]QC!B69</f>
        <v>NT503C6H</v>
      </c>
      <c r="C63" s="960"/>
      <c r="D63" s="519" t="str">
        <f>[2]QC!D69</f>
        <v>4HE25Y,ZB190</v>
      </c>
      <c r="E63" s="561">
        <f>[2]QC!E69</f>
        <v>167000</v>
      </c>
      <c r="F63" s="957">
        <f>[2]QC!F69</f>
        <v>48.9305596249634</v>
      </c>
      <c r="G63" s="22">
        <f>[2]QC!G69</f>
        <v>26</v>
      </c>
      <c r="H63" s="22" t="str">
        <f>[2]QC!H69</f>
        <v>3x500</v>
      </c>
      <c r="I63" s="22">
        <f>[2]QC!I69</f>
        <v>415</v>
      </c>
      <c r="J63" s="22"/>
      <c r="K63" s="22" t="str">
        <f>[2]QC!K69</f>
        <v>~</v>
      </c>
      <c r="L63" s="951">
        <f>[2]QC!L69</f>
        <v>1.625</v>
      </c>
      <c r="M63" s="952" t="str">
        <f>[2]QC!M69</f>
        <v>TEX5-4 / TJLE14HW / SCX1457</v>
      </c>
      <c r="N63" s="953" t="str">
        <f>[2]QC!N69</f>
        <v>TES12-5 /TGES13</v>
      </c>
      <c r="O63" s="954">
        <f>[2]QC!W69</f>
        <v>12272.171876591</v>
      </c>
      <c r="P63" s="954">
        <f>[2]QC!X69</f>
        <v>13031.9002550616</v>
      </c>
      <c r="Q63" s="515">
        <f>[2]QC!AE69</f>
        <v>14109.7699194384</v>
      </c>
      <c r="R63" s="515">
        <f>[2]QC!AF69</f>
        <v>14791.9895727383</v>
      </c>
      <c r="S63" s="955"/>
    </row>
    <row r="64" s="398" customFormat="1" ht="12" spans="1:19">
      <c r="A64" s="949" t="str">
        <f>[2]QC!A70</f>
        <v>QC025</v>
      </c>
      <c r="B64" s="959" t="str">
        <f>[2]QC!B70</f>
        <v>NT503C8H</v>
      </c>
      <c r="C64" s="960"/>
      <c r="D64" s="519" t="str">
        <f>[2]QC!D70</f>
        <v>4GE30Y,ZB220</v>
      </c>
      <c r="E64" s="561">
        <f>[2]QC!E70</f>
        <v>204000</v>
      </c>
      <c r="F64" s="957">
        <f>[2]QC!F70</f>
        <v>59.7714620568415</v>
      </c>
      <c r="G64" s="22">
        <f>[2]QC!G70</f>
        <v>26</v>
      </c>
      <c r="H64" s="22" t="str">
        <f>[2]QC!H70</f>
        <v>3x500</v>
      </c>
      <c r="I64" s="22">
        <f>[2]QC!I70</f>
        <v>415</v>
      </c>
      <c r="J64" s="22"/>
      <c r="K64" s="22" t="str">
        <f>[2]QC!K70</f>
        <v>~</v>
      </c>
      <c r="L64" s="951">
        <f>[2]QC!L70</f>
        <v>2.125</v>
      </c>
      <c r="M64" s="952" t="str">
        <f>[2]QC!M70</f>
        <v>TEX12-5 / TJLE18HW</v>
      </c>
      <c r="N64" s="953" t="str">
        <f>[2]QC!N70</f>
        <v>TES12-6/TGES18</v>
      </c>
      <c r="O64" s="954">
        <f>[2]QC!W70</f>
        <v>15017.5644028103</v>
      </c>
      <c r="P64" s="954">
        <f>[2]QC!X70</f>
        <v>15777.2927812809</v>
      </c>
      <c r="Q64" s="515">
        <f>[2]QC!AE70</f>
        <v>16768.0071273651</v>
      </c>
      <c r="R64" s="515">
        <f>[2]QC!AF70</f>
        <v>17450.226780665</v>
      </c>
      <c r="S64" s="955"/>
    </row>
    <row r="65" s="398" customFormat="1" ht="12" spans="1:19">
      <c r="A65" s="949" t="str">
        <f>[2]QC!A71</f>
        <v>QC025.1</v>
      </c>
      <c r="B65" s="959" t="str">
        <f>[2]QC!B71</f>
        <v>NT504C6H</v>
      </c>
      <c r="C65" s="960"/>
      <c r="D65" s="519" t="str">
        <f>[2]QC!D71</f>
        <v>6HE35Y</v>
      </c>
      <c r="E65" s="561">
        <f>[2]QC!E71</f>
        <v>235000</v>
      </c>
      <c r="F65" s="957">
        <f>[2]QC!F71</f>
        <v>68.8543803105772</v>
      </c>
      <c r="G65" s="22">
        <f>[2]QC!G71</f>
        <v>30</v>
      </c>
      <c r="H65" s="22" t="str">
        <f>[2]QC!H71</f>
        <v>4x500</v>
      </c>
      <c r="I65" s="22">
        <f>[2]QC!I71</f>
        <v>415</v>
      </c>
      <c r="J65" s="22"/>
      <c r="K65" s="22" t="str">
        <f>[2]QC!K71</f>
        <v>~</v>
      </c>
      <c r="L65" s="951">
        <f>[2]QC!L71</f>
        <v>2.125</v>
      </c>
      <c r="M65" s="952" t="str">
        <f>[2]QC!M71</f>
        <v>TEX12-5 / TJLE18HW</v>
      </c>
      <c r="N65" s="953" t="str">
        <f>[2]QC!N71</f>
        <v>TES12-6/TGES18</v>
      </c>
      <c r="O65" s="954">
        <f>[2]QC!W71</f>
        <v>15889.4206292638</v>
      </c>
      <c r="P65" s="954">
        <f>[2]QC!X71</f>
        <v>16662.9342246557</v>
      </c>
      <c r="Q65" s="515">
        <f>[2]QC!AE71</f>
        <v>18336.7855240039</v>
      </c>
      <c r="R65" s="515">
        <f>[2]QC!AF71</f>
        <v>19019.0051773039</v>
      </c>
      <c r="S65" s="955"/>
    </row>
    <row r="66" s="398" customFormat="1" ht="12" spans="1:19">
      <c r="A66" s="949" t="str">
        <f>[2]QC!A72</f>
        <v>QC026</v>
      </c>
      <c r="B66" s="959" t="str">
        <f>[2]QC!B72</f>
        <v>NT504S8H</v>
      </c>
      <c r="C66" s="960"/>
      <c r="D66" s="519" t="str">
        <f>[2]QC!D72</f>
        <v>6GE40Y</v>
      </c>
      <c r="E66" s="561">
        <f>[2]QC!E72</f>
        <v>255000</v>
      </c>
      <c r="F66" s="957">
        <f>[2]QC!F72</f>
        <v>74.7143275710519</v>
      </c>
      <c r="G66" s="22">
        <f>[2]QC!G72</f>
        <v>30</v>
      </c>
      <c r="H66" s="22" t="str">
        <f>[2]QC!H72</f>
        <v>4x500</v>
      </c>
      <c r="I66" s="22">
        <f>[2]QC!I72</f>
        <v>415</v>
      </c>
      <c r="J66" s="22"/>
      <c r="K66" s="22" t="str">
        <f>[2]QC!K72</f>
        <v>~</v>
      </c>
      <c r="L66" s="951">
        <f>[2]QC!L72</f>
        <v>2.125</v>
      </c>
      <c r="M66" s="952" t="str">
        <f>[2]QC!M72</f>
        <v>TEX12-5 / TJLE18HW</v>
      </c>
      <c r="N66" s="953" t="str">
        <f>[2]QC!N72</f>
        <v>TES12-7/TGES21</v>
      </c>
      <c r="O66" s="954">
        <f>[2]QC!W72</f>
        <v>19505.3965991243</v>
      </c>
      <c r="P66" s="954">
        <f>[2]QC!X72</f>
        <v>20278.9101945162</v>
      </c>
      <c r="Q66" s="515">
        <f>[2]QC!AE72</f>
        <v>21837.9686059324</v>
      </c>
      <c r="R66" s="515">
        <f>[2]QC!AF72</f>
        <v>22520.1882592323</v>
      </c>
      <c r="S66" s="955"/>
    </row>
    <row r="67" s="398" customFormat="1" ht="12" customHeight="1" spans="1:19">
      <c r="A67" s="949" t="str">
        <f>[2]QC!A73</f>
        <v>QC027</v>
      </c>
      <c r="B67" s="531" t="str">
        <f>[2]QC!B73</f>
        <v>NT632T6</v>
      </c>
      <c r="C67" s="961" t="s">
        <v>125</v>
      </c>
      <c r="D67" s="519" t="str">
        <f>[2]QC!D73</f>
        <v>S6H-20.2Y</v>
      </c>
      <c r="E67" s="561">
        <f>[2]QC!E73</f>
        <v>53925.4</v>
      </c>
      <c r="F67" s="22">
        <f>[2]QC!F73</f>
        <v>15.8</v>
      </c>
      <c r="G67" s="22">
        <f>[2]QC!G73</f>
        <v>41</v>
      </c>
      <c r="H67" s="22" t="str">
        <f>[2]QC!H73</f>
        <v>2x630</v>
      </c>
      <c r="I67" s="22">
        <f>[2]QC!I73</f>
        <v>415</v>
      </c>
      <c r="J67" s="944">
        <f>[2]QC!J73</f>
        <v>10</v>
      </c>
      <c r="K67" s="22">
        <f>[2]QC!K73</f>
        <v>16.2</v>
      </c>
      <c r="L67" s="951">
        <f>[2]QC!L73</f>
        <v>1.625</v>
      </c>
      <c r="M67" s="952" t="str">
        <f>[2]QC!M73</f>
        <v>TEX5-3 / TCLE10HW / SCX1057</v>
      </c>
      <c r="N67" s="953" t="str">
        <f>[2]QC!N73</f>
        <v>TES5-4 /SCX0957</v>
      </c>
      <c r="O67" s="954">
        <f>[2]QC!W73</f>
        <v>12913.6544140108</v>
      </c>
      <c r="P67" s="954">
        <f>[2]QC!X73</f>
        <v>13668.3290896281</v>
      </c>
      <c r="Q67" s="515">
        <f>[2]QC!AE73</f>
        <v>14923.1649689331</v>
      </c>
      <c r="R67" s="515">
        <f>[2]QC!AF73</f>
        <v>15613.8389453783</v>
      </c>
      <c r="S67" s="962"/>
    </row>
    <row r="68" s="398" customFormat="1" ht="12" spans="1:19">
      <c r="A68" s="949" t="str">
        <f>[2]QC!A74</f>
        <v>QC028</v>
      </c>
      <c r="B68" s="531" t="str">
        <f>[2]QC!B74</f>
        <v>NT632T8</v>
      </c>
      <c r="C68" s="963"/>
      <c r="D68" s="519" t="str">
        <f>[2]QC!D74</f>
        <v>S6G-25.2Y-S6F-30.2</v>
      </c>
      <c r="E68" s="561">
        <f>[2]QC!E74</f>
        <v>64164.4</v>
      </c>
      <c r="F68" s="22">
        <f>[2]QC!F74</f>
        <v>18.8</v>
      </c>
      <c r="G68" s="22">
        <f>[2]QC!G74</f>
        <v>41</v>
      </c>
      <c r="H68" s="22" t="str">
        <f>[2]QC!H74</f>
        <v>2x630</v>
      </c>
      <c r="I68" s="22">
        <f>[2]QC!I74</f>
        <v>415</v>
      </c>
      <c r="J68" s="944">
        <f>[2]QC!J74</f>
        <v>11</v>
      </c>
      <c r="K68" s="22">
        <f>[2]QC!K74</f>
        <v>16.2</v>
      </c>
      <c r="L68" s="951">
        <f>[2]QC!L74</f>
        <v>2.125</v>
      </c>
      <c r="M68" s="952" t="str">
        <f>[2]QC!M74</f>
        <v>TEX5-4 / TCLE12HW / SCX1257</v>
      </c>
      <c r="N68" s="953" t="str">
        <f>[2]QC!N74</f>
        <v>TES12-5 -60c</v>
      </c>
      <c r="O68" s="954">
        <f>[2]QC!W74</f>
        <v>15396.8536808879</v>
      </c>
      <c r="P68" s="954">
        <f>[2]QC!X74</f>
        <v>16600.5169907998</v>
      </c>
      <c r="Q68" s="515">
        <f>[2]QC!AE74</f>
        <v>17260.7755984692</v>
      </c>
      <c r="R68" s="515">
        <f>[2]QC!AF74</f>
        <v>18372.8370107838</v>
      </c>
      <c r="S68" s="964"/>
    </row>
    <row r="69" s="398" customFormat="1" ht="12" spans="1:19">
      <c r="A69" s="949" t="str">
        <f>[2]QC!A75</f>
        <v>QC029</v>
      </c>
      <c r="B69" s="531" t="str">
        <f>[2]QC!B75</f>
        <v>NT632T8L</v>
      </c>
      <c r="C69" s="963"/>
      <c r="D69" s="519" t="str">
        <f>[2]QC!D75</f>
        <v>S6G-25.2Y-S6F-30.2</v>
      </c>
      <c r="E69" s="561">
        <f>[2]QC!E75</f>
        <v>70307.8</v>
      </c>
      <c r="F69" s="22">
        <f>[2]QC!F75</f>
        <v>20.6</v>
      </c>
      <c r="G69" s="22">
        <f>[2]QC!G75</f>
        <v>41</v>
      </c>
      <c r="H69" s="22" t="str">
        <f>[2]QC!H75</f>
        <v>2x630</v>
      </c>
      <c r="I69" s="22">
        <f>[2]QC!I75</f>
        <v>415</v>
      </c>
      <c r="J69" s="944">
        <f>[2]QC!J75</f>
        <v>11</v>
      </c>
      <c r="K69" s="22">
        <f>[2]QC!K75</f>
        <v>16.2</v>
      </c>
      <c r="L69" s="951">
        <f>[2]QC!L75</f>
        <v>2.125</v>
      </c>
      <c r="M69" s="952" t="str">
        <f>[2]QC!M75</f>
        <v>TEX5-4 / TCLE12HW / SCX1257</v>
      </c>
      <c r="N69" s="953" t="str">
        <f>[2]QC!N75</f>
        <v>TES12-5 -60C</v>
      </c>
      <c r="O69" s="954">
        <f>[2]QC!W75</f>
        <v>18587.7201914265</v>
      </c>
      <c r="P69" s="954">
        <f>[2]QC!X75</f>
        <v>19777.5982844172</v>
      </c>
      <c r="Q69" s="515">
        <f>[2]QC!AE75</f>
        <v>21231.4943207407</v>
      </c>
      <c r="R69" s="515">
        <f>[2]QC!AF75</f>
        <v>22343.5557330553</v>
      </c>
      <c r="S69" s="964"/>
    </row>
    <row r="70" s="398" customFormat="1" ht="12" spans="1:19">
      <c r="A70" s="949" t="str">
        <f>[2]QC!A76</f>
        <v>QC030</v>
      </c>
      <c r="B70" s="531" t="str">
        <f>[2]QC!B76</f>
        <v>NT802T8</v>
      </c>
      <c r="C70" s="963"/>
      <c r="D70" s="519" t="str">
        <f>[2]QC!D76</f>
        <v>S6F-30.2Y</v>
      </c>
      <c r="E70" s="561">
        <f>[2]QC!E76</f>
        <v>78157.7</v>
      </c>
      <c r="F70" s="22">
        <f>[2]QC!F76</f>
        <v>22.9</v>
      </c>
      <c r="G70" s="22">
        <f>[2]QC!G76</f>
        <v>41</v>
      </c>
      <c r="H70" s="22" t="str">
        <f>[2]QC!H76</f>
        <v>2x800</v>
      </c>
      <c r="I70" s="22">
        <f>[2]QC!I76</f>
        <v>415</v>
      </c>
      <c r="J70" s="944">
        <f>[2]QC!J76</f>
        <v>11</v>
      </c>
      <c r="K70" s="22">
        <f>[2]QC!K76</f>
        <v>16.2</v>
      </c>
      <c r="L70" s="951">
        <f>[2]QC!L76</f>
        <v>2.125</v>
      </c>
      <c r="M70" s="952" t="str">
        <f>[2]QC!M76</f>
        <v>TEX5-4 / TCLE12HW / SCX1257</v>
      </c>
      <c r="N70" s="953" t="str">
        <f>[2]QC!N76</f>
        <v>TES12-5 -60c</v>
      </c>
      <c r="O70" s="954">
        <f>[2]QC!W76</f>
        <v>21441.2992566948</v>
      </c>
      <c r="P70" s="954">
        <f>[2]QC!X76</f>
        <v>22644.9625666067</v>
      </c>
      <c r="Q70" s="515">
        <f>[2]QC!AE76</f>
        <v>26103.8952524772</v>
      </c>
      <c r="R70" s="515">
        <f>[2]QC!AF76</f>
        <v>27215.9566647917</v>
      </c>
      <c r="S70" s="964"/>
    </row>
    <row r="71" s="398" customFormat="1" ht="12" spans="1:19">
      <c r="A71" s="949" t="str">
        <f>[2]QC!A77</f>
        <v>QC031</v>
      </c>
      <c r="B71" s="531" t="str">
        <f>[2]QC!B77</f>
        <v>NT802T8L</v>
      </c>
      <c r="C71" s="963"/>
      <c r="D71" s="519" t="str">
        <f>[2]QC!D77</f>
        <v>S6H-20.2Y X 2</v>
      </c>
      <c r="E71" s="561">
        <f>[2]QC!E77</f>
        <v>105803</v>
      </c>
      <c r="F71" s="22">
        <f>[2]QC!F77</f>
        <v>31</v>
      </c>
      <c r="G71" s="22">
        <f>[2]QC!G77</f>
        <v>41</v>
      </c>
      <c r="H71" s="22" t="str">
        <f>[2]QC!H77</f>
        <v>2x800</v>
      </c>
      <c r="I71" s="22">
        <f>[2]QC!I77</f>
        <v>415</v>
      </c>
      <c r="J71" s="944">
        <f>[2]QC!J77</f>
        <v>11</v>
      </c>
      <c r="K71" s="22">
        <f>[2]QC!K77</f>
        <v>16.2</v>
      </c>
      <c r="L71" s="951">
        <f>[2]QC!L77</f>
        <v>2.125</v>
      </c>
      <c r="M71" s="952">
        <f>[2]QC!M77</f>
        <v>0</v>
      </c>
      <c r="N71" s="953">
        <f>[2]QC!N77</f>
        <v>0</v>
      </c>
      <c r="O71" s="954">
        <f>[2]QC!W77</f>
        <v>26193.8702779758</v>
      </c>
      <c r="P71" s="954">
        <f>[2]QC!X77</f>
        <v>27383.7483709663</v>
      </c>
      <c r="Q71" s="515">
        <f>[2]QC!AE77</f>
        <v>31586.740564515</v>
      </c>
      <c r="R71" s="515">
        <f>[2]QC!AF77</f>
        <v>32698.8019768296</v>
      </c>
      <c r="S71" s="964"/>
    </row>
    <row r="72" s="398" customFormat="1" ht="12" spans="1:19">
      <c r="A72" s="949" t="str">
        <f>[2]QC!A78</f>
        <v>QC031.1</v>
      </c>
      <c r="B72" s="531" t="str">
        <f>[2]QC!B78</f>
        <v>NT803T8</v>
      </c>
      <c r="C72" s="963"/>
      <c r="D72" s="519" t="str">
        <f>[2]QC!D78</f>
        <v>S6F-30.2Y </v>
      </c>
      <c r="E72" s="561">
        <f>[2]QC!E78</f>
        <v>128670.1</v>
      </c>
      <c r="F72" s="22">
        <f>[2]QC!F78</f>
        <v>37.7</v>
      </c>
      <c r="G72" s="22">
        <f>[2]QC!G78</f>
        <v>41</v>
      </c>
      <c r="H72" s="22" t="str">
        <f>[2]QC!H78</f>
        <v>3x800</v>
      </c>
      <c r="I72" s="22">
        <f>[2]QC!I78</f>
        <v>415</v>
      </c>
      <c r="J72" s="944">
        <f>[2]QC!J78</f>
        <v>11</v>
      </c>
      <c r="K72" s="22">
        <f>[2]QC!K78</f>
        <v>24.3</v>
      </c>
      <c r="L72" s="951">
        <f>[2]QC!L78</f>
        <v>2.125</v>
      </c>
      <c r="M72" s="952">
        <f>[2]QC!M78</f>
        <v>0</v>
      </c>
      <c r="N72" s="953">
        <f>[2]QC!N78</f>
        <v>0</v>
      </c>
      <c r="O72" s="954">
        <f>[2]QC!W78</f>
        <v>41887.2823541391</v>
      </c>
      <c r="P72" s="954">
        <f>[2]QC!X78</f>
        <v>43090.945664051</v>
      </c>
      <c r="Q72" s="515">
        <f>[2]QC!AE78</f>
        <v>49867.4647626979</v>
      </c>
      <c r="R72" s="515">
        <f>[2]QC!AF78</f>
        <v>50979.5261750125</v>
      </c>
      <c r="S72" s="964"/>
    </row>
    <row r="73" s="398" customFormat="1" ht="12" spans="1:19">
      <c r="A73" s="949" t="str">
        <f>[2]QC!A79</f>
        <v>QC031.2</v>
      </c>
      <c r="B73" s="531" t="str">
        <f>[2]QC!B79</f>
        <v>NT633T6</v>
      </c>
      <c r="C73" s="963"/>
      <c r="D73" s="519" t="str">
        <f>[2]QC!D79</f>
        <v>S6F-30.2Y</v>
      </c>
      <c r="E73" s="561">
        <f>[2]QC!E79</f>
        <v>81229.4</v>
      </c>
      <c r="F73" s="22">
        <f>[2]QC!F79</f>
        <v>23.8</v>
      </c>
      <c r="G73" s="22">
        <f>[2]QC!G79</f>
        <v>41</v>
      </c>
      <c r="H73" s="22" t="str">
        <f>[2]QC!H79</f>
        <v>3x630</v>
      </c>
      <c r="I73" s="22">
        <f>[2]QC!I79</f>
        <v>415</v>
      </c>
      <c r="J73" s="944">
        <f>[2]QC!J79</f>
        <v>10</v>
      </c>
      <c r="K73" s="22">
        <f>[2]QC!K79</f>
        <v>24.3</v>
      </c>
      <c r="L73" s="951">
        <f>[2]QC!L79</f>
        <v>2.125</v>
      </c>
      <c r="M73" s="952" t="str">
        <f>[2]QC!M79</f>
        <v>TEX5-4 / TJLE14HW / SCX1457</v>
      </c>
      <c r="N73" s="953" t="str">
        <f>[2]QC!N79</f>
        <v>TES12-5 -60c </v>
      </c>
      <c r="O73" s="954">
        <f>[2]QC!W79</f>
        <v>19565.2173913043</v>
      </c>
      <c r="P73" s="954">
        <f>[2]QC!X79</f>
        <v>20768.8807012164</v>
      </c>
      <c r="Q73" s="515">
        <f>[2]QC!AE79</f>
        <v>22609.7605355556</v>
      </c>
      <c r="R73" s="515">
        <f>[2]QC!AF79</f>
        <v>23721.8219478702</v>
      </c>
      <c r="S73" s="964"/>
    </row>
    <row r="74" s="398" customFormat="1" ht="12" spans="1:19">
      <c r="A74" s="949" t="str">
        <f>[2]QC!A80</f>
        <v>QC031.3</v>
      </c>
      <c r="B74" s="531" t="str">
        <f>[2]QC!B80</f>
        <v>NT633T8</v>
      </c>
      <c r="C74" s="963"/>
      <c r="D74" s="519" t="str">
        <f>[2]QC!D80</f>
        <v>S6F-30.2Y</v>
      </c>
      <c r="E74" s="561">
        <f>[2]QC!E80</f>
        <v>98635.7</v>
      </c>
      <c r="F74" s="22">
        <f>[2]QC!F80</f>
        <v>28.9</v>
      </c>
      <c r="G74" s="22">
        <f>[2]QC!G80</f>
        <v>41</v>
      </c>
      <c r="H74" s="22" t="str">
        <f>[2]QC!H80</f>
        <v>3x630</v>
      </c>
      <c r="I74" s="22">
        <f>[2]QC!I80</f>
        <v>415</v>
      </c>
      <c r="J74" s="944">
        <f>[2]QC!J80</f>
        <v>11</v>
      </c>
      <c r="K74" s="22">
        <f>[2]QC!K80</f>
        <v>24.3</v>
      </c>
      <c r="L74" s="951">
        <f>[2]QC!L80</f>
        <v>2.125</v>
      </c>
      <c r="M74" s="952" t="str">
        <f>[2]QC!M80</f>
        <v>TEX12-6 / TER 22HW</v>
      </c>
      <c r="N74" s="953" t="str">
        <f>[2]QC!N80</f>
        <v>TES12 -60c -7</v>
      </c>
      <c r="O74" s="954">
        <f>[2]QC!W80</f>
        <v>24058.1407188677</v>
      </c>
      <c r="P74" s="954">
        <f>[2]QC!X80</f>
        <v>25261.8040287797</v>
      </c>
      <c r="Q74" s="515">
        <f>[2]QC!AE80</f>
        <v>26844.2079377049</v>
      </c>
      <c r="R74" s="515">
        <f>[2]QC!AF80</f>
        <v>27956.2693500195</v>
      </c>
      <c r="S74" s="964"/>
    </row>
    <row r="75" s="398" customFormat="1" ht="12" spans="1:19">
      <c r="A75" s="949" t="str">
        <f>[2]QC!A81</f>
        <v>QC031.4</v>
      </c>
      <c r="B75" s="531" t="str">
        <f>[2]QC!B81</f>
        <v>NT634T8</v>
      </c>
      <c r="C75" s="963"/>
      <c r="D75" s="519" t="str">
        <f>[2]QC!D81</f>
        <v>S6F-30.2Y X2</v>
      </c>
      <c r="E75" s="561">
        <f>[2]QC!E81</f>
        <v>0</v>
      </c>
      <c r="F75" s="22">
        <f>[2]QC!F81</f>
        <v>0</v>
      </c>
      <c r="G75" s="22">
        <f>[2]QC!G81</f>
        <v>0</v>
      </c>
      <c r="H75" s="22" t="str">
        <f>[2]QC!H81</f>
        <v>4x630</v>
      </c>
      <c r="I75" s="22">
        <f>[2]QC!I81</f>
        <v>415</v>
      </c>
      <c r="J75" s="944">
        <f>[2]QC!J81</f>
        <v>0</v>
      </c>
      <c r="K75" s="22">
        <f>[2]QC!K81</f>
        <v>0</v>
      </c>
      <c r="L75" s="951">
        <f>[2]QC!L81</f>
        <v>0</v>
      </c>
      <c r="M75" s="952">
        <f>[2]QC!M81</f>
        <v>0</v>
      </c>
      <c r="N75" s="953" t="str">
        <f>[2]QC!N81</f>
        <v>TES12-5 -60c *2pcs</v>
      </c>
      <c r="O75" s="954">
        <f>[2]QC!W81</f>
        <v>27795.0310559006</v>
      </c>
      <c r="P75" s="954">
        <f>[2]QC!X81</f>
        <v>29848.2146345027</v>
      </c>
      <c r="Q75" s="515">
        <f>[2]QC!AE81</f>
        <v>33326.9797228639</v>
      </c>
      <c r="R75" s="515">
        <f>[2]QC!AF81</f>
        <v>35503.483499874</v>
      </c>
      <c r="S75" s="964"/>
    </row>
    <row r="76" s="398" customFormat="1" ht="12" spans="1:19">
      <c r="A76" s="949" t="str">
        <f>[2]QC!A82</f>
        <v>QC031.5</v>
      </c>
      <c r="B76" s="531" t="str">
        <f>[2]QC!B82</f>
        <v>NF634T6W</v>
      </c>
      <c r="C76" s="963"/>
      <c r="D76" s="519" t="str">
        <f>[2]QC!D82</f>
        <v>S6H-20.2Y X 2</v>
      </c>
      <c r="E76" s="561">
        <f>[2]QC!E82</f>
        <v>0</v>
      </c>
      <c r="F76" s="22">
        <f>[2]QC!F82</f>
        <v>0</v>
      </c>
      <c r="G76" s="22">
        <f>[2]QC!G82</f>
        <v>0</v>
      </c>
      <c r="H76" s="22">
        <f>[2]QC!H82</f>
        <v>0</v>
      </c>
      <c r="I76" s="22">
        <f>[2]QC!I82</f>
        <v>0</v>
      </c>
      <c r="J76" s="944">
        <f>[2]QC!J82</f>
        <v>0</v>
      </c>
      <c r="K76" s="22">
        <f>[2]QC!K82</f>
        <v>0</v>
      </c>
      <c r="L76" s="951">
        <f>[2]QC!L82</f>
        <v>0</v>
      </c>
      <c r="M76" s="952">
        <f>[2]QC!M82</f>
        <v>0</v>
      </c>
      <c r="N76" s="953">
        <f>[2]QC!N82</f>
        <v>0</v>
      </c>
      <c r="O76" s="954" t="str">
        <f>[2]QC!W82</f>
        <v>~</v>
      </c>
      <c r="P76" s="954" t="str">
        <f>[2]QC!X82</f>
        <v>~</v>
      </c>
      <c r="Q76" s="515">
        <f>[2]QC!AE82</f>
        <v>0</v>
      </c>
      <c r="R76" s="515">
        <f>[2]QC!AF82</f>
        <v>0</v>
      </c>
      <c r="S76" s="964"/>
    </row>
    <row r="77" s="398" customFormat="1" ht="12" spans="1:19">
      <c r="A77" s="949" t="str">
        <f>[2]QC!A83</f>
        <v>QC031.6</v>
      </c>
      <c r="B77" s="531" t="str">
        <f>[2]QC!B83</f>
        <v>NF634T8W</v>
      </c>
      <c r="C77" s="963"/>
      <c r="D77" s="519" t="str">
        <f>[2]QC!D83</f>
        <v>S6F-30.2Y X2</v>
      </c>
      <c r="E77" s="561">
        <f>[2]QC!E83</f>
        <v>0</v>
      </c>
      <c r="F77" s="22">
        <f>[2]QC!F83</f>
        <v>0</v>
      </c>
      <c r="G77" s="22">
        <f>[2]QC!G83</f>
        <v>0</v>
      </c>
      <c r="H77" s="22">
        <f>[2]QC!H83</f>
        <v>0</v>
      </c>
      <c r="I77" s="22">
        <f>[2]QC!I83</f>
        <v>0</v>
      </c>
      <c r="J77" s="944">
        <f>[2]QC!J83</f>
        <v>0</v>
      </c>
      <c r="K77" s="22">
        <f>[2]QC!K83</f>
        <v>0</v>
      </c>
      <c r="L77" s="951">
        <f>[2]QC!L83</f>
        <v>0</v>
      </c>
      <c r="M77" s="952">
        <f>[2]QC!M83</f>
        <v>0</v>
      </c>
      <c r="N77" s="953">
        <f>[2]QC!N83</f>
        <v>0</v>
      </c>
      <c r="O77" s="954" t="str">
        <f>[2]QC!W83</f>
        <v>~</v>
      </c>
      <c r="P77" s="954" t="str">
        <f>[2]QC!X83</f>
        <v>~</v>
      </c>
      <c r="Q77" s="515">
        <f>[2]QC!AE83</f>
        <v>0</v>
      </c>
      <c r="R77" s="515">
        <f>[2]QC!AF83</f>
        <v>0</v>
      </c>
      <c r="S77" s="964"/>
    </row>
    <row r="78" s="398" customFormat="1" ht="12" spans="1:19">
      <c r="A78" s="949" t="str">
        <f>[2]QC!A84</f>
        <v>QC031.7</v>
      </c>
      <c r="B78" s="531" t="str">
        <f>[2]QC!B84</f>
        <v>NF636T6W</v>
      </c>
      <c r="C78" s="963"/>
      <c r="D78" s="519">
        <f>[2]QC!D84</f>
        <v>0</v>
      </c>
      <c r="E78" s="561">
        <f>[2]QC!E84</f>
        <v>0</v>
      </c>
      <c r="F78" s="22">
        <f>[2]QC!F84</f>
        <v>46</v>
      </c>
      <c r="G78" s="22">
        <f>[2]QC!G84</f>
        <v>0</v>
      </c>
      <c r="H78" s="22" t="str">
        <f>[2]QC!H84</f>
        <v>6x630</v>
      </c>
      <c r="I78" s="22">
        <f>[2]QC!I84</f>
        <v>0</v>
      </c>
      <c r="J78" s="944">
        <f>[2]QC!J84</f>
        <v>0</v>
      </c>
      <c r="K78" s="22">
        <f>[2]QC!K84</f>
        <v>0</v>
      </c>
      <c r="L78" s="951">
        <f>[2]QC!L84</f>
        <v>0</v>
      </c>
      <c r="M78" s="952">
        <f>[2]QC!M84</f>
        <v>0</v>
      </c>
      <c r="N78" s="953" t="str">
        <f>[2]QC!N84</f>
        <v>TES12-6 -60c *2pcs</v>
      </c>
      <c r="O78" s="954" t="str">
        <f>[2]QC!W84</f>
        <v>~</v>
      </c>
      <c r="P78" s="954" t="str">
        <f>[2]QC!X84</f>
        <v>~</v>
      </c>
      <c r="Q78" s="515">
        <f>[2]QC!AE84</f>
        <v>44467.1621543008</v>
      </c>
      <c r="R78" s="515">
        <f>[2]QC!AF84</f>
        <v>46643.6659313109</v>
      </c>
      <c r="S78" s="964"/>
    </row>
    <row r="79" s="398" customFormat="1" ht="12" spans="1:19">
      <c r="A79" s="949" t="str">
        <f>[2]QC!A85</f>
        <v>QC031.8</v>
      </c>
      <c r="B79" s="531" t="str">
        <f>[2]QC!B85</f>
        <v>NF636T8W</v>
      </c>
      <c r="C79" s="963"/>
      <c r="D79" s="519">
        <f>[2]QC!D85</f>
        <v>0</v>
      </c>
      <c r="E79" s="561">
        <f>[2]QC!E85</f>
        <v>0</v>
      </c>
      <c r="F79" s="22">
        <f>[2]QC!F85</f>
        <v>56</v>
      </c>
      <c r="G79" s="22">
        <f>[2]QC!G85</f>
        <v>0</v>
      </c>
      <c r="H79" s="22" t="str">
        <f>[2]QC!H85</f>
        <v>6x630</v>
      </c>
      <c r="I79" s="22">
        <f>[2]QC!I85</f>
        <v>0</v>
      </c>
      <c r="J79" s="944">
        <f>[2]QC!J85</f>
        <v>0</v>
      </c>
      <c r="K79" s="22">
        <f>[2]QC!K85</f>
        <v>0</v>
      </c>
      <c r="L79" s="951">
        <f>[2]QC!L85</f>
        <v>0</v>
      </c>
      <c r="M79" s="952">
        <f>[2]QC!M85</f>
        <v>0</v>
      </c>
      <c r="N79" s="953" t="str">
        <f>[2]QC!N85</f>
        <v>TES12-7 -60c *2pcs</v>
      </c>
      <c r="O79" s="954" t="str">
        <f>[2]QC!W85</f>
        <v>~</v>
      </c>
      <c r="P79" s="954" t="str">
        <f>[2]QC!X85</f>
        <v>~</v>
      </c>
      <c r="Q79" s="515">
        <f>[2]QC!AE85</f>
        <v>52280.4323899313</v>
      </c>
      <c r="R79" s="515">
        <f>[2]QC!AF85</f>
        <v>54456.9361669414</v>
      </c>
      <c r="S79" s="965"/>
    </row>
    <row r="80" s="398" customFormat="1" ht="12" spans="1:19">
      <c r="A80" s="949">
        <f>[2]QC!A86</f>
        <v>0</v>
      </c>
      <c r="B80" s="531" t="str">
        <f>[2]QC!B86</f>
        <v>NT804T8</v>
      </c>
      <c r="C80" s="966"/>
      <c r="D80" s="519" t="str">
        <f>[2]QC!D86</f>
        <v>S6F-30.2Y X2</v>
      </c>
      <c r="E80" s="561">
        <f>[2]QC!E86</f>
        <v>0</v>
      </c>
      <c r="F80" s="22">
        <f>[2]QC!F86</f>
        <v>0</v>
      </c>
      <c r="G80" s="22">
        <f>[2]QC!G86</f>
        <v>0</v>
      </c>
      <c r="H80" s="22" t="str">
        <f>[2]QC!H86</f>
        <v>4x800</v>
      </c>
      <c r="I80" s="22">
        <f>[2]QC!I86</f>
        <v>0</v>
      </c>
      <c r="J80" s="944">
        <f>[2]QC!J86</f>
        <v>0</v>
      </c>
      <c r="K80" s="22">
        <f>[2]QC!K86</f>
        <v>0</v>
      </c>
      <c r="L80" s="951">
        <f>[2]QC!L86</f>
        <v>0</v>
      </c>
      <c r="M80" s="952">
        <f>[2]QC!M86</f>
        <v>0</v>
      </c>
      <c r="N80" s="953" t="str">
        <f>[2]QC!N86</f>
        <v>TES12-5 -60c *2pcs</v>
      </c>
      <c r="O80" s="954" t="str">
        <f>[2]QC!W86</f>
        <v>~</v>
      </c>
      <c r="P80" s="954" t="str">
        <f>[2]QC!X86</f>
        <v>~</v>
      </c>
      <c r="Q80" s="515">
        <f>[2]QC!AE86</f>
        <v>37433.3290095352</v>
      </c>
      <c r="R80" s="515">
        <f>[2]QC!AF86</f>
        <v>39609.8327865453</v>
      </c>
      <c r="S80" s="965"/>
    </row>
    <row r="81" spans="1:19">
      <c r="A81" s="949" t="str">
        <f>[2]QC!A87</f>
        <v>QC32</v>
      </c>
      <c r="B81" s="949" t="str">
        <f>[2]QC!B87</f>
        <v>ND301C4</v>
      </c>
      <c r="C81" s="950" t="s">
        <v>126</v>
      </c>
      <c r="D81" s="519" t="str">
        <f>[2]QC!D87</f>
        <v>MT22 -MT32</v>
      </c>
      <c r="E81" s="561">
        <f>[2]QC!E87</f>
        <v>15017.2</v>
      </c>
      <c r="F81" s="22">
        <f>[2]QC!F87</f>
        <v>4.4</v>
      </c>
      <c r="G81" s="22">
        <f>[2]QC!G87</f>
        <v>7</v>
      </c>
      <c r="H81" s="22" t="str">
        <f>[2]QC!H87</f>
        <v>1x300</v>
      </c>
      <c r="I81" s="22">
        <f>[2]QC!I87</f>
        <v>415</v>
      </c>
      <c r="J81" s="22"/>
      <c r="K81" s="22">
        <f>[2]QC!K87</f>
        <v>1</v>
      </c>
      <c r="L81" s="951" t="str">
        <f>[2]QC!L87</f>
        <v>~</v>
      </c>
      <c r="M81" s="952" t="str">
        <f>[2]QC!M87</f>
        <v>2 / RCX1634</v>
      </c>
      <c r="N81" s="953" t="str">
        <f>[2]QC!N87</f>
        <v>2 / RCX1034</v>
      </c>
      <c r="O81" s="954">
        <f>[2]QC!W87</f>
        <v>1994.53844506318</v>
      </c>
      <c r="P81" s="954">
        <f>[2]QC!X87</f>
        <v>2258.44846552228</v>
      </c>
      <c r="Q81" s="515" t="str">
        <f>[2]QC!AE87</f>
        <v>~</v>
      </c>
      <c r="R81" s="515" t="str">
        <f>[2]QC!AF87</f>
        <v>~</v>
      </c>
      <c r="S81" s="967"/>
    </row>
    <row r="82" spans="1:19">
      <c r="A82" s="949" t="str">
        <f>[2]QC!A88</f>
        <v>QC33</v>
      </c>
      <c r="B82" s="949" t="str">
        <f>[2]QC!B88</f>
        <v>ND302C4</v>
      </c>
      <c r="C82" s="956"/>
      <c r="D82" s="519" t="str">
        <f>[2]QC!D88</f>
        <v>MT36 - MT50</v>
      </c>
      <c r="E82" s="561">
        <f>[2]QC!E88</f>
        <v>30034.4</v>
      </c>
      <c r="F82" s="22">
        <f>[2]QC!F88</f>
        <v>8.8</v>
      </c>
      <c r="G82" s="22">
        <f>[2]QC!G88</f>
        <v>7</v>
      </c>
      <c r="H82" s="22" t="str">
        <f>[2]QC!H88</f>
        <v>2x300</v>
      </c>
      <c r="I82" s="22">
        <f>[2]QC!I88</f>
        <v>415</v>
      </c>
      <c r="J82" s="22"/>
      <c r="K82" s="22">
        <f>[2]QC!K88</f>
        <v>1.6</v>
      </c>
      <c r="L82" s="951" t="str">
        <f>[2]QC!L88</f>
        <v>~</v>
      </c>
      <c r="M82" s="952" t="str">
        <f>[2]QC!M88</f>
        <v>3 / RCX2434</v>
      </c>
      <c r="N82" s="953" t="str">
        <f>[2]QC!N88</f>
        <v>3 / RCX1534</v>
      </c>
      <c r="O82" s="954">
        <f>[2]QC!W88</f>
        <v>2884.71835510816</v>
      </c>
      <c r="P82" s="954">
        <f>[2]QC!X88</f>
        <v>3148.62837556725</v>
      </c>
      <c r="Q82" s="515" t="str">
        <f>[2]QC!AE88</f>
        <v>~</v>
      </c>
      <c r="R82" s="515" t="str">
        <f>[2]QC!AF88</f>
        <v>~</v>
      </c>
      <c r="S82" s="967"/>
    </row>
    <row r="83" spans="1:19">
      <c r="A83" s="949" t="str">
        <f>[2]QC!A89</f>
        <v>QC34</v>
      </c>
      <c r="B83" s="949" t="str">
        <f>[2]QC!B89</f>
        <v>ND303C4</v>
      </c>
      <c r="C83" s="956"/>
      <c r="D83" s="519" t="str">
        <f>[2]QC!D89</f>
        <v>MT64</v>
      </c>
      <c r="E83" s="561">
        <f>[2]QC!E89</f>
        <v>42321.2</v>
      </c>
      <c r="F83" s="22">
        <f>[2]QC!F89</f>
        <v>12.4</v>
      </c>
      <c r="G83" s="22">
        <f>[2]QC!G89</f>
        <v>7</v>
      </c>
      <c r="H83" s="22" t="str">
        <f>[2]QC!H89</f>
        <v>3x300</v>
      </c>
      <c r="I83" s="22">
        <f>[2]QC!I89</f>
        <v>415</v>
      </c>
      <c r="J83" s="22"/>
      <c r="K83" s="22">
        <f>[2]QC!K89</f>
        <v>2.4</v>
      </c>
      <c r="L83" s="951" t="str">
        <f>[2]QC!L89</f>
        <v>~</v>
      </c>
      <c r="M83" s="952" t="str">
        <f>[2]QC!M89</f>
        <v>4 / RCX3134</v>
      </c>
      <c r="N83" s="953" t="str">
        <f>[2]QC!N89</f>
        <v>4 / RCX2034</v>
      </c>
      <c r="O83" s="954">
        <f>[2]QC!W89</f>
        <v>3707.967444849</v>
      </c>
      <c r="P83" s="954">
        <f>[2]QC!X89</f>
        <v>3971.87746530809</v>
      </c>
      <c r="Q83" s="515" t="str">
        <f>[2]QC!AE89</f>
        <v>~</v>
      </c>
      <c r="R83" s="515" t="str">
        <f>[2]QC!AF89</f>
        <v>~</v>
      </c>
      <c r="S83" s="967"/>
    </row>
    <row r="84" spans="1:19">
      <c r="A84" s="949">
        <f>[2]QC!A90</f>
        <v>0</v>
      </c>
      <c r="B84" s="949" t="str">
        <f>[2]QC!B90</f>
        <v>ND304C4</v>
      </c>
      <c r="C84" s="956"/>
      <c r="D84" s="519" t="str">
        <f>[2]QC!D90</f>
        <v>MT80</v>
      </c>
      <c r="E84" s="561">
        <f>[2]QC!E90</f>
        <v>55973.2</v>
      </c>
      <c r="F84" s="22">
        <f>[2]QC!F90</f>
        <v>16.4</v>
      </c>
      <c r="G84" s="22">
        <f>[2]QC!G90</f>
        <v>7</v>
      </c>
      <c r="H84" s="22" t="str">
        <f>[2]QC!H90</f>
        <v>4x300</v>
      </c>
      <c r="I84" s="22">
        <f>[2]QC!I90</f>
        <v>415</v>
      </c>
      <c r="J84" s="22"/>
      <c r="K84" s="22">
        <f>[2]QC!K90</f>
        <v>3</v>
      </c>
      <c r="L84" s="951" t="str">
        <f>[2]QC!L90</f>
        <v>~</v>
      </c>
      <c r="M84" s="952" t="str">
        <f>[2]QC!M90</f>
        <v>5 / RCX4734</v>
      </c>
      <c r="N84" s="953" t="str">
        <f>[2]QC!N90</f>
        <v>5 / RCX3034</v>
      </c>
      <c r="O84" s="954">
        <f>[2]QC!W90</f>
        <v>5608.7599057614</v>
      </c>
      <c r="P84" s="954">
        <f>[2]QC!X90</f>
        <v>5916.1646623689</v>
      </c>
      <c r="Q84" s="515" t="str">
        <f>[2]QC!AE90</f>
        <v>~</v>
      </c>
      <c r="R84" s="515" t="str">
        <f>[2]QC!AF90</f>
        <v>~</v>
      </c>
      <c r="S84" s="967"/>
    </row>
    <row r="85" spans="1:19">
      <c r="A85" s="949">
        <f>[2]QC!A91</f>
        <v>0</v>
      </c>
      <c r="B85" s="949" t="str">
        <f>[2]QC!B91</f>
        <v>ND305C4</v>
      </c>
      <c r="C85" s="958"/>
      <c r="D85" s="519" t="str">
        <f>[2]QC!D91</f>
        <v>MT100</v>
      </c>
      <c r="E85" s="561">
        <f>[2]QC!E91</f>
        <v>68942.6</v>
      </c>
      <c r="F85" s="22">
        <f>[2]QC!F91</f>
        <v>20.2</v>
      </c>
      <c r="G85" s="22">
        <f>[2]QC!G91</f>
        <v>7</v>
      </c>
      <c r="H85" s="22" t="str">
        <f>[2]QC!H91</f>
        <v>5x300</v>
      </c>
      <c r="I85" s="22">
        <f>[2]QC!I91</f>
        <v>415</v>
      </c>
      <c r="J85" s="22"/>
      <c r="K85" s="22">
        <f>[2]QC!K91</f>
        <v>3.6</v>
      </c>
      <c r="L85" s="951" t="str">
        <f>[2]QC!L91</f>
        <v>~</v>
      </c>
      <c r="M85" s="952" t="str">
        <f>[2]QC!M91</f>
        <v>6 / TCLE5HW / SCX0645</v>
      </c>
      <c r="N85" s="953">
        <f>[2]QC!N91</f>
        <v>6</v>
      </c>
      <c r="O85" s="954">
        <f>[2]QC!W91</f>
        <v>7094.66695223817</v>
      </c>
      <c r="P85" s="954">
        <f>[2]QC!X91</f>
        <v>7402.07170884568</v>
      </c>
      <c r="Q85" s="515" t="str">
        <f>[2]QC!AE91</f>
        <v>~</v>
      </c>
      <c r="R85" s="515" t="str">
        <f>[2]QC!AF91</f>
        <v>~</v>
      </c>
      <c r="S85" s="967"/>
    </row>
    <row r="86" spans="1:19">
      <c r="A86" s="949">
        <f>[2]QC!A92</f>
        <v>0</v>
      </c>
      <c r="B86" s="949" t="str">
        <f>[2]QC!B92</f>
        <v>ND452C4</v>
      </c>
      <c r="C86" s="950" t="s">
        <v>127</v>
      </c>
      <c r="D86" s="519" t="str">
        <f>[2]QC!D92</f>
        <v>MT80</v>
      </c>
      <c r="E86" s="561">
        <f>[2]QC!E92</f>
        <v>34130</v>
      </c>
      <c r="F86" s="22">
        <f>[2]QC!F92</f>
        <v>10</v>
      </c>
      <c r="G86" s="22">
        <f>[2]QC!G92</f>
        <v>12</v>
      </c>
      <c r="H86" s="22" t="str">
        <f>[2]QC!H92</f>
        <v>2x450</v>
      </c>
      <c r="I86" s="22">
        <f>[2]QC!I92</f>
        <v>415</v>
      </c>
      <c r="J86" s="22"/>
      <c r="K86" s="22">
        <f>[2]QC!K92</f>
        <v>7.2</v>
      </c>
      <c r="L86" s="951" t="str">
        <f>[2]QC!L92</f>
        <v>~</v>
      </c>
      <c r="M86" s="952">
        <f>[2]QC!M92</f>
        <v>0</v>
      </c>
      <c r="N86" s="953">
        <f>[2]QC!N92</f>
        <v>0</v>
      </c>
      <c r="O86" s="954" t="str">
        <f>[2]QC!W92</f>
        <v>~</v>
      </c>
      <c r="P86" s="954" t="str">
        <f>[2]QC!X92</f>
        <v>~</v>
      </c>
      <c r="Q86" s="515" t="str">
        <f>[2]QC!AE92</f>
        <v>~</v>
      </c>
      <c r="R86" s="515" t="str">
        <f>[2]QC!AF92</f>
        <v>~</v>
      </c>
      <c r="S86" s="967"/>
    </row>
    <row r="87" spans="1:19">
      <c r="A87" s="949">
        <f>[2]QC!A93</f>
        <v>0</v>
      </c>
      <c r="B87" s="949" t="str">
        <f>[2]QC!B93</f>
        <v>ND452C6</v>
      </c>
      <c r="C87" s="956"/>
      <c r="D87" s="519" t="str">
        <f>[2]QC!D93</f>
        <v>MT100 - MT125</v>
      </c>
      <c r="E87" s="561">
        <f>[2]QC!E93</f>
        <v>40273.4</v>
      </c>
      <c r="F87" s="22">
        <f>[2]QC!F93</f>
        <v>11.8</v>
      </c>
      <c r="G87" s="22">
        <f>[2]QC!G93</f>
        <v>12</v>
      </c>
      <c r="H87" s="22" t="str">
        <f>[2]QC!H93</f>
        <v>2x450</v>
      </c>
      <c r="I87" s="22">
        <f>[2]QC!I93</f>
        <v>415</v>
      </c>
      <c r="J87" s="22"/>
      <c r="K87" s="22">
        <f>[2]QC!K93</f>
        <v>7.2</v>
      </c>
      <c r="L87" s="951" t="str">
        <f>[2]QC!L93</f>
        <v>~</v>
      </c>
      <c r="M87" s="952">
        <f>[2]QC!M93</f>
        <v>0</v>
      </c>
      <c r="N87" s="953">
        <f>[2]QC!N93</f>
        <v>0</v>
      </c>
      <c r="O87" s="954" t="str">
        <f>[2]QC!W93</f>
        <v>~</v>
      </c>
      <c r="P87" s="954" t="str">
        <f>[2]QC!X93</f>
        <v>~</v>
      </c>
      <c r="Q87" s="515" t="str">
        <f>[2]QC!AE93</f>
        <v>~</v>
      </c>
      <c r="R87" s="515" t="str">
        <f>[2]QC!AF93</f>
        <v>~</v>
      </c>
      <c r="S87" s="967"/>
    </row>
    <row r="88" spans="1:19">
      <c r="A88" s="949">
        <f>[2]QC!A94</f>
        <v>0</v>
      </c>
      <c r="B88" s="949" t="str">
        <f>[2]QC!B94</f>
        <v>ND453C4</v>
      </c>
      <c r="C88" s="956"/>
      <c r="D88" s="519" t="str">
        <f>[2]QC!D94</f>
        <v>MT144 - MT160</v>
      </c>
      <c r="E88" s="561">
        <f>[2]QC!E94</f>
        <v>50512.4</v>
      </c>
      <c r="F88" s="22">
        <f>[2]QC!F94</f>
        <v>14.8</v>
      </c>
      <c r="G88" s="22">
        <f>[2]QC!G94</f>
        <v>12</v>
      </c>
      <c r="H88" s="22" t="str">
        <f>[2]QC!H94</f>
        <v>3x450</v>
      </c>
      <c r="I88" s="22">
        <f>[2]QC!I94</f>
        <v>415</v>
      </c>
      <c r="J88" s="22"/>
      <c r="K88" s="22">
        <f>[2]QC!K94</f>
        <v>10.8</v>
      </c>
      <c r="L88" s="951" t="str">
        <f>[2]QC!L94</f>
        <v>~</v>
      </c>
      <c r="M88" s="952">
        <f>[2]QC!M94</f>
        <v>0</v>
      </c>
      <c r="N88" s="953">
        <f>[2]QC!N94</f>
        <v>0</v>
      </c>
      <c r="O88" s="954" t="str">
        <f>[2]QC!W94</f>
        <v>~</v>
      </c>
      <c r="P88" s="954" t="str">
        <f>[2]QC!X94</f>
        <v>~</v>
      </c>
      <c r="Q88" s="515" t="str">
        <f>[2]QC!AE94</f>
        <v>~</v>
      </c>
      <c r="R88" s="515" t="str">
        <f>[2]QC!AF94</f>
        <v>~</v>
      </c>
      <c r="S88" s="967"/>
    </row>
    <row r="89" spans="1:19">
      <c r="A89" s="949">
        <f>[2]QC!A95</f>
        <v>0</v>
      </c>
      <c r="B89" s="949" t="str">
        <f>[2]QC!B95</f>
        <v>ND453C6</v>
      </c>
      <c r="C89" s="956"/>
      <c r="D89" s="519" t="str">
        <f>[2]QC!D95</f>
        <v>4PCS-15.2</v>
      </c>
      <c r="E89" s="561">
        <f>[2]QC!E95</f>
        <v>66212.2</v>
      </c>
      <c r="F89" s="22">
        <f>[2]QC!F95</f>
        <v>19.4</v>
      </c>
      <c r="G89" s="22">
        <f>[2]QC!G95</f>
        <v>12</v>
      </c>
      <c r="H89" s="22" t="str">
        <f>[2]QC!H95</f>
        <v>3x450</v>
      </c>
      <c r="I89" s="22">
        <f>[2]QC!I95</f>
        <v>415</v>
      </c>
      <c r="J89" s="22"/>
      <c r="K89" s="22">
        <f>[2]QC!K95</f>
        <v>10.8</v>
      </c>
      <c r="L89" s="951" t="str">
        <f>[2]QC!L95</f>
        <v>~</v>
      </c>
      <c r="M89" s="952">
        <f>[2]QC!M95</f>
        <v>0</v>
      </c>
      <c r="N89" s="953">
        <f>[2]QC!N95</f>
        <v>0</v>
      </c>
      <c r="O89" s="954" t="str">
        <f>[2]QC!W95</f>
        <v>~</v>
      </c>
      <c r="P89" s="954" t="str">
        <f>[2]QC!X95</f>
        <v>~</v>
      </c>
      <c r="Q89" s="515" t="str">
        <f>[2]QC!AE95</f>
        <v>~</v>
      </c>
      <c r="R89" s="515" t="str">
        <f>[2]QC!AF95</f>
        <v>~</v>
      </c>
      <c r="S89" s="967"/>
    </row>
    <row r="90" spans="1:19">
      <c r="A90" s="949">
        <f>[2]QC!A96</f>
        <v>0</v>
      </c>
      <c r="B90" s="949" t="str">
        <f>[2]QC!B96</f>
        <v>ND454C6</v>
      </c>
      <c r="C90" s="958"/>
      <c r="D90" s="519" t="str">
        <f>[2]QC!D96</f>
        <v>4NCS-20.2</v>
      </c>
      <c r="E90" s="561">
        <f>[2]QC!E96</f>
        <v>84642.4</v>
      </c>
      <c r="F90" s="22">
        <f>[2]QC!F96</f>
        <v>24.8</v>
      </c>
      <c r="G90" s="22">
        <f>[2]QC!G96</f>
        <v>12</v>
      </c>
      <c r="H90" s="22" t="str">
        <f>[2]QC!H96</f>
        <v>4x450</v>
      </c>
      <c r="I90" s="22">
        <f>[2]QC!I96</f>
        <v>415</v>
      </c>
      <c r="J90" s="22"/>
      <c r="K90" s="22">
        <f>[2]QC!K96</f>
        <v>14.4</v>
      </c>
      <c r="L90" s="951" t="str">
        <f>[2]QC!L96</f>
        <v>~</v>
      </c>
      <c r="M90" s="952">
        <f>[2]QC!M96</f>
        <v>0</v>
      </c>
      <c r="N90" s="953">
        <f>[2]QC!N96</f>
        <v>0</v>
      </c>
      <c r="O90" s="954" t="str">
        <f>[2]QC!W96</f>
        <v>~</v>
      </c>
      <c r="P90" s="954" t="str">
        <f>[2]QC!X96</f>
        <v>~</v>
      </c>
      <c r="Q90" s="515" t="str">
        <f>[2]QC!AE96</f>
        <v>~</v>
      </c>
      <c r="R90" s="515" t="str">
        <f>[2]QC!AF96</f>
        <v>~</v>
      </c>
      <c r="S90" s="967"/>
    </row>
    <row r="91" spans="1:19">
      <c r="A91" s="949" t="str">
        <f>[2]QC!A97</f>
        <v>QC042</v>
      </c>
      <c r="B91" s="949" t="str">
        <f>[2]QC!B97</f>
        <v>CL301R4C</v>
      </c>
      <c r="C91" s="34" t="s">
        <v>128</v>
      </c>
      <c r="D91" s="519" t="str">
        <f>[2]QC!D97</f>
        <v>MT18,KCJ484</v>
      </c>
      <c r="E91" s="561">
        <f>[2]QC!E97</f>
        <v>10900</v>
      </c>
      <c r="F91" s="968">
        <f>[2]QC!F97</f>
        <v>3.19367125695869</v>
      </c>
      <c r="G91" s="22">
        <f>[2]QC!G97</f>
        <v>9</v>
      </c>
      <c r="H91" s="22" t="str">
        <f>[2]QC!H97</f>
        <v>1x300</v>
      </c>
      <c r="I91" s="22">
        <f>[2]QC!I97</f>
        <v>230</v>
      </c>
      <c r="J91" s="22"/>
      <c r="K91" s="22">
        <f>[2]QC!K97</f>
        <v>0</v>
      </c>
      <c r="L91" s="951">
        <f>[2]QC!L97</f>
        <v>0</v>
      </c>
      <c r="M91" s="952">
        <f>[2]QC!M97</f>
        <v>0</v>
      </c>
      <c r="N91" s="953">
        <f>[2]QC!N97</f>
        <v>0</v>
      </c>
      <c r="O91" s="954">
        <f>[2]QC!W97</f>
        <v>1446.04037267081</v>
      </c>
      <c r="P91" s="954">
        <f>[2]QC!X97</f>
        <v>1693.08076554632</v>
      </c>
      <c r="Q91" s="515">
        <f>[2]QC!AE97</f>
        <v>0</v>
      </c>
      <c r="R91" s="515">
        <f>[2]QC!AF97</f>
        <v>0</v>
      </c>
      <c r="S91" s="969"/>
    </row>
    <row r="92" spans="1:19">
      <c r="A92" s="949" t="str">
        <f>[2]QC!A98</f>
        <v>QC043</v>
      </c>
      <c r="B92" s="949" t="str">
        <f>[2]QC!B98</f>
        <v>CL302R3C</v>
      </c>
      <c r="C92" s="35"/>
      <c r="D92" s="519" t="str">
        <f>[2]QC!D98</f>
        <v>MT22,CS11,zb15</v>
      </c>
      <c r="E92" s="561">
        <f>[2]QC!E98</f>
        <v>14600</v>
      </c>
      <c r="F92" s="968">
        <f>[2]QC!F98</f>
        <v>4.2777615001465</v>
      </c>
      <c r="G92" s="22">
        <f>[2]QC!G98</f>
        <v>9</v>
      </c>
      <c r="H92" s="22" t="str">
        <f>[2]QC!H98</f>
        <v>2x300</v>
      </c>
      <c r="I92" s="22">
        <f>[2]QC!I98</f>
        <v>230</v>
      </c>
      <c r="J92" s="22"/>
      <c r="K92" s="22">
        <f>[2]QC!K98</f>
        <v>0</v>
      </c>
      <c r="L92" s="951">
        <f>[2]QC!L98</f>
        <v>0</v>
      </c>
      <c r="M92" s="952">
        <f>[2]QC!M98</f>
        <v>0</v>
      </c>
      <c r="N92" s="953">
        <f>[2]QC!N98</f>
        <v>0</v>
      </c>
      <c r="O92" s="954" t="str">
        <f>[2]QC!W98</f>
        <v>~</v>
      </c>
      <c r="P92" s="954">
        <f>[2]QC!X98</f>
        <v>0</v>
      </c>
      <c r="Q92" s="515">
        <f>[2]QC!AE98</f>
        <v>0</v>
      </c>
      <c r="R92" s="515">
        <f>[2]QC!AF98</f>
        <v>0</v>
      </c>
      <c r="S92" s="970"/>
    </row>
    <row r="93" spans="1:19">
      <c r="A93" s="949" t="str">
        <f>[2]QC!A99</f>
        <v>QC044</v>
      </c>
      <c r="B93" s="949" t="str">
        <f>[2]QC!B99</f>
        <v>CL302R4C</v>
      </c>
      <c r="C93" s="35"/>
      <c r="D93" s="519" t="str">
        <f>[2]QC!D99</f>
        <v>MT32,ZB19,CS13</v>
      </c>
      <c r="E93" s="561">
        <f>[2]QC!E99</f>
        <v>18300</v>
      </c>
      <c r="F93" s="968">
        <f>[2]QC!F99</f>
        <v>5.36185174333431</v>
      </c>
      <c r="G93" s="22">
        <f>[2]QC!G99</f>
        <v>9</v>
      </c>
      <c r="H93" s="22" t="str">
        <f>[2]QC!H99</f>
        <v>2x300</v>
      </c>
      <c r="I93" s="22">
        <f>[2]QC!I99</f>
        <v>230</v>
      </c>
      <c r="J93" s="22"/>
      <c r="K93" s="22">
        <f>[2]QC!K99</f>
        <v>0</v>
      </c>
      <c r="L93" s="951">
        <f>[2]QC!L99</f>
        <v>0</v>
      </c>
      <c r="M93" s="952">
        <f>[2]QC!M99</f>
        <v>0</v>
      </c>
      <c r="N93" s="953">
        <f>[2]QC!N99</f>
        <v>0</v>
      </c>
      <c r="O93" s="954" t="str">
        <f>[2]QC!W99</f>
        <v>~</v>
      </c>
      <c r="P93" s="954">
        <f>[2]QC!X99</f>
        <v>0</v>
      </c>
      <c r="Q93" s="515">
        <f>[2]QC!AE99</f>
        <v>0</v>
      </c>
      <c r="R93" s="515">
        <f>[2]QC!AF99</f>
        <v>0</v>
      </c>
      <c r="S93" s="970"/>
    </row>
    <row r="94" spans="1:19">
      <c r="A94" s="949" t="str">
        <f>[2]QC!A100</f>
        <v>QC045</v>
      </c>
      <c r="B94" s="949" t="str">
        <f>[2]QC!B100</f>
        <v>CL302R6C</v>
      </c>
      <c r="C94" s="35"/>
      <c r="D94" s="519" t="str">
        <f>[2]QC!D100</f>
        <v>MT40,ZB21,CS17,CS20</v>
      </c>
      <c r="E94" s="561">
        <f>[2]QC!E100</f>
        <v>25800</v>
      </c>
      <c r="F94" s="968">
        <f>[2]QC!F100</f>
        <v>7.55933196601231</v>
      </c>
      <c r="G94" s="22">
        <f>[2]QC!G100</f>
        <v>8</v>
      </c>
      <c r="H94" s="22" t="str">
        <f>[2]QC!H100</f>
        <v>2x300</v>
      </c>
      <c r="I94" s="22">
        <f>[2]QC!I100</f>
        <v>230</v>
      </c>
      <c r="J94" s="22"/>
      <c r="K94" s="22">
        <f>[2]QC!K100</f>
        <v>0</v>
      </c>
      <c r="L94" s="951">
        <f>[2]QC!L100</f>
        <v>0</v>
      </c>
      <c r="M94" s="952">
        <f>[2]QC!M100</f>
        <v>0</v>
      </c>
      <c r="N94" s="953">
        <f>[2]QC!N100</f>
        <v>0</v>
      </c>
      <c r="O94" s="954" t="str">
        <f>[2]QC!W100</f>
        <v>~</v>
      </c>
      <c r="P94" s="954">
        <f>[2]QC!X100</f>
        <v>0</v>
      </c>
      <c r="Q94" s="515">
        <f>[2]QC!AE100</f>
        <v>0</v>
      </c>
      <c r="R94" s="515">
        <f>[2]QC!AF100</f>
        <v>0</v>
      </c>
      <c r="S94" s="970"/>
    </row>
    <row r="95" spans="1:19">
      <c r="A95" s="949" t="str">
        <f>[2]QC!A101</f>
        <v>QC046</v>
      </c>
      <c r="B95" s="949" t="str">
        <f>[2]QC!B101</f>
        <v>CL303R4C</v>
      </c>
      <c r="C95" s="35"/>
      <c r="D95" s="519" t="str">
        <f>[2]QC!D101</f>
        <v>MT50,ZB29,CS27</v>
      </c>
      <c r="E95" s="561">
        <f>[2]QC!E101</f>
        <v>30400</v>
      </c>
      <c r="F95" s="968">
        <f>[2]QC!F101</f>
        <v>8.90711983592148</v>
      </c>
      <c r="G95" s="22">
        <f>[2]QC!G101</f>
        <v>9</v>
      </c>
      <c r="H95" s="22" t="str">
        <f>[2]QC!H101</f>
        <v>3x300</v>
      </c>
      <c r="I95" s="22">
        <f>[2]QC!I101</f>
        <v>230</v>
      </c>
      <c r="J95" s="22"/>
      <c r="K95" s="22">
        <f>[2]QC!K101</f>
        <v>0</v>
      </c>
      <c r="L95" s="951">
        <f>[2]QC!L101</f>
        <v>0</v>
      </c>
      <c r="M95" s="952">
        <f>[2]QC!M101</f>
        <v>0</v>
      </c>
      <c r="N95" s="953">
        <f>[2]QC!N101</f>
        <v>0</v>
      </c>
      <c r="O95" s="954">
        <f>[2]QC!W101</f>
        <v>486.63487133984</v>
      </c>
      <c r="P95" s="954">
        <f>[2]QC!X101</f>
        <v>0</v>
      </c>
      <c r="Q95" s="515">
        <f>[2]QC!AE101</f>
        <v>0</v>
      </c>
      <c r="R95" s="515">
        <f>[2]QC!AF101</f>
        <v>0</v>
      </c>
      <c r="S95" s="970"/>
    </row>
    <row r="96" spans="1:19">
      <c r="A96" s="949" t="str">
        <f>[2]QC!A102</f>
        <v>QC047</v>
      </c>
      <c r="B96" s="949" t="str">
        <f>[2]QC!B102</f>
        <v>CL303R6C</v>
      </c>
      <c r="C96" s="35"/>
      <c r="D96" s="519" t="str">
        <f>[2]QC!D102</f>
        <v>MT64,ZB38,CS33</v>
      </c>
      <c r="E96" s="561">
        <f>[2]QC!E102</f>
        <v>44800</v>
      </c>
      <c r="F96" s="968">
        <f>[2]QC!F102</f>
        <v>13.1262818634632</v>
      </c>
      <c r="G96" s="22">
        <f>[2]QC!G102</f>
        <v>9</v>
      </c>
      <c r="H96" s="22" t="str">
        <f>[2]QC!H102</f>
        <v>3x300</v>
      </c>
      <c r="I96" s="22">
        <f>[2]QC!I102</f>
        <v>230</v>
      </c>
      <c r="J96" s="22"/>
      <c r="K96" s="22">
        <f>[2]QC!K102</f>
        <v>0</v>
      </c>
      <c r="L96" s="951">
        <f>[2]QC!L102</f>
        <v>0</v>
      </c>
      <c r="M96" s="952">
        <f>[2]QC!M102</f>
        <v>0</v>
      </c>
      <c r="N96" s="953">
        <f>[2]QC!N102</f>
        <v>0</v>
      </c>
      <c r="O96" s="954">
        <f>[2]QC!W102</f>
        <v>3564.49645075421</v>
      </c>
      <c r="P96" s="954">
        <f>[2]QC!X102</f>
        <v>3738.48663404064</v>
      </c>
      <c r="Q96" s="515">
        <f>[2]QC!AE102</f>
        <v>0</v>
      </c>
      <c r="R96" s="515">
        <f>[2]QC!AF102</f>
        <v>0</v>
      </c>
      <c r="S96" s="970"/>
    </row>
    <row r="97" spans="1:19">
      <c r="A97" s="949" t="str">
        <f>[2]QC!A103</f>
        <v>QC048</v>
      </c>
      <c r="B97" s="949" t="str">
        <f>[2]QC!B103</f>
        <v>CL304R6C</v>
      </c>
      <c r="C97" s="35"/>
      <c r="D97" s="519" t="str">
        <f>[2]QC!D103</f>
        <v>MT80,ZB45,CR72</v>
      </c>
      <c r="E97" s="561">
        <f>[2]QC!E103</f>
        <v>63600</v>
      </c>
      <c r="F97" s="968">
        <f>[2]QC!F103</f>
        <v>18.6346322883094</v>
      </c>
      <c r="G97" s="22">
        <f>[2]QC!G103</f>
        <v>9</v>
      </c>
      <c r="H97" s="22" t="str">
        <f>[2]QC!H103</f>
        <v>4x300</v>
      </c>
      <c r="I97" s="22">
        <f>[2]QC!I103</f>
        <v>230</v>
      </c>
      <c r="J97" s="22"/>
      <c r="K97" s="22">
        <f>[2]QC!K103</f>
        <v>0</v>
      </c>
      <c r="L97" s="951">
        <f>[2]QC!L103</f>
        <v>0</v>
      </c>
      <c r="M97" s="952">
        <f>[2]QC!M103</f>
        <v>0</v>
      </c>
      <c r="N97" s="953">
        <f>[2]QC!N103</f>
        <v>0</v>
      </c>
      <c r="O97" s="954" t="str">
        <f>[2]QC!W103</f>
        <v>~</v>
      </c>
      <c r="P97" s="954">
        <f>[2]QC!X103</f>
        <v>0</v>
      </c>
      <c r="Q97" s="515">
        <f>[2]QC!AE103</f>
        <v>0</v>
      </c>
      <c r="R97" s="515">
        <f>[2]QC!AF103</f>
        <v>0</v>
      </c>
      <c r="S97" s="970"/>
    </row>
    <row r="98" spans="1:19">
      <c r="A98" s="949" t="str">
        <f>[2]QC!A104</f>
        <v>QC049</v>
      </c>
      <c r="B98" s="949" t="str">
        <f>[2]QC!B104</f>
        <v>CL401R3C</v>
      </c>
      <c r="C98" s="35"/>
      <c r="D98" s="519" t="str">
        <f>[2]QC!D104</f>
        <v>MT22,CS11</v>
      </c>
      <c r="E98" s="561">
        <f>[2]QC!E104</f>
        <v>10900</v>
      </c>
      <c r="F98" s="968">
        <f>[2]QC!F104</f>
        <v>3.19367125695869</v>
      </c>
      <c r="G98" s="22">
        <f>[2]QC!G104</f>
        <v>12</v>
      </c>
      <c r="H98" s="22" t="str">
        <f>[2]QC!H104</f>
        <v>1x400</v>
      </c>
      <c r="I98" s="22">
        <f>[2]QC!I104</f>
        <v>230</v>
      </c>
      <c r="J98" s="22"/>
      <c r="K98" s="22">
        <f>[2]QC!K104</f>
        <v>0</v>
      </c>
      <c r="L98" s="951">
        <f>[2]QC!L104</f>
        <v>0</v>
      </c>
      <c r="M98" s="952">
        <f>[2]QC!M104</f>
        <v>0</v>
      </c>
      <c r="N98" s="953">
        <f>[2]QC!N104</f>
        <v>0</v>
      </c>
      <c r="O98" s="954" t="str">
        <f>[2]QC!W104</f>
        <v>~</v>
      </c>
      <c r="P98" s="954">
        <f>[2]QC!X104</f>
        <v>0</v>
      </c>
      <c r="Q98" s="515">
        <f>[2]QC!AE104</f>
        <v>0</v>
      </c>
      <c r="R98" s="515">
        <f>[2]QC!AF104</f>
        <v>0</v>
      </c>
      <c r="S98" s="970"/>
    </row>
    <row r="99" spans="1:19">
      <c r="A99" s="949" t="str">
        <f>[2]QC!A105</f>
        <v>QC050</v>
      </c>
      <c r="B99" s="949" t="str">
        <f>[2]QC!B105</f>
        <v>CL401R4C</v>
      </c>
      <c r="C99" s="35"/>
      <c r="D99" s="519" t="str">
        <f>[2]QC!D105</f>
        <v>MT32,ZB15,CS13</v>
      </c>
      <c r="E99" s="561">
        <f>[2]QC!E105</f>
        <v>14600</v>
      </c>
      <c r="F99" s="968">
        <f>[2]QC!F105</f>
        <v>4.2777615001465</v>
      </c>
      <c r="G99" s="22">
        <f>[2]QC!G105</f>
        <v>12</v>
      </c>
      <c r="H99" s="22" t="str">
        <f>[2]QC!H105</f>
        <v>1x400</v>
      </c>
      <c r="I99" s="22">
        <f>[2]QC!I105</f>
        <v>230</v>
      </c>
      <c r="J99" s="22"/>
      <c r="K99" s="22">
        <f>[2]QC!K105</f>
        <v>0</v>
      </c>
      <c r="L99" s="951">
        <f>[2]QC!L105</f>
        <v>0</v>
      </c>
      <c r="M99" s="952">
        <f>[2]QC!M105</f>
        <v>0</v>
      </c>
      <c r="N99" s="953">
        <f>[2]QC!N105</f>
        <v>0</v>
      </c>
      <c r="O99" s="954">
        <f>[2]QC!W105</f>
        <v>2087.95474711624</v>
      </c>
      <c r="P99" s="954">
        <f>[2]QC!X105</f>
        <v>2312.86016156259</v>
      </c>
      <c r="Q99" s="515">
        <f>[2]QC!AE105</f>
        <v>0</v>
      </c>
      <c r="R99" s="515">
        <f>[2]QC!AF105</f>
        <v>0</v>
      </c>
      <c r="S99" s="970"/>
    </row>
    <row r="100" spans="1:19">
      <c r="A100" s="949" t="str">
        <f>[2]QC!A106</f>
        <v>QC051</v>
      </c>
      <c r="B100" s="949" t="str">
        <f>[2]QC!B106</f>
        <v>CL401R5C</v>
      </c>
      <c r="C100" s="35"/>
      <c r="D100" s="519" t="str">
        <f>[2]QC!D106</f>
        <v>MT36,ZB19,CS17</v>
      </c>
      <c r="E100" s="561">
        <f>[2]QC!E106</f>
        <v>18300</v>
      </c>
      <c r="F100" s="968">
        <f>[2]QC!F106</f>
        <v>5.36185174333431</v>
      </c>
      <c r="G100" s="22">
        <f>[2]QC!G106</f>
        <v>12</v>
      </c>
      <c r="H100" s="22" t="str">
        <f>[2]QC!H106</f>
        <v>1x400</v>
      </c>
      <c r="I100" s="22">
        <f>[2]QC!I106</f>
        <v>230</v>
      </c>
      <c r="J100" s="22"/>
      <c r="K100" s="22">
        <f>[2]QC!K106</f>
        <v>0</v>
      </c>
      <c r="L100" s="951">
        <f>[2]QC!L106</f>
        <v>0</v>
      </c>
      <c r="M100" s="952">
        <f>[2]QC!M106</f>
        <v>0</v>
      </c>
      <c r="N100" s="953">
        <f>[2]QC!N106</f>
        <v>0</v>
      </c>
      <c r="O100" s="954">
        <f>[2]QC!W106</f>
        <v>2333.35181898846</v>
      </c>
      <c r="P100" s="954">
        <f>[2]QC!X106</f>
        <v>2549.79526543923</v>
      </c>
      <c r="Q100" s="515">
        <f>[2]QC!AE106</f>
        <v>0</v>
      </c>
      <c r="R100" s="515">
        <f>[2]QC!AF106</f>
        <v>0</v>
      </c>
      <c r="S100" s="970"/>
    </row>
    <row r="101" spans="1:19">
      <c r="A101" s="949" t="str">
        <f>[2]QC!A107</f>
        <v>QC052</v>
      </c>
      <c r="B101" s="949" t="str">
        <f>[2]QC!B107</f>
        <v>CL401R6C</v>
      </c>
      <c r="C101" s="35"/>
      <c r="D101" s="519" t="str">
        <f>[2]QC!D107</f>
        <v>MT40,ZB21,CS20,CR42</v>
      </c>
      <c r="E101" s="561">
        <f>[2]QC!E107</f>
        <v>25800</v>
      </c>
      <c r="F101" s="968">
        <f>[2]QC!F107</f>
        <v>7.55933196601231</v>
      </c>
      <c r="G101" s="22">
        <f>[2]QC!G107</f>
        <v>12</v>
      </c>
      <c r="H101" s="22" t="str">
        <f>[2]QC!H107</f>
        <v>1x400</v>
      </c>
      <c r="I101" s="22">
        <f>[2]QC!I107</f>
        <v>230</v>
      </c>
      <c r="J101" s="22"/>
      <c r="K101" s="22">
        <f>[2]QC!K107</f>
        <v>0</v>
      </c>
      <c r="L101" s="951">
        <f>[2]QC!L107</f>
        <v>0</v>
      </c>
      <c r="M101" s="952">
        <f>[2]QC!M107</f>
        <v>0</v>
      </c>
      <c r="N101" s="953">
        <f>[2]QC!N107</f>
        <v>0</v>
      </c>
      <c r="O101" s="954" t="str">
        <f>[2]QC!W107</f>
        <v>~</v>
      </c>
      <c r="P101" s="954">
        <f>[2]QC!X107</f>
        <v>0</v>
      </c>
      <c r="Q101" s="515">
        <f>[2]QC!AE107</f>
        <v>0</v>
      </c>
      <c r="R101" s="515">
        <f>[2]QC!AF107</f>
        <v>0</v>
      </c>
      <c r="S101" s="970"/>
    </row>
    <row r="102" spans="1:19">
      <c r="A102" s="949" t="str">
        <f>[2]QC!A108</f>
        <v>QC053</v>
      </c>
      <c r="B102" s="949" t="str">
        <f>[2]QC!B108</f>
        <v>CL402R3C</v>
      </c>
      <c r="C102" s="35"/>
      <c r="D102" s="519" t="str">
        <f>[2]QC!D108</f>
        <v>MT44,ZB29,CS24,CR42</v>
      </c>
      <c r="E102" s="561">
        <f>[2]QC!E108</f>
        <v>27645.3</v>
      </c>
      <c r="F102" s="968">
        <f>[2]QC!F108</f>
        <v>8.1</v>
      </c>
      <c r="G102" s="22">
        <f>[2]QC!G108</f>
        <v>14</v>
      </c>
      <c r="H102" s="22" t="str">
        <f>[2]QC!H108</f>
        <v>2x400</v>
      </c>
      <c r="I102" s="22">
        <f>[2]QC!I108</f>
        <v>415</v>
      </c>
      <c r="J102" s="22"/>
      <c r="K102" s="22">
        <f>[2]QC!K108</f>
        <v>0</v>
      </c>
      <c r="L102" s="951">
        <f>[2]QC!L108</f>
        <v>0</v>
      </c>
      <c r="M102" s="952">
        <f>[2]QC!M108</f>
        <v>0</v>
      </c>
      <c r="N102" s="953">
        <f>[2]QC!N108</f>
        <v>0</v>
      </c>
      <c r="O102" s="954">
        <f>[2]QC!W108</f>
        <v>2899.01286601597</v>
      </c>
      <c r="P102" s="954">
        <f>[2]QC!X108</f>
        <v>3095.95075912095</v>
      </c>
      <c r="Q102" s="515">
        <f>[2]QC!AE108</f>
        <v>0</v>
      </c>
      <c r="R102" s="515">
        <f>[2]QC!AF108</f>
        <v>0</v>
      </c>
      <c r="S102" s="970"/>
    </row>
    <row r="103" spans="1:19">
      <c r="A103" s="949" t="str">
        <f>[2]QC!A109</f>
        <v>QC054</v>
      </c>
      <c r="B103" s="949" t="str">
        <f>[2]QC!B109</f>
        <v>CL402R4C</v>
      </c>
      <c r="C103" s="35"/>
      <c r="D103" s="519" t="str">
        <f>[2]QC!D109</f>
        <v>MT50,ZB29,CS27,cr47</v>
      </c>
      <c r="E103" s="561">
        <f>[2]QC!E109</f>
        <v>30400</v>
      </c>
      <c r="F103" s="968">
        <f>[2]QC!F109</f>
        <v>8.90711983592148</v>
      </c>
      <c r="G103" s="22">
        <f>[2]QC!G109</f>
        <v>14</v>
      </c>
      <c r="H103" s="22" t="str">
        <f>[2]QC!H109</f>
        <v>2x400</v>
      </c>
      <c r="I103" s="22">
        <f>[2]QC!I109</f>
        <v>415</v>
      </c>
      <c r="J103" s="22"/>
      <c r="K103" s="22">
        <f>[2]QC!K109</f>
        <v>0</v>
      </c>
      <c r="L103" s="951">
        <f>[2]QC!L109</f>
        <v>0</v>
      </c>
      <c r="M103" s="952">
        <f>[2]QC!M109</f>
        <v>0</v>
      </c>
      <c r="N103" s="953">
        <f>[2]QC!N109</f>
        <v>0</v>
      </c>
      <c r="O103" s="954" t="str">
        <f>[2]QC!W109</f>
        <v>~</v>
      </c>
      <c r="P103" s="954">
        <f>[2]QC!X109</f>
        <v>0</v>
      </c>
      <c r="Q103" s="515">
        <f>[2]QC!AE109</f>
        <v>0</v>
      </c>
      <c r="R103" s="515">
        <f>[2]QC!AF109</f>
        <v>0</v>
      </c>
      <c r="S103" s="970"/>
    </row>
    <row r="104" spans="1:19">
      <c r="A104" s="949" t="str">
        <f>[2]QC!A110</f>
        <v>QC055</v>
      </c>
      <c r="B104" s="949" t="str">
        <f>[2]QC!B110</f>
        <v>CL402R5C</v>
      </c>
      <c r="C104" s="35"/>
      <c r="D104" s="519" t="str">
        <f>[2]QC!D110</f>
        <v>MT64,ZB38,CS33,cr62</v>
      </c>
      <c r="E104" s="561">
        <f>[2]QC!E110</f>
        <v>44800</v>
      </c>
      <c r="F104" s="968">
        <f>[2]QC!F110</f>
        <v>13.1262818634632</v>
      </c>
      <c r="G104" s="22">
        <f>[2]QC!G110</f>
        <v>14</v>
      </c>
      <c r="H104" s="22" t="str">
        <f>[2]QC!H110</f>
        <v>2x400</v>
      </c>
      <c r="I104" s="22">
        <f>[2]QC!I110</f>
        <v>415</v>
      </c>
      <c r="J104" s="22"/>
      <c r="K104" s="22">
        <f>[2]QC!K110</f>
        <v>0</v>
      </c>
      <c r="L104" s="951">
        <f>[2]QC!L110</f>
        <v>0</v>
      </c>
      <c r="M104" s="952">
        <f>[2]QC!M110</f>
        <v>0</v>
      </c>
      <c r="N104" s="953">
        <f>[2]QC!N110</f>
        <v>0</v>
      </c>
      <c r="O104" s="954" t="str">
        <f>[2]QC!W110</f>
        <v>~</v>
      </c>
      <c r="P104" s="954">
        <f>[2]QC!X110</f>
        <v>0</v>
      </c>
      <c r="Q104" s="515">
        <f>[2]QC!AE110</f>
        <v>0</v>
      </c>
      <c r="R104" s="515">
        <f>[2]QC!AF110</f>
        <v>0</v>
      </c>
      <c r="S104" s="970"/>
    </row>
    <row r="105" spans="1:19">
      <c r="A105" s="949" t="str">
        <f>[2]QC!A111</f>
        <v>QC056</v>
      </c>
      <c r="B105" s="949" t="str">
        <f>[2]QC!B111</f>
        <v>CL402R6C</v>
      </c>
      <c r="C105" s="36"/>
      <c r="D105" s="519" t="str">
        <f>[2]QC!D111</f>
        <v>MT80,ZB45,CR72</v>
      </c>
      <c r="E105" s="561">
        <f>[2]QC!E111</f>
        <v>63600</v>
      </c>
      <c r="F105" s="968">
        <f>[2]QC!F111</f>
        <v>18.6346322883094</v>
      </c>
      <c r="G105" s="22">
        <f>[2]QC!G111</f>
        <v>14</v>
      </c>
      <c r="H105" s="22" t="str">
        <f>[2]QC!H111</f>
        <v>2x400</v>
      </c>
      <c r="I105" s="22">
        <f>[2]QC!I111</f>
        <v>415</v>
      </c>
      <c r="J105" s="22"/>
      <c r="K105" s="22">
        <f>[2]QC!K111</f>
        <v>0</v>
      </c>
      <c r="L105" s="951">
        <f>[2]QC!L111</f>
        <v>0</v>
      </c>
      <c r="M105" s="952">
        <f>[2]QC!M111</f>
        <v>0</v>
      </c>
      <c r="N105" s="953">
        <f>[2]QC!N111</f>
        <v>0</v>
      </c>
      <c r="O105" s="954">
        <f>[2]QC!W111</f>
        <v>3852.87267080745</v>
      </c>
      <c r="P105" s="954">
        <f>[2]QC!X111</f>
        <v>4016.91884650583</v>
      </c>
      <c r="Q105" s="515">
        <f>[2]QC!AE111</f>
        <v>0</v>
      </c>
      <c r="R105" s="515">
        <f>[2]QC!AF111</f>
        <v>0</v>
      </c>
      <c r="S105" s="971"/>
    </row>
    <row r="106" ht="12" customHeight="1" spans="1:19">
      <c r="A106" s="949" t="str">
        <f>[2]QC!A112</f>
        <v>QC066</v>
      </c>
      <c r="B106" s="949" t="str">
        <f>[2]QC!B112</f>
        <v>CAE301C5N</v>
      </c>
      <c r="C106" s="960" t="s">
        <v>129</v>
      </c>
      <c r="D106" s="519" t="str">
        <f>[2]QC!D112</f>
        <v>MT18-MT22</v>
      </c>
      <c r="E106" s="561">
        <f>[2]QC!E112</f>
        <v>4095.6</v>
      </c>
      <c r="F106" s="22">
        <f>[2]QC!F112</f>
        <v>1.2</v>
      </c>
      <c r="G106" s="22">
        <f>[2]QC!G112</f>
        <v>8</v>
      </c>
      <c r="H106" s="22" t="str">
        <f>[2]QC!H112</f>
        <v>1x300</v>
      </c>
      <c r="I106" s="22">
        <f>[2]QC!I112</f>
        <v>230</v>
      </c>
      <c r="J106" s="22"/>
      <c r="K106" s="22">
        <f>[2]QC!K112</f>
        <v>1</v>
      </c>
      <c r="L106" s="951" t="str">
        <f>[2]QC!L112</f>
        <v>~</v>
      </c>
      <c r="M106" s="952" t="str">
        <f>[2]QC!M112</f>
        <v>0 / RCX0834</v>
      </c>
      <c r="N106" s="953" t="str">
        <f>[2]QC!N112</f>
        <v>1 / RCX0834</v>
      </c>
      <c r="O106" s="954">
        <f>[2]QC!W112</f>
        <v>1211.1801242236</v>
      </c>
      <c r="P106" s="954">
        <f>[2]QC!X112</f>
        <v>1497.0594707932</v>
      </c>
      <c r="Q106" s="515" t="str">
        <f>[2]QC!AE112</f>
        <v>~</v>
      </c>
      <c r="R106" s="515" t="str">
        <f>[2]QC!AF112</f>
        <v>~</v>
      </c>
      <c r="S106" s="967"/>
    </row>
    <row r="107" spans="1:19">
      <c r="A107" s="949" t="str">
        <f>[2]QC!A113</f>
        <v>QC067</v>
      </c>
      <c r="B107" s="949" t="str">
        <f>[2]QC!B113</f>
        <v>CAE301C6N</v>
      </c>
      <c r="C107" s="960"/>
      <c r="D107" s="519" t="str">
        <f>[2]QC!D113</f>
        <v>MT32</v>
      </c>
      <c r="E107" s="561">
        <f>[2]QC!E113</f>
        <v>5802.1</v>
      </c>
      <c r="F107" s="22">
        <f>[2]QC!F113</f>
        <v>1.7</v>
      </c>
      <c r="G107" s="22">
        <f>[2]QC!G113</f>
        <v>8</v>
      </c>
      <c r="H107" s="22" t="str">
        <f>[2]QC!H113</f>
        <v>1x300</v>
      </c>
      <c r="I107" s="22">
        <f>[2]QC!I113</f>
        <v>230</v>
      </c>
      <c r="J107" s="22"/>
      <c r="K107" s="22">
        <f>[2]QC!K113</f>
        <v>1.5</v>
      </c>
      <c r="L107" s="951" t="str">
        <f>[2]QC!L113</f>
        <v>~</v>
      </c>
      <c r="M107" s="952" t="str">
        <f>[2]QC!M113</f>
        <v>1 / RCX1234</v>
      </c>
      <c r="N107" s="953" t="str">
        <f>[2]QC!N113</f>
        <v>1 / RCX0834</v>
      </c>
      <c r="O107" s="954">
        <f>[2]QC!W113</f>
        <v>1331.16883116883</v>
      </c>
      <c r="P107" s="954">
        <f>[2]QC!X113</f>
        <v>1614.90552225727</v>
      </c>
      <c r="Q107" s="515" t="str">
        <f>[2]QC!AE113</f>
        <v>~</v>
      </c>
      <c r="R107" s="515" t="str">
        <f>[2]QC!AF113</f>
        <v>~</v>
      </c>
      <c r="S107" s="967"/>
    </row>
    <row r="108" spans="1:19">
      <c r="A108" s="949" t="str">
        <f>[2]QC!A114</f>
        <v>QC068</v>
      </c>
      <c r="B108" s="949" t="str">
        <f>[2]QC!B114</f>
        <v>CAE302C4N</v>
      </c>
      <c r="C108" s="960"/>
      <c r="D108" s="519" t="str">
        <f>[2]QC!D114</f>
        <v>MT36</v>
      </c>
      <c r="E108" s="561">
        <f>[2]QC!E114</f>
        <v>7508.6</v>
      </c>
      <c r="F108" s="22">
        <f>[2]QC!F114</f>
        <v>2.2</v>
      </c>
      <c r="G108" s="22">
        <f>[2]QC!G114</f>
        <v>10</v>
      </c>
      <c r="H108" s="22" t="str">
        <f>[2]QC!H114</f>
        <v>2x300</v>
      </c>
      <c r="I108" s="22">
        <f>[2]QC!I114</f>
        <v>230</v>
      </c>
      <c r="J108" s="22"/>
      <c r="K108" s="22">
        <f>[2]QC!K114</f>
        <v>2</v>
      </c>
      <c r="L108" s="951" t="str">
        <f>[2]QC!L114</f>
        <v>~</v>
      </c>
      <c r="M108" s="952" t="str">
        <f>[2]QC!M114</f>
        <v>1 / RCX1234</v>
      </c>
      <c r="N108" s="953" t="str">
        <f>[2]QC!N114</f>
        <v>2 / RCX1034</v>
      </c>
      <c r="O108" s="954">
        <f>[2]QC!W114</f>
        <v>1897.23320158103</v>
      </c>
      <c r="P108" s="954">
        <f>[2]QC!X114</f>
        <v>2170.86160034068</v>
      </c>
      <c r="Q108" s="515" t="str">
        <f>[2]QC!AE114</f>
        <v>~</v>
      </c>
      <c r="R108" s="515" t="str">
        <f>[2]QC!AF114</f>
        <v>~</v>
      </c>
      <c r="S108" s="967"/>
    </row>
    <row r="109" spans="1:19">
      <c r="A109" s="949" t="str">
        <f>[2]QC!A115</f>
        <v>QC069</v>
      </c>
      <c r="B109" s="949" t="str">
        <f>[2]QC!B115</f>
        <v>CAE302C5N</v>
      </c>
      <c r="C109" s="960"/>
      <c r="D109" s="519" t="str">
        <f>[2]QC!D115</f>
        <v>MT40</v>
      </c>
      <c r="E109" s="561">
        <f>[2]QC!E115</f>
        <v>8873.8</v>
      </c>
      <c r="F109" s="22">
        <f>[2]QC!F115</f>
        <v>2.6</v>
      </c>
      <c r="G109" s="22">
        <f>[2]QC!G115</f>
        <v>9</v>
      </c>
      <c r="H109" s="22" t="str">
        <f>[2]QC!H115</f>
        <v>2x300</v>
      </c>
      <c r="I109" s="22">
        <f>[2]QC!I115</f>
        <v>230</v>
      </c>
      <c r="J109" s="22"/>
      <c r="K109" s="22">
        <f>[2]QC!K115</f>
        <v>2</v>
      </c>
      <c r="L109" s="951" t="str">
        <f>[2]QC!L115</f>
        <v>~</v>
      </c>
      <c r="M109" s="952" t="str">
        <f>[2]QC!M115</f>
        <v>2 / RCX1634</v>
      </c>
      <c r="N109" s="953" t="str">
        <f>[2]QC!N115</f>
        <v>3 / RCX1534</v>
      </c>
      <c r="O109" s="954">
        <f>[2]QC!W115</f>
        <v>2052.51270468662</v>
      </c>
      <c r="P109" s="954">
        <f>[2]QC!X115</f>
        <v>2323.36825517652</v>
      </c>
      <c r="Q109" s="515" t="str">
        <f>[2]QC!AE115</f>
        <v>~</v>
      </c>
      <c r="R109" s="515" t="str">
        <f>[2]QC!AF115</f>
        <v>~</v>
      </c>
      <c r="S109" s="967"/>
    </row>
    <row r="110" spans="1:19">
      <c r="A110" s="949" t="str">
        <f>[2]QC!A116</f>
        <v>QC070</v>
      </c>
      <c r="B110" s="949" t="str">
        <f>[2]QC!B116</f>
        <v>CAE302C6N</v>
      </c>
      <c r="C110" s="960"/>
      <c r="D110" s="519" t="str">
        <f>[2]QC!D116</f>
        <v>MT50-MT64</v>
      </c>
      <c r="E110" s="561">
        <f>[2]QC!E116</f>
        <v>10580.3</v>
      </c>
      <c r="F110" s="22">
        <f>[2]QC!F116</f>
        <v>3.1</v>
      </c>
      <c r="G110" s="22">
        <f>[2]QC!G116</f>
        <v>9</v>
      </c>
      <c r="H110" s="22" t="str">
        <f>[2]QC!H116</f>
        <v>2x300</v>
      </c>
      <c r="I110" s="22">
        <f>[2]QC!I116</f>
        <v>230</v>
      </c>
      <c r="J110" s="22"/>
      <c r="K110" s="22">
        <f>[2]QC!K116</f>
        <v>3</v>
      </c>
      <c r="L110" s="951" t="str">
        <f>[2]QC!L116</f>
        <v>~</v>
      </c>
      <c r="M110" s="952" t="str">
        <f>[2]QC!M116</f>
        <v>2 / RCX1634</v>
      </c>
      <c r="N110" s="953" t="str">
        <f>[2]QC!N116</f>
        <v>3 / RCX1534</v>
      </c>
      <c r="O110" s="954">
        <f>[2]QC!W116</f>
        <v>2207.79220779221</v>
      </c>
      <c r="P110" s="954">
        <f>[2]QC!X116</f>
        <v>2475.87491001236</v>
      </c>
      <c r="Q110" s="515" t="str">
        <f>[2]QC!AE116</f>
        <v>~</v>
      </c>
      <c r="R110" s="515" t="str">
        <f>[2]QC!AF116</f>
        <v>~</v>
      </c>
      <c r="S110" s="967"/>
    </row>
    <row r="111" spans="1:19">
      <c r="A111" s="949" t="str">
        <f>[2]QC!A117</f>
        <v>QC071</v>
      </c>
      <c r="B111" s="949" t="str">
        <f>[2]QC!B117</f>
        <v>CAE303C5N</v>
      </c>
      <c r="C111" s="960"/>
      <c r="D111" s="519" t="str">
        <f>[2]QC!D117</f>
        <v>MT64</v>
      </c>
      <c r="E111" s="561">
        <f>[2]QC!E117</f>
        <v>12286.8</v>
      </c>
      <c r="F111" s="22">
        <f>[2]QC!F117</f>
        <v>3.6</v>
      </c>
      <c r="G111" s="22">
        <f>[2]QC!G117</f>
        <v>11</v>
      </c>
      <c r="H111" s="22" t="str">
        <f>[2]QC!H117</f>
        <v>3x300</v>
      </c>
      <c r="I111" s="22">
        <f>[2]QC!I117</f>
        <v>230</v>
      </c>
      <c r="J111" s="22"/>
      <c r="K111" s="22">
        <f>[2]QC!K117</f>
        <v>3</v>
      </c>
      <c r="L111" s="951" t="str">
        <f>[2]QC!L117</f>
        <v>~</v>
      </c>
      <c r="M111" s="952" t="str">
        <f>[2]QC!M117</f>
        <v>3 / RCX2434</v>
      </c>
      <c r="N111" s="953" t="str">
        <f>[2]QC!N117</f>
        <v>4 / RCX2034</v>
      </c>
      <c r="O111" s="954">
        <f>[2]QC!W117</f>
        <v>2888.19875776397</v>
      </c>
      <c r="P111" s="954">
        <f>[2]QC!X117</f>
        <v>3144.13134302036</v>
      </c>
      <c r="Q111" s="515" t="str">
        <f>[2]QC!AE117</f>
        <v>~</v>
      </c>
      <c r="R111" s="515" t="str">
        <f>[2]QC!AF117</f>
        <v>~</v>
      </c>
      <c r="S111" s="967"/>
    </row>
    <row r="112" spans="1:19">
      <c r="A112" s="949" t="str">
        <f>[2]QC!A118</f>
        <v>QC072</v>
      </c>
      <c r="B112" s="949" t="str">
        <f>[2]QC!B118</f>
        <v>CAE303C6N</v>
      </c>
      <c r="C112" s="960"/>
      <c r="D112" s="519" t="str">
        <f>[2]QC!D118</f>
        <v>MT80</v>
      </c>
      <c r="E112" s="561">
        <f>[2]QC!E118</f>
        <v>16723.7</v>
      </c>
      <c r="F112" s="22">
        <f>[2]QC!F118</f>
        <v>4.9</v>
      </c>
      <c r="G112" s="22">
        <f>[2]QC!G118</f>
        <v>10</v>
      </c>
      <c r="H112" s="22" t="str">
        <f>[2]QC!H118</f>
        <v>3x300</v>
      </c>
      <c r="I112" s="22">
        <f>[2]QC!I118</f>
        <v>230</v>
      </c>
      <c r="J112" s="22"/>
      <c r="K112" s="22">
        <f>[2]QC!K118</f>
        <v>4.5</v>
      </c>
      <c r="L112" s="951" t="str">
        <f>[2]QC!L118</f>
        <v>~</v>
      </c>
      <c r="M112" s="952" t="str">
        <f>[2]QC!M118</f>
        <v>4 / RCX3134</v>
      </c>
      <c r="N112" s="953" t="str">
        <f>[2]QC!N118</f>
        <v>5 / RCX3034</v>
      </c>
      <c r="O112" s="954">
        <f>[2]QC!W118</f>
        <v>3197.34613212874</v>
      </c>
      <c r="P112" s="954">
        <f>[2]QC!X118</f>
        <v>3447.75822855718</v>
      </c>
      <c r="Q112" s="515" t="str">
        <f>[2]QC!AE118</f>
        <v>~</v>
      </c>
      <c r="R112" s="515" t="str">
        <f>[2]QC!AF118</f>
        <v>~</v>
      </c>
      <c r="S112" s="967"/>
    </row>
    <row r="113" spans="1:19">
      <c r="A113" s="949" t="str">
        <f>[2]QC!A119</f>
        <v>QC073</v>
      </c>
      <c r="B113" s="949" t="str">
        <f>[2]QC!B119</f>
        <v>CAE304C6N</v>
      </c>
      <c r="C113" s="960"/>
      <c r="D113" s="519" t="str">
        <f>[2]QC!D119</f>
        <v>MT100</v>
      </c>
      <c r="E113" s="561">
        <f>[2]QC!E119</f>
        <v>18771.5</v>
      </c>
      <c r="F113" s="22">
        <f>[2]QC!F119</f>
        <v>5.5</v>
      </c>
      <c r="G113" s="22">
        <f>[2]QC!G119</f>
        <v>10</v>
      </c>
      <c r="H113" s="22" t="str">
        <f>[2]QC!H119</f>
        <v>4x300</v>
      </c>
      <c r="I113" s="22">
        <f>[2]QC!I119</f>
        <v>230</v>
      </c>
      <c r="J113" s="22"/>
      <c r="K113" s="22">
        <f>[2]QC!K119</f>
        <v>5</v>
      </c>
      <c r="L113" s="951">
        <f>[2]QC!L119</f>
        <v>0</v>
      </c>
      <c r="M113" s="952" t="str">
        <f>[2]QC!M119</f>
        <v>5 / RCX4734</v>
      </c>
      <c r="N113" s="972" t="str">
        <f>[2]QC!N119</f>
        <v>6 / RCX3034</v>
      </c>
      <c r="O113" s="708">
        <f>[2]QC!W119</f>
        <v>3706.94522868436</v>
      </c>
      <c r="P113" s="708">
        <f>[2]QC!X119</f>
        <v>3963.2733811065</v>
      </c>
      <c r="Q113" s="662" t="str">
        <f>[2]QC!AE119</f>
        <v>~</v>
      </c>
      <c r="R113" s="662" t="str">
        <f>[2]QC!AF119</f>
        <v>~</v>
      </c>
      <c r="S113" s="967"/>
    </row>
    <row r="114" spans="1:19">
      <c r="A114" s="949"/>
      <c r="B114" s="949"/>
      <c r="C114" s="973"/>
      <c r="D114" s="347"/>
      <c r="E114" s="556"/>
      <c r="F114" s="869"/>
      <c r="G114" s="869"/>
      <c r="H114" s="869"/>
      <c r="I114" s="869"/>
      <c r="J114" s="869"/>
      <c r="K114" s="869"/>
      <c r="L114" s="974"/>
      <c r="M114" s="975"/>
      <c r="N114" s="976"/>
      <c r="O114" s="977"/>
      <c r="P114" s="977"/>
      <c r="Q114" s="978"/>
      <c r="R114" s="978"/>
      <c r="S114" s="979"/>
    </row>
    <row r="115" spans="1:19">
      <c r="A115" s="949" t="str">
        <f>[2]QC!A121</f>
        <v>ITEM CODE</v>
      </c>
      <c r="B115" s="949" t="str">
        <f>[2]QC!B121</f>
        <v>SPEC</v>
      </c>
      <c r="C115" s="980" t="str">
        <f>[2]QC!$E121</f>
        <v>RM</v>
      </c>
      <c r="D115" s="977"/>
      <c r="E115" s="978"/>
      <c r="F115" s="978"/>
      <c r="G115" s="979"/>
      <c r="H115" s="510"/>
      <c r="I115" s="510"/>
      <c r="J115" s="510"/>
      <c r="K115" s="510"/>
      <c r="L115" s="510"/>
      <c r="M115" s="510"/>
      <c r="N115" s="510"/>
      <c r="Q115" s="510"/>
      <c r="R115" s="510"/>
    </row>
    <row r="116" spans="1:19">
      <c r="A116" s="949" t="str">
        <f>[2]QC!A122</f>
        <v>QC074</v>
      </c>
      <c r="B116" s="949" t="str">
        <f>[2]QC!B122</f>
        <v>CL-LB-630(127)-301-401 DP HEATER</v>
      </c>
      <c r="C116" s="980">
        <f>[2]QC!$E122</f>
        <v>111.801242236025</v>
      </c>
      <c r="D116" s="977"/>
      <c r="E116" s="978"/>
      <c r="F116" s="978"/>
      <c r="G116" s="979"/>
      <c r="H116" s="510"/>
      <c r="I116" s="510"/>
      <c r="J116" s="510"/>
      <c r="K116" s="510"/>
      <c r="L116" s="510"/>
      <c r="M116" s="510"/>
      <c r="N116" s="510"/>
      <c r="Q116" s="510"/>
      <c r="R116" s="510"/>
    </row>
    <row r="117" spans="1:19">
      <c r="A117" s="949" t="str">
        <f>[2]QC!A123</f>
        <v>QC075</v>
      </c>
      <c r="B117" s="949" t="str">
        <f>[2]QC!B123</f>
        <v>CL-LB-990(127)-302 DP HEATER</v>
      </c>
      <c r="C117" s="980">
        <f>[2]QC!$E123</f>
        <v>127.674258109041</v>
      </c>
      <c r="D117" s="977"/>
      <c r="E117" s="978"/>
      <c r="F117" s="978"/>
      <c r="G117" s="979"/>
      <c r="H117" s="510"/>
      <c r="I117" s="510"/>
      <c r="J117" s="510"/>
      <c r="K117" s="510"/>
      <c r="L117" s="510"/>
      <c r="M117" s="510"/>
      <c r="N117" s="510"/>
      <c r="Q117" s="510"/>
      <c r="R117" s="510"/>
    </row>
    <row r="118" spans="1:19">
      <c r="A118" s="949" t="str">
        <f>[2]QC!A124</f>
        <v>QC076</v>
      </c>
      <c r="B118" s="949" t="str">
        <f>[2]QC!B124</f>
        <v>CL-LB-1170(127)-402 DP HEATER</v>
      </c>
      <c r="C118" s="980">
        <f>[2]QC!$E124</f>
        <v>151.582372079266</v>
      </c>
      <c r="D118" s="977"/>
      <c r="E118" s="978"/>
      <c r="F118" s="978"/>
      <c r="G118" s="979"/>
      <c r="H118" s="510"/>
      <c r="I118" s="510"/>
      <c r="J118" s="510"/>
      <c r="K118" s="510"/>
      <c r="L118" s="510"/>
      <c r="M118" s="510"/>
      <c r="N118" s="510"/>
      <c r="Q118" s="510"/>
      <c r="R118" s="510"/>
    </row>
    <row r="119" spans="1:19">
      <c r="A119" s="949" t="str">
        <f>[2]QC!A125</f>
        <v>QC077</v>
      </c>
      <c r="B119" s="949" t="str">
        <f>[2]QC!B125</f>
        <v>CL-LB-1410(127)-303 DP HEATER</v>
      </c>
      <c r="C119" s="980">
        <f>[2]QC!$E125</f>
        <v>172.532781228433</v>
      </c>
      <c r="D119" s="977"/>
      <c r="E119" s="978"/>
      <c r="F119" s="978"/>
      <c r="G119" s="979"/>
      <c r="H119" s="510"/>
      <c r="I119" s="510"/>
      <c r="J119" s="510"/>
      <c r="K119" s="510"/>
      <c r="L119" s="510"/>
      <c r="M119" s="510"/>
      <c r="N119" s="510"/>
      <c r="Q119" s="510"/>
      <c r="R119" s="510"/>
    </row>
    <row r="120" spans="1:19">
      <c r="A120" s="949" t="str">
        <f>[2]QC!A126</f>
        <v>QC078</v>
      </c>
      <c r="B120" s="949" t="str">
        <f>[2]QC!B126</f>
        <v>CL-LB-1710(127)-304-403 DP HEATER</v>
      </c>
      <c r="C120" s="980">
        <f>[2]QC!$E126</f>
        <v>196.687370600414</v>
      </c>
      <c r="D120" s="977"/>
      <c r="E120" s="978"/>
      <c r="F120" s="978"/>
      <c r="G120" s="979"/>
      <c r="H120" s="510"/>
      <c r="I120" s="510"/>
      <c r="J120" s="510"/>
      <c r="K120" s="510"/>
      <c r="L120" s="510"/>
      <c r="M120" s="510"/>
      <c r="N120" s="510"/>
      <c r="Q120" s="510"/>
      <c r="R120" s="510"/>
    </row>
    <row r="121" spans="1:19">
      <c r="A121" s="949" t="str">
        <f>[2]QC!A127</f>
        <v>QC079</v>
      </c>
      <c r="B121" s="949" t="str">
        <f>[2]QC!B127</f>
        <v>CL-LB-2070(127)-404 DP HEATER</v>
      </c>
      <c r="C121" s="980">
        <f>[2]QC!$E127</f>
        <v>231.193926846101</v>
      </c>
      <c r="D121" s="977"/>
      <c r="E121" s="978"/>
      <c r="F121" s="978"/>
      <c r="G121" s="979"/>
      <c r="H121" s="510"/>
      <c r="I121" s="510"/>
      <c r="J121" s="510"/>
      <c r="K121" s="510"/>
      <c r="L121" s="510"/>
      <c r="M121" s="510"/>
      <c r="N121" s="510"/>
      <c r="Q121" s="510"/>
      <c r="R121" s="510"/>
    </row>
    <row r="122" spans="1:19">
      <c r="A122" s="949" t="str">
        <f>[2]QC!A128</f>
        <v>QC080</v>
      </c>
      <c r="B122" s="949" t="str">
        <f>[2]QC!B128</f>
        <v>CL-LB-2730(127)-405 DP HEATER</v>
      </c>
      <c r="C122" s="980">
        <f>[2]QC!$E128</f>
        <v>296.756383712905</v>
      </c>
      <c r="D122" s="977"/>
      <c r="E122" s="978"/>
      <c r="F122" s="978"/>
      <c r="G122" s="979"/>
      <c r="H122" s="510"/>
      <c r="I122" s="510"/>
      <c r="J122" s="510"/>
      <c r="K122" s="510"/>
      <c r="L122" s="510"/>
      <c r="M122" s="510"/>
      <c r="N122" s="510"/>
      <c r="Q122" s="510"/>
      <c r="R122" s="510"/>
    </row>
    <row r="123" spans="1:19">
      <c r="A123" s="949" t="str">
        <f>[2]QC!A129</f>
        <v>QC081</v>
      </c>
      <c r="B123" s="949" t="str">
        <f>[2]QC!B129</f>
        <v>CL-L-680(127)-301-401 COIL HEATER</v>
      </c>
      <c r="C123" s="980">
        <f>[2]QC!$E129</f>
        <v>103.51966873706</v>
      </c>
      <c r="D123" s="977"/>
      <c r="E123" s="978"/>
      <c r="F123" s="978"/>
      <c r="G123" s="979"/>
      <c r="H123" s="510"/>
      <c r="I123" s="510"/>
      <c r="J123" s="510"/>
      <c r="K123" s="510"/>
      <c r="L123" s="510"/>
      <c r="M123" s="510"/>
      <c r="N123" s="510"/>
      <c r="Q123" s="510"/>
      <c r="R123" s="510"/>
    </row>
    <row r="124" spans="1:19">
      <c r="A124" s="949" t="str">
        <f>[2]QC!A130</f>
        <v>QC082</v>
      </c>
      <c r="B124" s="949" t="str">
        <f>[2]QC!B130</f>
        <v>CL-L-1065(127)-302 COIL HEATER</v>
      </c>
      <c r="C124" s="980">
        <f>[2]QC!$E130</f>
        <v>120.772946859903</v>
      </c>
      <c r="D124" s="977"/>
      <c r="E124" s="978"/>
      <c r="F124" s="978"/>
      <c r="G124" s="979"/>
      <c r="H124" s="510"/>
      <c r="I124" s="510"/>
      <c r="J124" s="510"/>
      <c r="K124" s="510"/>
      <c r="L124" s="510"/>
      <c r="M124" s="510"/>
      <c r="N124" s="510"/>
      <c r="Q124" s="510"/>
      <c r="R124" s="510"/>
    </row>
    <row r="125" spans="1:19">
      <c r="A125" s="949" t="str">
        <f>[2]QC!A131</f>
        <v>QC083</v>
      </c>
      <c r="B125" s="949" t="str">
        <f>[2]QC!B131</f>
        <v>CL-L-1220(127)-402 COIL HEATER</v>
      </c>
      <c r="C125" s="980">
        <f>[2]QC!$E131</f>
        <v>134.575569358178</v>
      </c>
      <c r="D125" s="977"/>
      <c r="E125" s="978"/>
      <c r="F125" s="978"/>
      <c r="G125" s="979"/>
      <c r="H125" s="510"/>
      <c r="I125" s="510"/>
      <c r="J125" s="510"/>
      <c r="K125" s="510"/>
      <c r="L125" s="510"/>
      <c r="M125" s="510"/>
      <c r="N125" s="510"/>
      <c r="Q125" s="510"/>
      <c r="R125" s="510"/>
    </row>
    <row r="126" spans="1:19">
      <c r="A126" s="949" t="str">
        <f>[2]QC!A132</f>
        <v>QC084</v>
      </c>
      <c r="B126" s="949" t="str">
        <f>[2]QC!B132</f>
        <v>CL-L-1460(127)-303 COIL HEATER</v>
      </c>
      <c r="C126" s="980">
        <f>[2]QC!$E132</f>
        <v>165.631469979296</v>
      </c>
      <c r="D126" s="977"/>
      <c r="E126" s="978"/>
      <c r="F126" s="978"/>
      <c r="G126" s="979"/>
      <c r="H126" s="510"/>
      <c r="I126" s="510"/>
      <c r="J126" s="510"/>
      <c r="K126" s="510"/>
      <c r="L126" s="510"/>
      <c r="M126" s="510"/>
      <c r="N126" s="510"/>
      <c r="Q126" s="510"/>
      <c r="R126" s="510"/>
    </row>
    <row r="127" spans="1:19">
      <c r="A127" s="949" t="str">
        <f>[2]QC!A133</f>
        <v>QC085</v>
      </c>
      <c r="B127" s="949" t="str">
        <f>[2]QC!B133</f>
        <v>CL-L-1760(127)-304-403 COIL HEATER</v>
      </c>
      <c r="C127" s="980">
        <f>[2]QC!$E133</f>
        <v>189.786059351277</v>
      </c>
      <c r="D127" s="977"/>
      <c r="E127" s="978"/>
      <c r="F127" s="978"/>
      <c r="G127" s="979"/>
      <c r="H127" s="510"/>
      <c r="I127" s="510"/>
      <c r="J127" s="510"/>
      <c r="K127" s="510"/>
      <c r="L127" s="510"/>
      <c r="M127" s="510"/>
      <c r="N127" s="510"/>
      <c r="Q127" s="510"/>
      <c r="R127" s="510"/>
    </row>
    <row r="128" spans="1:19">
      <c r="A128" s="949" t="str">
        <f>[2]QC!A134</f>
        <v>QC086</v>
      </c>
      <c r="B128" s="949" t="str">
        <f>[2]QC!B134</f>
        <v>CL-L-2120(127)-404 COIL HEATER</v>
      </c>
      <c r="C128" s="980">
        <f>[2]QC!$E134</f>
        <v>224.292615596963</v>
      </c>
      <c r="D128" s="977"/>
      <c r="E128" s="978"/>
      <c r="F128" s="978"/>
      <c r="G128" s="979"/>
      <c r="H128" s="510"/>
      <c r="I128" s="510"/>
      <c r="J128" s="510"/>
      <c r="K128" s="510"/>
      <c r="L128" s="510"/>
      <c r="M128" s="510"/>
      <c r="N128" s="510"/>
      <c r="Q128" s="510"/>
      <c r="R128" s="510"/>
    </row>
    <row r="129" spans="1:18">
      <c r="A129" s="949" t="str">
        <f>[2]QC!A135</f>
        <v>QC087</v>
      </c>
      <c r="B129" s="949" t="str">
        <f>[2]QC!B135</f>
        <v>CL-L-2780(127)-405 COIL HEATER</v>
      </c>
      <c r="C129" s="980">
        <f>[2]QC!$E135</f>
        <v>289.855072463768</v>
      </c>
      <c r="D129" s="977"/>
      <c r="E129" s="978"/>
      <c r="F129" s="978"/>
      <c r="G129" s="979"/>
      <c r="H129" s="510"/>
      <c r="I129" s="510"/>
      <c r="J129" s="510"/>
      <c r="K129" s="510"/>
      <c r="L129" s="510"/>
      <c r="M129" s="510"/>
      <c r="N129" s="510"/>
      <c r="Q129" s="510"/>
      <c r="R129" s="510"/>
    </row>
    <row r="130" spans="1:18">
      <c r="A130" s="949" t="str">
        <f>[2]QC!A136</f>
        <v>QC088</v>
      </c>
      <c r="B130" s="949" t="str">
        <f>[2]QC!B136</f>
        <v>NT-LB-1050(250)-501 DP HEATER</v>
      </c>
      <c r="C130" s="980">
        <f>[2]QC!$E136</f>
        <v>144.927536231884</v>
      </c>
      <c r="D130" s="977"/>
      <c r="E130" s="978"/>
      <c r="F130" s="978"/>
      <c r="G130" s="979"/>
      <c r="H130" s="510"/>
      <c r="I130" s="510"/>
      <c r="J130" s="510"/>
      <c r="K130" s="510"/>
      <c r="L130" s="510"/>
      <c r="M130" s="510"/>
      <c r="N130" s="510"/>
      <c r="Q130" s="510"/>
      <c r="R130" s="510"/>
    </row>
    <row r="131" spans="1:18">
      <c r="A131" s="949" t="str">
        <f>[2]QC!A137</f>
        <v>QC089</v>
      </c>
      <c r="B131" s="949" t="str">
        <f>[2]QC!B137</f>
        <v>NT-LB-1770(250)-502 DP HEATER</v>
      </c>
      <c r="C131" s="980">
        <f>[2]QC!$E137</f>
        <v>240.165631469979</v>
      </c>
      <c r="D131" s="977"/>
      <c r="E131" s="978"/>
      <c r="F131" s="978"/>
      <c r="G131" s="979"/>
      <c r="H131" s="510"/>
      <c r="I131" s="510"/>
      <c r="J131" s="510"/>
      <c r="K131" s="510"/>
      <c r="L131" s="510"/>
      <c r="M131" s="510"/>
      <c r="N131" s="510"/>
      <c r="Q131" s="510"/>
      <c r="R131" s="510"/>
    </row>
    <row r="132" spans="1:18">
      <c r="A132" s="949" t="str">
        <f>[2]QC!A138</f>
        <v>QC090</v>
      </c>
      <c r="B132" s="949" t="str">
        <f>[2]QC!B138</f>
        <v>NT-LB-2550(250)-503 DP HEATER (400v)</v>
      </c>
      <c r="C132" s="980">
        <f>[2]QC!$E138</f>
        <v>276.052449965493</v>
      </c>
      <c r="D132" s="977"/>
      <c r="E132" s="978"/>
      <c r="F132" s="978"/>
      <c r="G132" s="979"/>
      <c r="H132" s="510"/>
      <c r="I132" s="510"/>
      <c r="J132" s="510"/>
      <c r="K132" s="510"/>
      <c r="L132" s="510"/>
      <c r="M132" s="510"/>
      <c r="N132" s="510"/>
      <c r="Q132" s="510"/>
      <c r="R132" s="510"/>
    </row>
    <row r="133" spans="1:18">
      <c r="A133" s="949" t="str">
        <f>[2]QC!A139</f>
        <v>QC091</v>
      </c>
      <c r="B133" s="949" t="str">
        <f>[2]QC!B139</f>
        <v>NT-LB-3150(250)-504 DP HEATER (400v)</v>
      </c>
      <c r="C133" s="980">
        <f>[2]QC!$E139</f>
        <v>331.262939958592</v>
      </c>
      <c r="D133" s="977"/>
      <c r="E133" s="978"/>
      <c r="F133" s="978"/>
      <c r="G133" s="979"/>
      <c r="H133" s="510"/>
      <c r="I133" s="510"/>
      <c r="J133" s="510"/>
      <c r="K133" s="510"/>
      <c r="L133" s="510"/>
      <c r="M133" s="510"/>
      <c r="N133" s="510"/>
      <c r="Q133" s="510"/>
      <c r="R133" s="510"/>
    </row>
    <row r="134" spans="1:18">
      <c r="A134" s="949" t="str">
        <f>[2]QC!A140</f>
        <v>QC092</v>
      </c>
      <c r="B134" s="949" t="str">
        <f>[2]QC!B140</f>
        <v>NT-LB-2090(250)-632-802 DP HEATER (400v)</v>
      </c>
      <c r="C134" s="980">
        <f>[2]QC!$E140</f>
        <v>277.432712215321</v>
      </c>
      <c r="D134" s="977"/>
      <c r="E134" s="978"/>
      <c r="F134" s="978"/>
      <c r="G134" s="979"/>
      <c r="H134" s="510"/>
      <c r="I134" s="510"/>
      <c r="J134" s="510"/>
      <c r="K134" s="510"/>
      <c r="L134" s="510"/>
      <c r="M134" s="510"/>
      <c r="N134" s="510"/>
      <c r="Q134" s="510"/>
      <c r="R134" s="510"/>
    </row>
    <row r="135" spans="1:18">
      <c r="A135" s="949" t="str">
        <f>[2]QC!A141</f>
        <v>QC094</v>
      </c>
      <c r="B135" s="949" t="str">
        <f>[2]QC!B141</f>
        <v>NT-L-1080(250)-501 COIL HEATER</v>
      </c>
      <c r="C135" s="980">
        <f>[2]QC!$E141</f>
        <v>136.645962732919</v>
      </c>
      <c r="D135" s="977"/>
      <c r="E135" s="978"/>
      <c r="F135" s="978"/>
      <c r="G135" s="979"/>
      <c r="H135" s="510"/>
      <c r="I135" s="510"/>
      <c r="J135" s="510"/>
      <c r="K135" s="510"/>
      <c r="L135" s="510"/>
      <c r="M135" s="510"/>
      <c r="N135" s="510"/>
      <c r="Q135" s="510"/>
      <c r="R135" s="510"/>
    </row>
    <row r="136" spans="1:18">
      <c r="A136" s="949" t="str">
        <f>[2]QC!A142</f>
        <v>QC095</v>
      </c>
      <c r="B136" s="949" t="str">
        <f>[2]QC!B142</f>
        <v>NT-L-1800(250)-502 COIL HEATER</v>
      </c>
      <c r="C136" s="980">
        <f>[2]QC!$E142</f>
        <v>231.884057971014</v>
      </c>
      <c r="D136" s="977"/>
      <c r="E136" s="978"/>
      <c r="F136" s="978"/>
      <c r="G136" s="979"/>
      <c r="H136" s="510"/>
      <c r="I136" s="510"/>
      <c r="J136" s="510"/>
      <c r="K136" s="510"/>
      <c r="L136" s="510"/>
      <c r="M136" s="510"/>
      <c r="N136" s="510"/>
      <c r="Q136" s="510"/>
      <c r="R136" s="510"/>
    </row>
    <row r="137" spans="1:18">
      <c r="A137" s="949" t="str">
        <f>[2]QC!A143</f>
        <v>QC096</v>
      </c>
      <c r="B137" s="949" t="str">
        <f>[2]QC!B143</f>
        <v>NT-L-2580(250)-503 COIL HEATER (400v)</v>
      </c>
      <c r="C137" s="980">
        <f>[2]QC!$E143</f>
        <v>269.151138716356</v>
      </c>
      <c r="D137" s="977"/>
      <c r="E137" s="978"/>
      <c r="F137" s="978"/>
      <c r="G137" s="979"/>
      <c r="H137" s="510"/>
      <c r="I137" s="510"/>
      <c r="J137" s="510"/>
      <c r="K137" s="510"/>
      <c r="L137" s="510"/>
      <c r="M137" s="510"/>
      <c r="N137" s="510"/>
      <c r="Q137" s="510"/>
      <c r="R137" s="510"/>
    </row>
    <row r="138" spans="1:18">
      <c r="A138" s="949" t="str">
        <f>[2]QC!A144</f>
        <v>QC097</v>
      </c>
      <c r="B138" s="949" t="str">
        <f>[2]QC!B144</f>
        <v>NT-L-3180(250)-504 COIL HEATER (400v)</v>
      </c>
      <c r="C138" s="980">
        <f>[2]QC!$E144</f>
        <v>324.361628709455</v>
      </c>
      <c r="D138" s="977"/>
      <c r="E138" s="978"/>
      <c r="F138" s="978"/>
      <c r="G138" s="979"/>
      <c r="H138" s="510"/>
      <c r="I138" s="510"/>
      <c r="J138" s="510"/>
      <c r="K138" s="510"/>
      <c r="L138" s="510"/>
      <c r="M138" s="510"/>
      <c r="N138" s="510"/>
      <c r="Q138" s="510"/>
      <c r="R138" s="510"/>
    </row>
    <row r="139" spans="1:18">
      <c r="A139" s="949" t="str">
        <f>[2]QC!A145</f>
        <v>QC098</v>
      </c>
      <c r="B139" s="949" t="str">
        <f>[2]QC!B145</f>
        <v>NT-L-2140(250)-632-802 COIL HEATER (400v)</v>
      </c>
      <c r="C139" s="980">
        <f>[2]QC!$E145</f>
        <v>269.151138716356</v>
      </c>
      <c r="D139" s="977"/>
      <c r="E139" s="978"/>
      <c r="F139" s="978"/>
      <c r="G139" s="979"/>
      <c r="H139" s="510"/>
      <c r="I139" s="510"/>
      <c r="J139" s="510"/>
      <c r="K139" s="510"/>
      <c r="L139" s="510"/>
      <c r="M139" s="510"/>
      <c r="N139" s="510"/>
      <c r="Q139" s="510"/>
      <c r="R139" s="510"/>
    </row>
    <row r="140" spans="1:18">
      <c r="A140" s="949" t="str">
        <f>[2]QC!A146</f>
        <v>QC100</v>
      </c>
      <c r="B140" s="949" t="str">
        <f>[2]QC!B146</f>
        <v>CAE301-LB-630(86.6)0.5kw DP HEATER</v>
      </c>
      <c r="C140" s="980">
        <f>[2]QC!$E146</f>
        <v>111.801242236025</v>
      </c>
      <c r="D140" s="977"/>
      <c r="E140" s="978"/>
      <c r="F140" s="978"/>
      <c r="G140" s="979"/>
      <c r="H140" s="510"/>
      <c r="I140" s="510"/>
      <c r="J140" s="510"/>
      <c r="K140" s="510"/>
      <c r="L140" s="510"/>
      <c r="M140" s="510"/>
      <c r="N140" s="510"/>
      <c r="Q140" s="510"/>
      <c r="R140" s="510"/>
    </row>
    <row r="141" spans="1:18">
      <c r="A141" s="949" t="str">
        <f>[2]QC!A147</f>
        <v>QC101</v>
      </c>
      <c r="B141" s="949" t="str">
        <f>[2]QC!B147</f>
        <v>CAE302-LB-1170(86.6)1kw DP HEATER</v>
      </c>
      <c r="C141" s="980">
        <f>[2]QC!$E147</f>
        <v>151.582372079266</v>
      </c>
      <c r="D141" s="977"/>
      <c r="E141" s="978"/>
      <c r="F141" s="978"/>
      <c r="G141" s="979"/>
      <c r="H141" s="510"/>
      <c r="I141" s="510"/>
      <c r="J141" s="510"/>
      <c r="K141" s="510"/>
      <c r="L141" s="510"/>
      <c r="M141" s="510"/>
      <c r="N141" s="510"/>
      <c r="Q141" s="510"/>
      <c r="R141" s="510"/>
    </row>
    <row r="142" spans="1:18">
      <c r="A142" s="949" t="str">
        <f>[2]QC!A148</f>
        <v>QC102</v>
      </c>
      <c r="B142" s="949" t="str">
        <f>[2]QC!B148</f>
        <v>CAE303-LB-1710(86.6)1.5kw DP HEATER</v>
      </c>
      <c r="C142" s="980">
        <f>[2]QC!$E148</f>
        <v>196.687370600414</v>
      </c>
      <c r="D142" s="977"/>
      <c r="E142" s="978"/>
      <c r="F142" s="978"/>
      <c r="G142" s="979"/>
      <c r="H142" s="510"/>
      <c r="I142" s="510"/>
      <c r="J142" s="510"/>
      <c r="K142" s="510"/>
      <c r="L142" s="510"/>
      <c r="M142" s="510"/>
      <c r="N142" s="510"/>
      <c r="Q142" s="510"/>
      <c r="R142" s="510"/>
    </row>
    <row r="143" spans="1:18">
      <c r="A143" s="949" t="str">
        <f>[2]QC!A149</f>
        <v>QC103</v>
      </c>
      <c r="B143" s="949" t="str">
        <f>[2]QC!B149</f>
        <v>CAE304-LB-2070(86.6)1.8kw DP HEATER</v>
      </c>
      <c r="C143" s="980">
        <f>[2]QC!$E149</f>
        <v>220.841959972395</v>
      </c>
      <c r="D143" s="977"/>
      <c r="E143" s="978"/>
      <c r="F143" s="978"/>
      <c r="G143" s="979"/>
      <c r="H143" s="510"/>
      <c r="I143" s="510"/>
      <c r="J143" s="510"/>
      <c r="K143" s="510"/>
      <c r="L143" s="510"/>
      <c r="M143" s="510"/>
      <c r="N143" s="510"/>
      <c r="Q143" s="510"/>
      <c r="R143" s="510"/>
    </row>
    <row r="144" spans="1:18">
      <c r="A144" s="949" t="str">
        <f>[2]QC!A150</f>
        <v>QC104</v>
      </c>
      <c r="B144" s="949" t="str">
        <f>[2]QC!B150</f>
        <v>CAE301-L-680(100)0.5kw COIL HEATER</v>
      </c>
      <c r="C144" s="980">
        <f>[2]QC!$E150</f>
        <v>107.832988267771</v>
      </c>
      <c r="D144" s="977"/>
      <c r="E144" s="978"/>
      <c r="F144" s="978"/>
      <c r="G144" s="979"/>
      <c r="H144" s="510"/>
      <c r="I144" s="510"/>
      <c r="J144" s="510"/>
      <c r="K144" s="510"/>
      <c r="L144" s="510"/>
      <c r="M144" s="510"/>
      <c r="N144" s="510"/>
      <c r="Q144" s="510"/>
      <c r="R144" s="510"/>
    </row>
    <row r="145" spans="1:18">
      <c r="A145" s="949" t="str">
        <f>[2]QC!A151</f>
        <v>QC105</v>
      </c>
      <c r="B145" s="949" t="str">
        <f>[2]QC!B151</f>
        <v>CAE302-L-1220(100)1kw COIL HEATER</v>
      </c>
      <c r="C145" s="980">
        <f>[2]QC!$E151</f>
        <v>144.188110026619</v>
      </c>
      <c r="D145" s="977"/>
      <c r="E145" s="978"/>
      <c r="F145" s="978"/>
      <c r="G145" s="979"/>
      <c r="H145" s="510"/>
      <c r="I145" s="510"/>
      <c r="J145" s="510"/>
      <c r="K145" s="510"/>
      <c r="L145" s="510"/>
      <c r="M145" s="510"/>
      <c r="N145" s="510"/>
      <c r="Q145" s="510"/>
      <c r="R145" s="510"/>
    </row>
    <row r="146" spans="1:18">
      <c r="A146" s="949" t="str">
        <f>[2]QC!A152</f>
        <v>QC106</v>
      </c>
      <c r="B146" s="949" t="str">
        <f>[2]QC!B152</f>
        <v>CAE303-L-1760(100)1.5kw COIL HEATER</v>
      </c>
      <c r="C146" s="980">
        <f>[2]QC!$E152</f>
        <v>189.786059351277</v>
      </c>
      <c r="D146" s="977"/>
      <c r="E146" s="978"/>
      <c r="F146" s="978"/>
      <c r="G146" s="979"/>
      <c r="H146" s="510"/>
      <c r="I146" s="510"/>
      <c r="J146" s="510"/>
      <c r="K146" s="510"/>
      <c r="L146" s="510"/>
      <c r="M146" s="510"/>
      <c r="N146" s="510"/>
      <c r="Q146" s="510"/>
      <c r="R146" s="510"/>
    </row>
    <row r="147" spans="1:18">
      <c r="A147" s="949" t="str">
        <f>[2]QC!A153</f>
        <v>QC107</v>
      </c>
      <c r="B147" s="949" t="str">
        <f>[2]QC!B153</f>
        <v>CAE304-L-2120(100)1.8kw COIL HEATER</v>
      </c>
      <c r="C147" s="980">
        <f>[2]QC!$E153</f>
        <v>213.940648723257</v>
      </c>
      <c r="D147" s="977"/>
      <c r="E147" s="978"/>
      <c r="F147" s="978"/>
      <c r="G147" s="979"/>
      <c r="H147" s="510"/>
      <c r="I147" s="510"/>
      <c r="J147" s="510"/>
      <c r="K147" s="510"/>
      <c r="L147" s="510"/>
      <c r="M147" s="510"/>
      <c r="N147" s="510"/>
      <c r="Q147" s="510"/>
      <c r="R147" s="510"/>
    </row>
    <row r="148" spans="1:18">
      <c r="A148" s="510"/>
      <c r="B148" s="937"/>
      <c r="C148" s="510"/>
      <c r="D148" s="511"/>
      <c r="E148" s="510"/>
      <c r="F148" s="510"/>
      <c r="G148" s="678"/>
      <c r="H148" s="939"/>
      <c r="I148" s="510"/>
      <c r="J148" s="510"/>
      <c r="K148" s="510"/>
      <c r="L148" s="510"/>
      <c r="M148" s="510"/>
      <c r="N148" s="510"/>
      <c r="Q148" s="510"/>
      <c r="R148" s="510"/>
    </row>
    <row r="149" spans="1:18">
      <c r="A149" s="969" t="s">
        <v>130</v>
      </c>
      <c r="B149" s="981" t="s">
        <v>131</v>
      </c>
      <c r="C149" s="982"/>
      <c r="D149" s="983"/>
      <c r="E149" s="984"/>
      <c r="F149" s="510"/>
      <c r="G149" s="678"/>
      <c r="H149" s="939"/>
      <c r="I149" s="510"/>
      <c r="J149" s="510"/>
      <c r="K149" s="510"/>
      <c r="L149" s="510"/>
      <c r="M149" s="510"/>
      <c r="N149" s="510"/>
      <c r="Q149" s="510"/>
      <c r="R149" s="510"/>
    </row>
    <row r="150" spans="1:18">
      <c r="A150" s="971"/>
      <c r="B150" s="937" t="s">
        <v>132</v>
      </c>
      <c r="C150" s="971" t="s">
        <v>133</v>
      </c>
      <c r="D150" s="967" t="s">
        <v>134</v>
      </c>
      <c r="F150" s="510"/>
      <c r="G150" s="678"/>
      <c r="H150" s="939"/>
      <c r="I150" s="510"/>
      <c r="J150" s="510"/>
      <c r="K150" s="510"/>
      <c r="L150" s="510"/>
      <c r="M150" s="510"/>
      <c r="N150" s="510"/>
      <c r="Q150" s="510"/>
      <c r="R150" s="510"/>
    </row>
    <row r="151" spans="1:18">
      <c r="A151" s="967">
        <v>0</v>
      </c>
      <c r="B151" s="985">
        <v>0.51</v>
      </c>
      <c r="C151" s="986">
        <v>0.37</v>
      </c>
      <c r="D151" s="967">
        <v>0.53</v>
      </c>
      <c r="F151" s="510"/>
      <c r="G151" s="678"/>
      <c r="H151" s="939"/>
      <c r="I151" s="510"/>
      <c r="J151" s="510"/>
      <c r="K151" s="510"/>
      <c r="L151" s="510"/>
      <c r="M151" s="510"/>
      <c r="N151" s="510"/>
      <c r="Q151" s="510"/>
      <c r="R151" s="510"/>
    </row>
    <row r="152" spans="1:18">
      <c r="A152" s="967">
        <v>1</v>
      </c>
      <c r="B152" s="985">
        <v>0.99</v>
      </c>
      <c r="C152" s="986">
        <v>0.75</v>
      </c>
      <c r="D152" s="967">
        <v>1.04</v>
      </c>
      <c r="F152" s="510"/>
      <c r="G152" s="678"/>
      <c r="H152" s="939"/>
      <c r="I152" s="510"/>
      <c r="J152" s="510"/>
      <c r="K152" s="510"/>
      <c r="L152" s="510"/>
      <c r="M152" s="510"/>
      <c r="N152" s="510"/>
      <c r="Q152" s="510"/>
      <c r="R152" s="510"/>
    </row>
    <row r="153" spans="1:18">
      <c r="A153" s="967">
        <v>2</v>
      </c>
      <c r="B153" s="985">
        <v>1.34</v>
      </c>
      <c r="C153" s="986">
        <v>1.05</v>
      </c>
      <c r="D153" s="967">
        <v>1.41</v>
      </c>
      <c r="F153" s="510"/>
      <c r="G153" s="678"/>
      <c r="H153" s="939"/>
      <c r="I153" s="510"/>
      <c r="J153" s="510"/>
      <c r="K153" s="510"/>
      <c r="L153" s="510"/>
      <c r="M153" s="510"/>
      <c r="N153" s="510"/>
      <c r="Q153" s="510"/>
      <c r="R153" s="510"/>
    </row>
    <row r="154" spans="1:18">
      <c r="A154" s="967">
        <v>3</v>
      </c>
      <c r="B154" s="985">
        <v>2.27</v>
      </c>
      <c r="C154" s="986">
        <v>1.79</v>
      </c>
      <c r="D154" s="967">
        <v>2.4</v>
      </c>
      <c r="F154" s="510"/>
      <c r="G154" s="678"/>
      <c r="H154" s="939"/>
      <c r="I154" s="510"/>
      <c r="J154" s="510"/>
      <c r="K154" s="510"/>
      <c r="L154" s="510"/>
      <c r="M154" s="510"/>
      <c r="N154" s="510"/>
      <c r="Q154" s="510"/>
      <c r="R154" s="510"/>
    </row>
    <row r="155" spans="1:18">
      <c r="A155" s="967">
        <v>4</v>
      </c>
      <c r="B155" s="985">
        <v>3.45</v>
      </c>
      <c r="C155" s="986">
        <v>2.83</v>
      </c>
      <c r="D155" s="967">
        <v>3.67</v>
      </c>
      <c r="F155" s="510"/>
      <c r="G155" s="678"/>
      <c r="H155" s="939"/>
      <c r="I155" s="510"/>
      <c r="J155" s="510"/>
      <c r="K155" s="510"/>
      <c r="L155" s="510"/>
      <c r="M155" s="510"/>
      <c r="N155" s="510"/>
      <c r="Q155" s="510"/>
      <c r="R155" s="510"/>
    </row>
    <row r="156" spans="1:18">
      <c r="A156" s="967">
        <v>5</v>
      </c>
      <c r="B156" s="985">
        <v>4.76</v>
      </c>
      <c r="C156" s="986">
        <v>3.71</v>
      </c>
      <c r="D156" s="967">
        <v>4.86</v>
      </c>
      <c r="F156" s="510"/>
      <c r="G156" s="678"/>
      <c r="H156" s="939"/>
      <c r="I156" s="510"/>
      <c r="J156" s="510"/>
      <c r="K156" s="510"/>
      <c r="L156" s="510"/>
      <c r="M156" s="510"/>
      <c r="N156" s="510"/>
      <c r="Q156" s="510"/>
      <c r="R156" s="510"/>
    </row>
    <row r="157" spans="1:18">
      <c r="A157" s="967">
        <v>6</v>
      </c>
      <c r="B157" s="985">
        <v>5.6</v>
      </c>
      <c r="C157" s="986">
        <v>4.42</v>
      </c>
      <c r="D157" s="967">
        <v>5.82</v>
      </c>
    </row>
    <row r="158" spans="1:18">
      <c r="A158" s="969" t="s">
        <v>130</v>
      </c>
      <c r="B158" s="981" t="s">
        <v>135</v>
      </c>
      <c r="C158" s="982"/>
      <c r="D158" s="983"/>
    </row>
    <row r="159" spans="1:18">
      <c r="A159" s="970"/>
      <c r="B159" s="937" t="s">
        <v>132</v>
      </c>
      <c r="C159" s="970" t="s">
        <v>133</v>
      </c>
      <c r="D159" s="969" t="s">
        <v>134</v>
      </c>
    </row>
    <row r="160" spans="1:18">
      <c r="A160" s="987">
        <v>0.5</v>
      </c>
      <c r="B160" s="988">
        <v>2.97</v>
      </c>
      <c r="C160" s="987">
        <v>2.33</v>
      </c>
      <c r="D160" s="143">
        <v>3.06</v>
      </c>
    </row>
    <row r="161" spans="1:4">
      <c r="A161" s="987">
        <v>1</v>
      </c>
      <c r="B161" s="988">
        <v>5.46</v>
      </c>
      <c r="C161" s="987">
        <v>4.26</v>
      </c>
      <c r="D161" s="143">
        <v>5.6</v>
      </c>
    </row>
    <row r="162" spans="1:4">
      <c r="A162" s="987">
        <v>2</v>
      </c>
      <c r="B162" s="988">
        <v>7.51</v>
      </c>
      <c r="C162" s="987">
        <v>5.86</v>
      </c>
      <c r="D162" s="143">
        <v>7.77</v>
      </c>
    </row>
    <row r="163" spans="1:4">
      <c r="A163" s="987">
        <v>3</v>
      </c>
      <c r="B163" s="988">
        <v>9.66</v>
      </c>
      <c r="C163" s="987">
        <v>7.51</v>
      </c>
      <c r="D163" s="143">
        <v>9.94</v>
      </c>
    </row>
    <row r="164" spans="1:4">
      <c r="A164" s="987">
        <v>4</v>
      </c>
      <c r="B164" s="988">
        <v>13.1</v>
      </c>
      <c r="C164" s="987">
        <v>10.2</v>
      </c>
      <c r="D164" s="143">
        <v>13.5</v>
      </c>
    </row>
    <row r="165" spans="1:4">
      <c r="A165" s="987" t="s">
        <v>136</v>
      </c>
      <c r="B165" s="988">
        <v>16.3</v>
      </c>
      <c r="C165" s="987">
        <v>14.5</v>
      </c>
      <c r="D165" s="143">
        <v>15.9</v>
      </c>
    </row>
    <row r="166" spans="1:4">
      <c r="A166" s="987" t="s">
        <v>137</v>
      </c>
      <c r="B166" s="988">
        <v>21.8</v>
      </c>
      <c r="C166" s="987">
        <v>18.3</v>
      </c>
      <c r="D166" s="143">
        <v>21.1</v>
      </c>
    </row>
  </sheetData>
  <mergeCells count="15">
    <mergeCell ref="A149:A150"/>
    <mergeCell ref="A158:A159"/>
    <mergeCell ref="C5:C35"/>
    <mergeCell ref="C36:C66"/>
    <mergeCell ref="C67:C80"/>
    <mergeCell ref="C81:C85"/>
    <mergeCell ref="C86:C90"/>
    <mergeCell ref="C91:C105"/>
    <mergeCell ref="C106:C113"/>
    <mergeCell ref="S5:S66"/>
    <mergeCell ref="S67:S79"/>
    <mergeCell ref="S81:S85"/>
    <mergeCell ref="S86:S90"/>
    <mergeCell ref="S91:S105"/>
    <mergeCell ref="S106:S113"/>
  </mergeCells>
  <pageMargins left="0.708661417322835" right="0.708661417322835" top="0.748031496062992" bottom="0.748031496062992" header="0.31496062992126" footer="0.31496062992126"/>
  <pageSetup paperSize="9" orientation="landscape" horizontalDpi="180" verticalDpi="180"/>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H608"/>
  <sheetViews>
    <sheetView zoomScale="130" zoomScaleNormal="130" workbookViewId="0">
      <pane xSplit="2" ySplit="8" topLeftCell="C115" activePane="bottomRight" state="frozen"/>
      <selection/>
      <selection pane="topRight"/>
      <selection pane="bottomLeft"/>
      <selection pane="bottomRight" activeCell="F122" sqref="F122"/>
    </sheetView>
  </sheetViews>
  <sheetFormatPr defaultColWidth="9.14285714285714" defaultRowHeight="12" outlineLevelCol="7"/>
  <cols>
    <col min="1" max="1" width="15.5714285714286" style="17" customWidth="1"/>
    <col min="2" max="2" width="29.7142857142857" style="451" customWidth="1"/>
    <col min="3" max="3" width="18.4571428571429" style="865" customWidth="1"/>
    <col min="4" max="4" width="17.6857142857143" style="865" customWidth="1"/>
    <col min="5" max="5" width="12.7142857142857" style="865" customWidth="1"/>
    <col min="6" max="6" width="16.4285714285714" style="869" customWidth="1"/>
    <col min="7" max="7" width="25.1428571428571" style="865" customWidth="1"/>
    <col min="8" max="16384" width="9.14285714285714" style="865"/>
  </cols>
  <sheetData>
    <row r="1" customFormat="1" ht="15" spans="1:7">
      <c r="A1" t="str">
        <f>QC!A1</f>
        <v>DATE :28.9.26</v>
      </c>
    </row>
    <row r="2" customFormat="1" ht="13" customHeight="1"/>
    <row r="3" customFormat="1" ht="15" hidden="1"/>
    <row r="4" customFormat="1" ht="15" hidden="1"/>
    <row r="5" customFormat="1" ht="15" hidden="1"/>
    <row r="6" customFormat="1" ht="15" hidden="1"/>
    <row r="7" customFormat="1" ht="15" hidden="1"/>
    <row r="8" spans="1:7">
      <c r="A8" s="577" t="str">
        <f>'[2]Switch board'!$A8</f>
        <v>ITEM CODE</v>
      </c>
      <c r="B8" s="425" t="str">
        <f>'[2]Switch board'!$B8</f>
        <v>MODEL</v>
      </c>
      <c r="C8" s="281" t="s">
        <v>138</v>
      </c>
      <c r="D8" s="297" t="s">
        <v>139</v>
      </c>
      <c r="E8" s="376" t="s">
        <v>140</v>
      </c>
      <c r="F8" s="294" t="str">
        <f>'[2]Switch board'!$I$8</f>
        <v>RM</v>
      </c>
      <c r="G8" s="319" t="s">
        <v>141</v>
      </c>
    </row>
    <row r="9" ht="11.25" customHeight="1" spans="1:7">
      <c r="A9" s="577" t="str">
        <f>'[2]Switch board'!$A9</f>
        <v>SW001</v>
      </c>
      <c r="B9" s="425" t="str">
        <f>'[2]Switch board'!$B9</f>
        <v>LC1N06</v>
      </c>
      <c r="C9" s="870" t="s">
        <v>142</v>
      </c>
      <c r="D9" s="871" t="s">
        <v>143</v>
      </c>
      <c r="E9" s="872">
        <v>36</v>
      </c>
      <c r="F9" s="873">
        <f>'[2]Switch board'!I9</f>
        <v>49.9750124937531</v>
      </c>
      <c r="G9" s="468"/>
    </row>
    <row r="10" customHeight="1" spans="1:7">
      <c r="A10" s="577" t="str">
        <f>'[2]Switch board'!$A10</f>
        <v>SW002</v>
      </c>
      <c r="B10" s="425" t="str">
        <f>'[2]Switch board'!$B10</f>
        <v>LC1N09</v>
      </c>
      <c r="C10" s="874"/>
      <c r="D10" s="536" t="s">
        <v>144</v>
      </c>
      <c r="E10" s="872">
        <v>36</v>
      </c>
      <c r="F10" s="873">
        <f>'[2]Switch board'!I10</f>
        <v>61.6574829468383</v>
      </c>
      <c r="G10" s="477"/>
    </row>
    <row r="11" spans="1:7">
      <c r="A11" s="577" t="str">
        <f>'[2]Switch board'!$A11</f>
        <v>SW003</v>
      </c>
      <c r="B11" s="425" t="str">
        <f>'[2]Switch board'!$B11</f>
        <v>LC1N12</v>
      </c>
      <c r="C11" s="874"/>
      <c r="D11" s="536" t="s">
        <v>145</v>
      </c>
      <c r="E11" s="872">
        <v>36</v>
      </c>
      <c r="F11" s="873">
        <f>'[2]Switch board'!I11</f>
        <v>66.8496920370983</v>
      </c>
      <c r="G11" s="477"/>
    </row>
    <row r="12" spans="1:7">
      <c r="A12" s="577" t="str">
        <f>'[2]Switch board'!$A12</f>
        <v>SW004</v>
      </c>
      <c r="B12" s="425" t="str">
        <f>'[2]Switch board'!$B12</f>
        <v>LC1N18</v>
      </c>
      <c r="C12" s="874"/>
      <c r="D12" s="536" t="s">
        <v>146</v>
      </c>
      <c r="E12" s="872">
        <v>36</v>
      </c>
      <c r="F12" s="873">
        <f>'[2]Switch board'!I12</f>
        <v>83.075345444161</v>
      </c>
      <c r="G12" s="477"/>
    </row>
    <row r="13" spans="1:7">
      <c r="A13" s="577" t="str">
        <f>'[2]Switch board'!$A13</f>
        <v>SW005</v>
      </c>
      <c r="B13" s="425" t="str">
        <f>'[2]Switch board'!$B13</f>
        <v>LC1N25</v>
      </c>
      <c r="C13" s="874"/>
      <c r="D13" s="536" t="s">
        <v>147</v>
      </c>
      <c r="E13" s="872">
        <v>36</v>
      </c>
      <c r="F13" s="873">
        <f>'[2]Switch board'!I13</f>
        <v>94.7578158972462</v>
      </c>
      <c r="G13" s="477"/>
    </row>
    <row r="14" spans="1:7">
      <c r="A14" s="577" t="str">
        <f>'[2]Switch board'!$A14</f>
        <v>SW006</v>
      </c>
      <c r="B14" s="425" t="str">
        <f>'[2]Switch board'!$B14</f>
        <v>LC1N32</v>
      </c>
      <c r="C14" s="874"/>
      <c r="D14" s="536" t="s">
        <v>148</v>
      </c>
      <c r="E14" s="872">
        <v>36</v>
      </c>
      <c r="F14" s="873">
        <f>'[2]Switch board'!I14</f>
        <v>120.718861348546</v>
      </c>
      <c r="G14" s="477"/>
    </row>
    <row r="15" spans="1:7">
      <c r="A15" s="577" t="str">
        <f>'[2]Switch board'!$A15</f>
        <v>SW007</v>
      </c>
      <c r="B15" s="425" t="str">
        <f>'[2]Switch board'!$B15</f>
        <v>LC1N38</v>
      </c>
      <c r="C15" s="874"/>
      <c r="D15" s="536" t="s">
        <v>149</v>
      </c>
      <c r="E15" s="872">
        <v>34</v>
      </c>
      <c r="F15" s="873">
        <f>'[2]Switch board'!I15</f>
        <v>183.025370431667</v>
      </c>
      <c r="G15" s="477"/>
    </row>
    <row r="16" spans="1:7">
      <c r="A16" s="577" t="str">
        <f>'[2]Switch board'!$A16</f>
        <v>SW008</v>
      </c>
      <c r="B16" s="425" t="str">
        <f>'[2]Switch board'!$B16</f>
        <v>LC1E40</v>
      </c>
      <c r="C16" s="874"/>
      <c r="D16" s="536" t="s">
        <v>150</v>
      </c>
      <c r="E16" s="872">
        <v>34</v>
      </c>
      <c r="F16" s="873">
        <f>'[2]Switch board'!I16</f>
        <v>223.264990881183</v>
      </c>
      <c r="G16" s="477"/>
    </row>
    <row r="17" spans="1:7">
      <c r="A17" s="577" t="str">
        <f>'[2]Switch board'!$A17</f>
        <v>SW009</v>
      </c>
      <c r="B17" s="425" t="str">
        <f>'[2]Switch board'!$B17</f>
        <v>LC1N50</v>
      </c>
      <c r="C17" s="874"/>
      <c r="D17" s="536" t="s">
        <v>151</v>
      </c>
      <c r="E17" s="872">
        <v>34</v>
      </c>
      <c r="F17" s="873">
        <f>'[2]Switch board'!I17</f>
        <v>282.975395419173</v>
      </c>
      <c r="G17" s="477"/>
    </row>
    <row r="18" spans="1:7">
      <c r="A18" s="577" t="str">
        <f>'[2]Switch board'!$A18</f>
        <v>SW010</v>
      </c>
      <c r="B18" s="425" t="str">
        <f>'[2]Switch board'!$B18</f>
        <v>LC1N65</v>
      </c>
      <c r="C18" s="874"/>
      <c r="D18" s="536" t="s">
        <v>152</v>
      </c>
      <c r="E18" s="872">
        <v>34</v>
      </c>
      <c r="F18" s="873">
        <f>'[2]Switch board'!I18</f>
        <v>359.560479500509</v>
      </c>
      <c r="G18" s="477"/>
    </row>
    <row r="19" spans="1:7">
      <c r="A19" s="577" t="str">
        <f>'[2]Switch board'!$A19</f>
        <v>SW010.1</v>
      </c>
      <c r="B19" s="425" t="str">
        <f>'[2]Switch board'!$B19</f>
        <v>LC1N80</v>
      </c>
      <c r="C19" s="874"/>
      <c r="D19" s="875"/>
      <c r="E19" s="872"/>
      <c r="F19" s="873">
        <f>'[2]Switch board'!I19</f>
        <v>447.828034034931</v>
      </c>
      <c r="G19" s="477"/>
    </row>
    <row r="20" spans="1:7">
      <c r="A20" s="577" t="str">
        <f>'[2]Switch board'!$A20</f>
        <v>SW010.2</v>
      </c>
      <c r="B20" s="425" t="str">
        <f>'[2]Switch board'!$B20</f>
        <v>LC1N95</v>
      </c>
      <c r="C20" s="874"/>
      <c r="D20" s="875"/>
      <c r="E20" s="872"/>
      <c r="F20" s="873">
        <f>'[2]Switch board'!I20</f>
        <v>611.382620378123</v>
      </c>
      <c r="G20" s="477"/>
    </row>
    <row r="21" spans="1:7">
      <c r="A21" s="577" t="str">
        <f>'[2]Switch board'!$A21</f>
        <v>SW010.3</v>
      </c>
      <c r="B21" s="425" t="str">
        <f>'[2]Switch board'!$B21</f>
        <v>LC1N120</v>
      </c>
      <c r="C21" s="876"/>
      <c r="D21" s="875"/>
      <c r="E21" s="872"/>
      <c r="F21" s="873">
        <f>'[2]Switch board'!I21</f>
        <v>882.675545344211</v>
      </c>
      <c r="G21" s="471"/>
    </row>
    <row r="22" customHeight="1" spans="1:7">
      <c r="A22" s="577" t="str">
        <f>'[2]Switch board'!$A22</f>
        <v>SW011</v>
      </c>
      <c r="B22" s="425" t="str">
        <f>'[2]Switch board'!$B22</f>
        <v>LRE05 (0.6-1)</v>
      </c>
      <c r="C22" s="281" t="s">
        <v>153</v>
      </c>
      <c r="D22" s="877" t="s">
        <v>154</v>
      </c>
      <c r="E22" s="872">
        <v>33</v>
      </c>
      <c r="F22" s="873">
        <f>'[2]Switch board'!I22</f>
        <v>49.9750124937531</v>
      </c>
      <c r="G22" s="474"/>
    </row>
    <row r="23" customHeight="1" spans="1:7">
      <c r="A23" s="577" t="str">
        <f>'[2]Switch board'!$A23</f>
        <v>SW012</v>
      </c>
      <c r="B23" s="425" t="str">
        <f>'[2]Switch board'!$B23</f>
        <v>LRE06 1-1.6</v>
      </c>
      <c r="C23" s="281"/>
      <c r="D23" s="877" t="s">
        <v>155</v>
      </c>
      <c r="E23" s="872">
        <v>33</v>
      </c>
      <c r="F23" s="873">
        <f>'[2]Switch board'!I23</f>
        <v>49.9750124937531</v>
      </c>
      <c r="G23" s="474"/>
    </row>
    <row r="24" spans="1:7">
      <c r="A24" s="577" t="str">
        <f>'[2]Switch board'!$A24</f>
        <v>SW013</v>
      </c>
      <c r="B24" s="425" t="str">
        <f>'[2]Switch board'!$B24</f>
        <v>LRE07 1.6-2.5</v>
      </c>
      <c r="C24" s="281"/>
      <c r="D24" s="877" t="s">
        <v>156</v>
      </c>
      <c r="E24" s="872">
        <v>33</v>
      </c>
      <c r="F24" s="873">
        <f>'[2]Switch board'!I24</f>
        <v>49.9750124937531</v>
      </c>
      <c r="G24" s="474"/>
    </row>
    <row r="25" spans="1:7">
      <c r="A25" s="577" t="str">
        <f>'[2]Switch board'!$A25</f>
        <v>SW014</v>
      </c>
      <c r="B25" s="425" t="str">
        <f>'[2]Switch board'!$B25</f>
        <v>LRE08 2.5-4</v>
      </c>
      <c r="C25" s="281"/>
      <c r="D25" s="877" t="s">
        <v>157</v>
      </c>
      <c r="E25" s="872">
        <v>33</v>
      </c>
      <c r="F25" s="873">
        <f>'[2]Switch board'!I25</f>
        <v>49.9750124937531</v>
      </c>
      <c r="G25" s="474"/>
    </row>
    <row r="26" spans="1:7">
      <c r="A26" s="577" t="str">
        <f>'[2]Switch board'!$A26</f>
        <v>SW015</v>
      </c>
      <c r="B26" s="425" t="str">
        <f>'[2]Switch board'!$B26</f>
        <v>LRE10 4-6</v>
      </c>
      <c r="C26" s="281"/>
      <c r="D26" s="877" t="s">
        <v>158</v>
      </c>
      <c r="E26" s="872">
        <v>33</v>
      </c>
      <c r="F26" s="873">
        <f>'[2]Switch board'!I26</f>
        <v>49.9750124937531</v>
      </c>
      <c r="G26" s="474"/>
    </row>
    <row r="27" spans="1:7">
      <c r="A27" s="577" t="str">
        <f>'[2]Switch board'!$A27</f>
        <v>SW016</v>
      </c>
      <c r="B27" s="425" t="str">
        <f>'[2]Switch board'!$B27</f>
        <v>LRE12 5.5-8</v>
      </c>
      <c r="C27" s="281"/>
      <c r="D27" s="877" t="s">
        <v>159</v>
      </c>
      <c r="E27" s="872">
        <v>33</v>
      </c>
      <c r="F27" s="873">
        <f>'[2]Switch board'!I27</f>
        <v>49.9750124937531</v>
      </c>
      <c r="G27" s="474"/>
    </row>
    <row r="28" spans="1:7">
      <c r="A28" s="577" t="str">
        <f>'[2]Switch board'!$A28</f>
        <v>SW017</v>
      </c>
      <c r="B28" s="425" t="str">
        <f>'[2]Switch board'!$B28</f>
        <v>LRE14 7-10</v>
      </c>
      <c r="C28" s="281"/>
      <c r="D28" s="877" t="s">
        <v>160</v>
      </c>
      <c r="E28" s="872">
        <v>33</v>
      </c>
      <c r="F28" s="873">
        <f>'[2]Switch board'!I28</f>
        <v>49.9750124937531</v>
      </c>
      <c r="G28" s="474"/>
    </row>
    <row r="29" spans="1:7">
      <c r="A29" s="577" t="str">
        <f>'[2]Switch board'!$A29</f>
        <v>SW018</v>
      </c>
      <c r="B29" s="425" t="str">
        <f>'[2]Switch board'!$B29</f>
        <v>LRE16 9-13</v>
      </c>
      <c r="C29" s="281"/>
      <c r="D29" s="877" t="s">
        <v>161</v>
      </c>
      <c r="E29" s="872">
        <v>33</v>
      </c>
      <c r="F29" s="873">
        <f>'[2]Switch board'!I29</f>
        <v>49.9750124937531</v>
      </c>
      <c r="G29" s="474"/>
    </row>
    <row r="30" spans="1:7">
      <c r="A30" s="577" t="str">
        <f>'[2]Switch board'!$A30</f>
        <v>SW019</v>
      </c>
      <c r="B30" s="425" t="str">
        <f>'[2]Switch board'!$B30</f>
        <v>LRE21 12-18</v>
      </c>
      <c r="C30" s="281"/>
      <c r="D30" s="877" t="s">
        <v>162</v>
      </c>
      <c r="E30" s="872">
        <v>33</v>
      </c>
      <c r="F30" s="873">
        <f>'[2]Switch board'!I30</f>
        <v>58.4123522654257</v>
      </c>
      <c r="G30" s="474"/>
    </row>
    <row r="31" spans="1:7">
      <c r="A31" s="577" t="str">
        <f>'[2]Switch board'!$A31</f>
        <v>SW020</v>
      </c>
      <c r="B31" s="425" t="str">
        <f>'[2]Switch board'!$B31</f>
        <v>LRE22 16-24</v>
      </c>
      <c r="C31" s="281"/>
      <c r="D31" s="877" t="s">
        <v>163</v>
      </c>
      <c r="E31" s="872">
        <v>33</v>
      </c>
      <c r="F31" s="873">
        <f>'[2]Switch board'!I31</f>
        <v>64.2535874919683</v>
      </c>
      <c r="G31" s="474"/>
    </row>
    <row r="32" spans="1:7">
      <c r="A32" s="577" t="str">
        <f>'[2]Switch board'!$A32</f>
        <v>SW021</v>
      </c>
      <c r="B32" s="425" t="str">
        <f>'[2]Switch board'!$B32</f>
        <v>LRE32 23-32</v>
      </c>
      <c r="C32" s="281"/>
      <c r="D32" s="877" t="s">
        <v>164</v>
      </c>
      <c r="E32" s="872">
        <v>33</v>
      </c>
      <c r="F32" s="873">
        <f>'[2]Switch board'!I32</f>
        <v>70.7438488547934</v>
      </c>
      <c r="G32" s="474"/>
    </row>
    <row r="33" spans="1:7">
      <c r="A33" s="577" t="str">
        <f>'[2]Switch board'!$A33</f>
        <v>SW022</v>
      </c>
      <c r="B33" s="425" t="str">
        <f>'[2]Switch board'!$B33</f>
        <v>LRE35 30-38</v>
      </c>
      <c r="C33" s="281"/>
      <c r="D33" s="877" t="s">
        <v>165</v>
      </c>
      <c r="E33" s="872">
        <v>33</v>
      </c>
      <c r="F33" s="873">
        <f>'[2]Switch board'!I33</f>
        <v>70.7438488547934</v>
      </c>
      <c r="G33" s="474"/>
    </row>
    <row r="34" spans="1:7">
      <c r="A34" s="577" t="str">
        <f>'[2]Switch board'!$A34</f>
        <v>SW022.1</v>
      </c>
      <c r="B34" s="425" t="str">
        <f>'[2]Switch board'!$B34</f>
        <v>LRE37-50</v>
      </c>
      <c r="C34" s="281"/>
      <c r="D34" s="871" t="s">
        <v>166</v>
      </c>
      <c r="E34" s="474"/>
      <c r="F34" s="873">
        <f>'[2]Switch board'!I34</f>
        <v>141.487697709587</v>
      </c>
      <c r="G34" s="474"/>
    </row>
    <row r="35" spans="1:7">
      <c r="A35" s="577" t="str">
        <f>'[2]Switch board'!$A35</f>
        <v>SW022.2</v>
      </c>
      <c r="B35" s="425" t="str">
        <f>'[2]Switch board'!$B35</f>
        <v>LRE48-65</v>
      </c>
      <c r="C35" s="281"/>
      <c r="D35" s="871" t="s">
        <v>167</v>
      </c>
      <c r="E35" s="474"/>
      <c r="F35" s="873">
        <f>'[2]Switch board'!I35</f>
        <v>168.746795433452</v>
      </c>
      <c r="G35" s="474"/>
    </row>
    <row r="36" spans="1:7">
      <c r="A36" s="577" t="str">
        <f>'[2]Switch board'!$A36</f>
        <v>SW022.3</v>
      </c>
      <c r="B36" s="425" t="str">
        <f>'[2]Switch board'!$B36</f>
        <v>LRE55-70</v>
      </c>
      <c r="C36" s="281"/>
      <c r="D36" s="871" t="s">
        <v>168</v>
      </c>
      <c r="E36" s="474"/>
      <c r="F36" s="873">
        <f>'[2]Switch board'!I36</f>
        <v>173.939004523712</v>
      </c>
      <c r="G36" s="474"/>
    </row>
    <row r="37" customHeight="1" spans="1:7">
      <c r="A37" s="577" t="str">
        <f>'[2]Switch board'!$A37</f>
        <v>SW023</v>
      </c>
      <c r="B37" s="425" t="str">
        <f>'[2]Switch board'!$B37</f>
        <v>LC1D09</v>
      </c>
      <c r="C37" s="376" t="s">
        <v>169</v>
      </c>
      <c r="D37" s="536" t="s">
        <v>144</v>
      </c>
      <c r="E37" s="474"/>
      <c r="F37" s="873">
        <f>'[2]Switch board'!I37</f>
        <v>49.9750124937531</v>
      </c>
      <c r="G37" s="878"/>
    </row>
    <row r="38" customHeight="1" spans="1:7">
      <c r="A38" s="577" t="str">
        <f>'[2]Switch board'!$A38</f>
        <v>SW024</v>
      </c>
      <c r="B38" s="425" t="str">
        <f>'[2]Switch board'!$B38</f>
        <v>LC1D12</v>
      </c>
      <c r="C38" s="377"/>
      <c r="D38" s="536" t="s">
        <v>145</v>
      </c>
      <c r="E38" s="468"/>
      <c r="F38" s="873">
        <f>'[2]Switch board'!I38</f>
        <v>54.7345374931582</v>
      </c>
      <c r="G38" s="878"/>
    </row>
    <row r="39" spans="1:7">
      <c r="A39" s="577" t="str">
        <f>'[2]Switch board'!$A39</f>
        <v>SW025</v>
      </c>
      <c r="B39" s="425" t="str">
        <f>'[2]Switch board'!$B39</f>
        <v>LC1D18</v>
      </c>
      <c r="C39" s="377"/>
      <c r="D39" s="536" t="s">
        <v>146</v>
      </c>
      <c r="E39" s="872"/>
      <c r="F39" s="873">
        <f>'[2]Switch board'!I39</f>
        <v>71.3928749910759</v>
      </c>
      <c r="G39" s="878"/>
    </row>
    <row r="40" spans="1:7">
      <c r="A40" s="577" t="str">
        <f>'[2]Switch board'!$A40</f>
        <v>SW026</v>
      </c>
      <c r="B40" s="425" t="str">
        <f>'[2]Switch board'!$B40</f>
        <v>LC1D25</v>
      </c>
      <c r="C40" s="377"/>
      <c r="D40" s="536" t="s">
        <v>147</v>
      </c>
      <c r="E40" s="872"/>
      <c r="F40" s="873">
        <f>'[2]Switch board'!I40</f>
        <v>80.911924989886</v>
      </c>
      <c r="G40" s="878"/>
    </row>
    <row r="41" spans="1:7">
      <c r="A41" s="577" t="str">
        <f>'[2]Switch board'!$A41</f>
        <v>SW027</v>
      </c>
      <c r="B41" s="425" t="str">
        <f>'[2]Switch board'!$B41</f>
        <v>LC1D32</v>
      </c>
      <c r="C41" s="377"/>
      <c r="D41" s="536" t="s">
        <v>148</v>
      </c>
      <c r="E41" s="872"/>
      <c r="F41" s="873">
        <f>'[2]Switch board'!I41</f>
        <v>113.03871873587</v>
      </c>
      <c r="G41" s="878"/>
    </row>
    <row r="42" spans="1:7">
      <c r="A42" s="577" t="str">
        <f>'[2]Switch board'!$A42</f>
        <v>SW028</v>
      </c>
      <c r="B42" s="425" t="str">
        <f>'[2]Switch board'!$B42</f>
        <v>LC1D38</v>
      </c>
      <c r="C42" s="377"/>
      <c r="D42" s="875" t="s">
        <v>170</v>
      </c>
      <c r="E42" s="872"/>
      <c r="F42" s="873">
        <f>'[2]Switch board'!I42</f>
        <v>128.507174983937</v>
      </c>
      <c r="G42" s="878"/>
    </row>
    <row r="43" spans="1:7">
      <c r="A43" s="577" t="str">
        <f>'[2]Switch board'!$A43</f>
        <v>SW029</v>
      </c>
      <c r="B43" s="425" t="str">
        <f>'[2]Switch board'!$B43</f>
        <v>LC1D40</v>
      </c>
      <c r="C43" s="377"/>
      <c r="D43" s="875" t="s">
        <v>171</v>
      </c>
      <c r="E43" s="872"/>
      <c r="F43" s="873">
        <f>'[2]Switch board'!I43</f>
        <v>154.684562480664</v>
      </c>
      <c r="G43" s="878"/>
    </row>
    <row r="44" spans="1:7">
      <c r="A44" s="577" t="str">
        <f>'[2]Switch board'!$A44</f>
        <v>SW029.1</v>
      </c>
      <c r="B44" s="425" t="str">
        <f>'[2]Switch board'!$B44</f>
        <v>LC1D50</v>
      </c>
      <c r="C44" s="377"/>
      <c r="D44" s="875" t="s">
        <v>172</v>
      </c>
      <c r="E44" s="872"/>
      <c r="F44" s="873">
        <f>'[2]Switch board'!I44</f>
        <v>208.229218723971</v>
      </c>
      <c r="G44" s="878"/>
    </row>
    <row r="45" spans="1:7">
      <c r="A45" s="577" t="str">
        <f>'[2]Switch board'!$A45</f>
        <v>SW029.2</v>
      </c>
      <c r="B45" s="425" t="str">
        <f>'[2]Switch board'!$B45</f>
        <v>LC1D65</v>
      </c>
      <c r="C45" s="378"/>
      <c r="D45" s="875" t="s">
        <v>173</v>
      </c>
      <c r="E45" s="872"/>
      <c r="F45" s="873">
        <f>'[2]Switch board'!I45</f>
        <v>261.773874967278</v>
      </c>
      <c r="G45" s="878"/>
    </row>
    <row r="46" customHeight="1" spans="1:7">
      <c r="A46" s="577" t="str">
        <f>'[2]Switch board'!$A46</f>
        <v>SW030</v>
      </c>
      <c r="B46" s="425" t="str">
        <f>'[2]Switch board'!$B46</f>
        <v>LRD06 1-1.6</v>
      </c>
      <c r="C46" s="281" t="s">
        <v>174</v>
      </c>
      <c r="D46" s="871" t="s">
        <v>155</v>
      </c>
      <c r="E46" s="471"/>
      <c r="F46" s="873">
        <f>'[2]Switch board'!I46</f>
        <v>70.2029937412246</v>
      </c>
      <c r="G46" s="878"/>
    </row>
    <row r="47" customHeight="1" spans="1:7">
      <c r="A47" s="577" t="str">
        <f>'[2]Switch board'!$A47</f>
        <v>SW031</v>
      </c>
      <c r="B47" s="425" t="str">
        <f>'[2]Switch board'!$B47</f>
        <v>LRD07 1.6-2.5</v>
      </c>
      <c r="C47" s="281"/>
      <c r="D47" s="871" t="s">
        <v>156</v>
      </c>
      <c r="E47" s="474"/>
      <c r="F47" s="873">
        <f>'[2]Switch board'!I47</f>
        <v>71.3928749910759</v>
      </c>
      <c r="G47" s="878"/>
    </row>
    <row r="48" spans="1:7">
      <c r="A48" s="577" t="str">
        <f>'[2]Switch board'!$A48</f>
        <v>SW032</v>
      </c>
      <c r="B48" s="425" t="str">
        <f>'[2]Switch board'!$B48</f>
        <v>LRD08 2.5-4</v>
      </c>
      <c r="C48" s="281"/>
      <c r="D48" s="871" t="s">
        <v>157</v>
      </c>
      <c r="E48" s="474"/>
      <c r="F48" s="873">
        <f>'[2]Switch board'!I48</f>
        <v>71.3928749910759</v>
      </c>
      <c r="G48" s="878"/>
    </row>
    <row r="49" spans="1:7">
      <c r="A49" s="577" t="str">
        <f>'[2]Switch board'!$A49</f>
        <v>SW033</v>
      </c>
      <c r="B49" s="425" t="str">
        <f>'[2]Switch board'!$B49</f>
        <v>LRD10  4-6</v>
      </c>
      <c r="C49" s="281"/>
      <c r="D49" s="871" t="s">
        <v>158</v>
      </c>
      <c r="E49" s="474"/>
      <c r="F49" s="873">
        <f>'[2]Switch board'!I49</f>
        <v>71.3928749910759</v>
      </c>
      <c r="G49" s="878"/>
    </row>
    <row r="50" spans="1:7">
      <c r="A50" s="577" t="str">
        <f>'[2]Switch board'!$A50</f>
        <v>SW034</v>
      </c>
      <c r="B50" s="425" t="str">
        <f>'[2]Switch board'!$B50</f>
        <v>LRD12 5.5-8</v>
      </c>
      <c r="C50" s="281"/>
      <c r="D50" s="871" t="s">
        <v>159</v>
      </c>
      <c r="E50" s="474"/>
      <c r="F50" s="873">
        <f>'[2]Switch board'!I50</f>
        <v>71.3928749910759</v>
      </c>
      <c r="G50" s="878"/>
    </row>
    <row r="51" spans="1:7">
      <c r="A51" s="577" t="str">
        <f>'[2]Switch board'!$A51</f>
        <v>SW035</v>
      </c>
      <c r="B51" s="425" t="str">
        <f>'[2]Switch board'!$B51</f>
        <v>LRD14 7-10</v>
      </c>
      <c r="C51" s="281"/>
      <c r="D51" s="871" t="s">
        <v>160</v>
      </c>
      <c r="E51" s="474"/>
      <c r="F51" s="873">
        <f>'[2]Switch board'!I51</f>
        <v>71.3928749910759</v>
      </c>
      <c r="G51" s="878"/>
    </row>
    <row r="52" spans="1:7">
      <c r="A52" s="577" t="str">
        <f>'[2]Switch board'!$A52</f>
        <v>SW036</v>
      </c>
      <c r="B52" s="425" t="str">
        <f>'[2]Switch board'!$B52</f>
        <v>LRD16 9-13</v>
      </c>
      <c r="C52" s="281"/>
      <c r="D52" s="871" t="s">
        <v>161</v>
      </c>
      <c r="E52" s="474"/>
      <c r="F52" s="873">
        <f>'[2]Switch board'!I52</f>
        <v>71.3928749910759</v>
      </c>
      <c r="G52" s="878"/>
    </row>
    <row r="53" spans="1:7">
      <c r="A53" s="577" t="str">
        <f>'[2]Switch board'!$A53</f>
        <v>SW036.1</v>
      </c>
      <c r="B53" s="425" t="str">
        <f>'[2]Switch board'!$B53</f>
        <v>LRD18</v>
      </c>
      <c r="C53" s="281"/>
      <c r="D53" s="871"/>
      <c r="E53" s="474"/>
      <c r="F53" s="873">
        <f>'[2]Switch board'!I53</f>
        <v>77.3422812403322</v>
      </c>
      <c r="G53" s="878"/>
    </row>
    <row r="54" spans="1:7">
      <c r="A54" s="577" t="str">
        <f>'[2]Switch board'!$A54</f>
        <v>SW037</v>
      </c>
      <c r="B54" s="425" t="str">
        <f>'[2]Switch board'!$B54</f>
        <v>LRD21 12-18</v>
      </c>
      <c r="C54" s="281"/>
      <c r="D54" s="871" t="s">
        <v>162</v>
      </c>
      <c r="E54" s="474"/>
      <c r="F54" s="873">
        <f>'[2]Switch board'!I54</f>
        <v>77.3422812403322</v>
      </c>
      <c r="G54" s="878"/>
    </row>
    <row r="55" spans="1:7">
      <c r="A55" s="577" t="str">
        <f>'[2]Switch board'!$A55</f>
        <v>SW038</v>
      </c>
      <c r="B55" s="425" t="str">
        <f>'[2]Switch board'!$B55</f>
        <v>LRD22 16-24</v>
      </c>
      <c r="C55" s="281"/>
      <c r="D55" s="871" t="s">
        <v>163</v>
      </c>
      <c r="E55" s="474"/>
      <c r="F55" s="873">
        <f>'[2]Switch board'!I55</f>
        <v>77.3422812403322</v>
      </c>
      <c r="G55" s="878"/>
    </row>
    <row r="56" spans="1:7">
      <c r="A56" s="577" t="str">
        <f>'[2]Switch board'!$A56</f>
        <v>SW039</v>
      </c>
      <c r="B56" s="425" t="str">
        <f>'[2]Switch board'!$B56</f>
        <v>LRD32 23-32</v>
      </c>
      <c r="C56" s="281"/>
      <c r="D56" s="871" t="s">
        <v>164</v>
      </c>
      <c r="E56" s="474"/>
      <c r="F56" s="873">
        <f>'[2]Switch board'!I56</f>
        <v>83.2916874895885</v>
      </c>
      <c r="G56" s="878"/>
    </row>
    <row r="57" spans="1:7">
      <c r="A57" s="577" t="str">
        <f>'[2]Switch board'!$A57</f>
        <v>SW040</v>
      </c>
      <c r="B57" s="425" t="str">
        <f>'[2]Switch board'!$B57</f>
        <v>LRD35 30-38</v>
      </c>
      <c r="C57" s="281"/>
      <c r="D57" s="871" t="s">
        <v>165</v>
      </c>
      <c r="E57" s="474"/>
      <c r="F57" s="873">
        <f>'[2]Switch board'!I57</f>
        <v>83.2916874895885</v>
      </c>
      <c r="G57" s="878"/>
    </row>
    <row r="58" spans="1:7">
      <c r="A58" s="577" t="str">
        <f>'[2]Switch board'!$A58</f>
        <v>SW041</v>
      </c>
      <c r="B58" s="425" t="str">
        <f>'[2]Switch board'!$B58</f>
        <v>LRD340</v>
      </c>
      <c r="C58" s="281"/>
      <c r="D58" s="871" t="s">
        <v>175</v>
      </c>
      <c r="E58" s="474"/>
      <c r="F58" s="873">
        <f>'[2]Switch board'!I58</f>
        <v>136.836343732895</v>
      </c>
      <c r="G58" s="878"/>
    </row>
    <row r="59" spans="1:7">
      <c r="A59" s="577" t="str">
        <f>'[2]Switch board'!$A59</f>
        <v>SW041.1</v>
      </c>
      <c r="B59" s="425" t="str">
        <f>'[2]Switch board'!$B59</f>
        <v>LRD350</v>
      </c>
      <c r="C59" s="281"/>
      <c r="D59" s="871" t="s">
        <v>166</v>
      </c>
      <c r="E59" s="474"/>
      <c r="F59" s="873">
        <f>'[2]Switch board'!I59</f>
        <v>136.836343732895</v>
      </c>
      <c r="G59" s="878"/>
    </row>
    <row r="60" spans="1:7">
      <c r="A60" s="577" t="str">
        <f>'[2]Switch board'!$A60</f>
        <v>SW041.2</v>
      </c>
      <c r="B60" s="425" t="str">
        <f>'[2]Switch board'!$B60</f>
        <v>LRD365</v>
      </c>
      <c r="C60" s="281"/>
      <c r="D60" s="871" t="s">
        <v>167</v>
      </c>
      <c r="E60" s="474"/>
      <c r="F60" s="873">
        <f>'[2]Switch board'!I60</f>
        <v>160.633968729921</v>
      </c>
      <c r="G60" s="878"/>
    </row>
    <row r="61" spans="1:7">
      <c r="A61" s="577" t="str">
        <f>'[2]Switch board'!$A61</f>
        <v>SW041.3</v>
      </c>
      <c r="B61" s="425" t="str">
        <f>'[2]Switch board'!$B61</f>
        <v>SC-0</v>
      </c>
      <c r="C61" s="536" t="s">
        <v>176</v>
      </c>
      <c r="D61" s="879">
        <v>12</v>
      </c>
      <c r="E61" s="536"/>
      <c r="F61" s="873">
        <f>'[2]Switch board'!I61</f>
        <v>85.6714499892911</v>
      </c>
      <c r="G61" s="878"/>
    </row>
    <row r="62" spans="1:7">
      <c r="A62" s="577" t="str">
        <f>'[2]Switch board'!$A62</f>
        <v>SW041.4</v>
      </c>
      <c r="B62" s="425" t="str">
        <f>'[2]Switch board'!$B62</f>
        <v>SC-4-0</v>
      </c>
      <c r="C62" s="536" t="s">
        <v>177</v>
      </c>
      <c r="D62" s="879">
        <v>16</v>
      </c>
      <c r="E62" s="536"/>
      <c r="F62" s="873">
        <f>'[2]Switch board'!I62</f>
        <v>101.139906237358</v>
      </c>
      <c r="G62" s="878"/>
    </row>
    <row r="63" spans="1:7">
      <c r="A63" s="577" t="str">
        <f>'[2]Switch board'!$A63</f>
        <v>SW041.5</v>
      </c>
      <c r="B63" s="425" t="str">
        <f>'[2]Switch board'!$B63</f>
        <v>SC-4-1</v>
      </c>
      <c r="C63" s="536" t="s">
        <v>178</v>
      </c>
      <c r="D63" s="879">
        <v>22</v>
      </c>
      <c r="E63" s="536"/>
      <c r="F63" s="873">
        <f>'[2]Switch board'!I63</f>
        <v>141.595868732301</v>
      </c>
      <c r="G63" s="878"/>
    </row>
    <row r="64" spans="1:7">
      <c r="A64" s="577" t="str">
        <f>'[2]Switch board'!$A64</f>
        <v>SW041.6</v>
      </c>
      <c r="B64" s="425" t="str">
        <f>'[2]Switch board'!$B64</f>
        <v>SC-N1</v>
      </c>
      <c r="C64" s="536" t="s">
        <v>179</v>
      </c>
      <c r="D64" s="879">
        <v>32</v>
      </c>
      <c r="E64" s="536"/>
      <c r="F64" s="873">
        <f>'[2]Switch board'!I64</f>
        <v>215.368506223079</v>
      </c>
      <c r="G64" s="878"/>
    </row>
    <row r="65" spans="1:7">
      <c r="A65" s="577" t="str">
        <f>'[2]Switch board'!$A65</f>
        <v>SW041.7</v>
      </c>
      <c r="B65" s="425" t="str">
        <f>'[2]Switch board'!$B65</f>
        <v>SC-N2</v>
      </c>
      <c r="C65" s="536" t="s">
        <v>180</v>
      </c>
      <c r="D65" s="879">
        <v>40</v>
      </c>
      <c r="E65" s="536"/>
      <c r="F65" s="873">
        <f>'[2]Switch board'!I65</f>
        <v>295.090549963114</v>
      </c>
      <c r="G65" s="878"/>
    </row>
    <row r="66" spans="1:7">
      <c r="A66" s="577" t="str">
        <f>'[2]Switch board'!$A66</f>
        <v>SW041.8</v>
      </c>
      <c r="B66" s="425" t="str">
        <f>'[2]Switch board'!$B66</f>
        <v>SC-N2S</v>
      </c>
      <c r="C66" s="536" t="s">
        <v>181</v>
      </c>
      <c r="D66" s="879">
        <v>50</v>
      </c>
      <c r="E66" s="536"/>
      <c r="F66" s="873">
        <f>'[2]Switch board'!I66</f>
        <v>356.964374955379</v>
      </c>
      <c r="G66" s="878"/>
    </row>
    <row r="67" spans="1:7">
      <c r="A67" s="577" t="str">
        <f>'[2]Switch board'!$A67</f>
        <v>SW041.9</v>
      </c>
      <c r="B67" s="425" t="str">
        <f>'[2]Switch board'!$B67</f>
        <v>SC-N4</v>
      </c>
      <c r="C67" s="536" t="s">
        <v>182</v>
      </c>
      <c r="D67" s="879">
        <v>80</v>
      </c>
      <c r="E67" s="536"/>
      <c r="F67" s="873">
        <f>'[2]Switch board'!I67</f>
        <v>644.915637419386</v>
      </c>
      <c r="G67" s="878"/>
    </row>
    <row r="68" spans="1:7">
      <c r="A68" s="577" t="str">
        <f>'[2]Switch board'!$A68</f>
        <v>SW041.10</v>
      </c>
      <c r="B68" s="425" t="str">
        <f>'[2]Switch board'!$B68</f>
        <v>SC-N5</v>
      </c>
      <c r="C68" s="536" t="s">
        <v>182</v>
      </c>
      <c r="D68" s="879">
        <v>81</v>
      </c>
      <c r="E68" s="536"/>
      <c r="F68" s="873">
        <f>'[2]Switch board'!I68</f>
        <v>0</v>
      </c>
      <c r="G68" s="878"/>
    </row>
    <row r="69" spans="1:7">
      <c r="A69" s="577" t="str">
        <f>'[2]Switch board'!$A69</f>
        <v>SW041.11</v>
      </c>
      <c r="B69" s="425" t="str">
        <f>'[2]Switch board'!$B69</f>
        <v>SC-N6</v>
      </c>
      <c r="C69" s="536" t="s">
        <v>182</v>
      </c>
      <c r="D69" s="879">
        <v>82</v>
      </c>
      <c r="E69" s="536"/>
      <c r="F69" s="873">
        <f>'[2]Switch board'!I69</f>
        <v>0</v>
      </c>
      <c r="G69" s="878"/>
    </row>
    <row r="70" spans="1:7">
      <c r="A70" s="577" t="str">
        <f>'[2]Switch board'!$A70</f>
        <v>SW041.12</v>
      </c>
      <c r="B70" s="425" t="str">
        <f>'[2]Switch board'!$B70</f>
        <v>SC-N7</v>
      </c>
      <c r="C70" s="536" t="s">
        <v>182</v>
      </c>
      <c r="D70" s="879">
        <v>83</v>
      </c>
      <c r="E70" s="536"/>
      <c r="F70" s="873">
        <f>'[2]Switch board'!I70</f>
        <v>0</v>
      </c>
      <c r="G70" s="878"/>
    </row>
    <row r="71" spans="1:7">
      <c r="A71" s="577" t="str">
        <f>'[2]Switch board'!$A71</f>
        <v>SW041.13</v>
      </c>
      <c r="B71" s="425" t="str">
        <f>'[2]Switch board'!$B71</f>
        <v>SC-N8</v>
      </c>
      <c r="C71" s="536" t="s">
        <v>183</v>
      </c>
      <c r="D71" s="879">
        <v>180</v>
      </c>
      <c r="E71" s="536"/>
      <c r="F71" s="873">
        <f>'[2]Switch board'!I71</f>
        <v>1642.03612479475</v>
      </c>
      <c r="G71" s="878"/>
    </row>
    <row r="72" spans="1:7">
      <c r="A72" s="577" t="str">
        <f>'[2]Switch board'!$A72</f>
        <v>SW041.14</v>
      </c>
      <c r="B72" s="425" t="str">
        <f>'[2]Switch board'!$B72</f>
        <v>SC-N10</v>
      </c>
      <c r="C72" s="474"/>
      <c r="D72" s="474">
        <v>220</v>
      </c>
      <c r="E72" s="474"/>
      <c r="F72" s="873">
        <f>'[2]Switch board'!I72</f>
        <v>2123.93803098451</v>
      </c>
      <c r="G72" s="878"/>
    </row>
    <row r="73" spans="1:7">
      <c r="A73" s="577" t="str">
        <f>'[2]Switch board'!$A73</f>
        <v>SW041.15</v>
      </c>
      <c r="B73" s="425" t="str">
        <f>'[2]Switch board'!$B73</f>
        <v>SC-N11</v>
      </c>
      <c r="C73" s="536" t="s">
        <v>184</v>
      </c>
      <c r="D73" s="879">
        <v>300</v>
      </c>
      <c r="E73" s="536"/>
      <c r="F73" s="873">
        <f>'[2]Switch board'!I73</f>
        <v>3331.66749958354</v>
      </c>
      <c r="G73" s="878"/>
    </row>
    <row r="74" spans="1:7">
      <c r="A74" s="577" t="str">
        <f>'[2]Switch board'!$A74</f>
        <v>SW041.16</v>
      </c>
      <c r="B74" s="425" t="str">
        <f>'[2]Switch board'!$B74</f>
        <v>TR-0N/3</v>
      </c>
      <c r="C74" s="380" t="s">
        <v>185</v>
      </c>
      <c r="D74" s="536" t="s">
        <v>186</v>
      </c>
      <c r="E74" s="879"/>
      <c r="F74" s="873">
        <f>'[2]Switch board'!I74</f>
        <v>78.5321624901835</v>
      </c>
      <c r="G74" s="878"/>
    </row>
    <row r="75" spans="1:7">
      <c r="A75" s="577" t="str">
        <f>'[2]Switch board'!$A75</f>
        <v>SW041.17</v>
      </c>
      <c r="B75" s="425" t="str">
        <f>'[2]Switch board'!$B75</f>
        <v>TR-5-1N/3</v>
      </c>
      <c r="C75" s="381"/>
      <c r="D75" s="536" t="s">
        <v>187</v>
      </c>
      <c r="E75" s="879"/>
      <c r="F75" s="873">
        <f>'[2]Switch board'!I75</f>
        <v>85.6714499892911</v>
      </c>
      <c r="G75" s="878"/>
    </row>
    <row r="76" spans="1:7">
      <c r="A76" s="577" t="str">
        <f>'[2]Switch board'!$A76</f>
        <v>SW041.18</v>
      </c>
      <c r="B76" s="425" t="str">
        <f>'[2]Switch board'!$B76</f>
        <v>TR-N2/3</v>
      </c>
      <c r="C76" s="381"/>
      <c r="D76" s="536" t="s">
        <v>188</v>
      </c>
      <c r="E76" s="879"/>
      <c r="F76" s="873">
        <f>'[2]Switch board'!I76</f>
        <v>101.139906237358</v>
      </c>
      <c r="G76" s="878"/>
    </row>
    <row r="77" spans="1:7">
      <c r="A77" s="577" t="str">
        <f>'[2]Switch board'!$A77</f>
        <v>SW041.19</v>
      </c>
      <c r="B77" s="425" t="str">
        <f>'[2]Switch board'!$B77</f>
        <v>TR-N3/3</v>
      </c>
      <c r="C77" s="381"/>
      <c r="D77" s="536" t="s">
        <v>189</v>
      </c>
      <c r="E77" s="879"/>
      <c r="F77" s="873">
        <f>'[2]Switch board'!I77</f>
        <v>136.836343732895</v>
      </c>
      <c r="G77" s="878"/>
    </row>
    <row r="78" spans="1:7">
      <c r="A78" s="577" t="str">
        <f>'[2]Switch board'!$A78</f>
        <v>SW041.20</v>
      </c>
      <c r="B78" s="425" t="str">
        <f>'[2]Switch board'!$B78</f>
        <v>TR-N5/3</v>
      </c>
      <c r="C78" s="381"/>
      <c r="D78" s="536" t="s">
        <v>190</v>
      </c>
      <c r="E78" s="879"/>
      <c r="F78" s="873">
        <f>'[2]Switch board'!I78</f>
        <v>261.773874967278</v>
      </c>
      <c r="G78" s="878"/>
    </row>
    <row r="79" spans="1:7">
      <c r="A79" s="577" t="str">
        <f>'[2]Switch board'!$A79</f>
        <v>SW041.21</v>
      </c>
      <c r="B79" s="425" t="str">
        <f>'[2]Switch board'!$B79</f>
        <v>TR-N12/3</v>
      </c>
      <c r="C79" s="428"/>
      <c r="D79" s="536" t="s">
        <v>191</v>
      </c>
      <c r="E79" s="879"/>
      <c r="F79" s="873">
        <f>'[2]Switch board'!I79</f>
        <v>1025</v>
      </c>
      <c r="G79" s="878"/>
    </row>
    <row r="80" spans="1:7">
      <c r="A80" s="577">
        <f>'[2]Switch board'!$A80</f>
        <v>0</v>
      </c>
      <c r="B80" s="425" t="str">
        <f>'[2]Switch board'!$B80</f>
        <v>SB70G2.2 </v>
      </c>
      <c r="C80" s="880" t="s">
        <v>192</v>
      </c>
      <c r="D80" s="871" t="s">
        <v>193</v>
      </c>
      <c r="E80" s="536"/>
      <c r="F80" s="873">
        <f>'[2]Switch board'!I80</f>
        <v>1011.77594783733</v>
      </c>
      <c r="G80" s="878"/>
    </row>
    <row r="81" spans="1:7">
      <c r="A81" s="577">
        <f>'[2]Switch board'!$A81</f>
        <v>0</v>
      </c>
      <c r="B81" s="425" t="str">
        <f>'[2]Switch board'!$B81</f>
        <v>SB70G4 </v>
      </c>
      <c r="C81" s="881"/>
      <c r="D81" s="871" t="s">
        <v>194</v>
      </c>
      <c r="E81" s="536"/>
      <c r="F81" s="873">
        <f>'[2]Switch board'!I81</f>
        <v>1062.3647452292</v>
      </c>
      <c r="G81" s="878"/>
    </row>
    <row r="82" spans="1:7">
      <c r="A82" s="577">
        <f>'[2]Switch board'!$A82</f>
        <v>0</v>
      </c>
      <c r="B82" s="425" t="str">
        <f>'[2]Switch board'!$B82</f>
        <v>SB70G5.5 </v>
      </c>
      <c r="C82" s="881"/>
      <c r="D82" s="871" t="s">
        <v>195</v>
      </c>
      <c r="E82" s="536"/>
      <c r="F82" s="873">
        <f>'[2]Switch board'!I82</f>
        <v>1618.84151653973</v>
      </c>
      <c r="G82" s="878"/>
    </row>
    <row r="83" spans="1:7">
      <c r="A83" s="577" t="str">
        <f>'[2]Switch board'!$A83</f>
        <v>SW042</v>
      </c>
      <c r="B83" s="425" t="str">
        <f>'[2]Switch board'!$B83</f>
        <v>SB70G7.5 </v>
      </c>
      <c r="C83" s="881"/>
      <c r="D83" s="450" t="s">
        <v>196</v>
      </c>
      <c r="E83" s="882" t="s">
        <v>197</v>
      </c>
      <c r="F83" s="873">
        <f>'[2]Switch board'!I83</f>
        <v>2023.55189567466</v>
      </c>
      <c r="G83" s="878"/>
    </row>
    <row r="84" spans="1:7">
      <c r="A84" s="577" t="str">
        <f>'[2]Switch board'!$A84</f>
        <v>SW043</v>
      </c>
      <c r="B84" s="425" t="str">
        <f>'[2]Switch board'!$B84</f>
        <v>SB70G11  </v>
      </c>
      <c r="C84" s="881"/>
      <c r="D84" s="450" t="s">
        <v>198</v>
      </c>
      <c r="E84" s="882" t="s">
        <v>199</v>
      </c>
      <c r="F84" s="873">
        <f>'[2]Switch board'!I84</f>
        <v>2248.39099519406</v>
      </c>
      <c r="G84" s="878"/>
    </row>
    <row r="85" spans="1:7">
      <c r="A85" s="577" t="str">
        <f>'[2]Switch board'!$A85</f>
        <v>SW044</v>
      </c>
      <c r="B85" s="425" t="str">
        <f>'[2]Switch board'!$B85</f>
        <v>SB70G15 </v>
      </c>
      <c r="C85" s="881"/>
      <c r="D85" s="450" t="s">
        <v>200</v>
      </c>
      <c r="E85" s="882" t="s">
        <v>201</v>
      </c>
      <c r="F85" s="873">
        <f>'[2]Switch board'!I85</f>
        <v>3035.32784351199</v>
      </c>
      <c r="G85" s="878"/>
    </row>
    <row r="86" spans="1:7">
      <c r="A86" s="577" t="str">
        <f>'[2]Switch board'!$A86</f>
        <v>SW045</v>
      </c>
      <c r="B86" s="425" t="str">
        <f>'[2]Switch board'!$B86</f>
        <v>SB70G18.5 </v>
      </c>
      <c r="C86" s="881"/>
      <c r="D86" s="450" t="s">
        <v>202</v>
      </c>
      <c r="E86" s="882" t="s">
        <v>203</v>
      </c>
      <c r="F86" s="873">
        <f>'[2]Switch board'!I86</f>
        <v>3485.0060425508</v>
      </c>
      <c r="G86" s="878"/>
    </row>
    <row r="87" spans="1:7">
      <c r="A87" s="577" t="str">
        <f>'[2]Switch board'!$A87</f>
        <v>SW046</v>
      </c>
      <c r="B87" s="425" t="str">
        <f>'[2]Switch board'!$B87</f>
        <v>SB70G22 </v>
      </c>
      <c r="C87" s="881"/>
      <c r="D87" s="450" t="s">
        <v>204</v>
      </c>
      <c r="E87" s="882" t="s">
        <v>205</v>
      </c>
      <c r="F87" s="873">
        <f>'[2]Switch board'!I87</f>
        <v>3822.26469182991</v>
      </c>
      <c r="G87" s="878"/>
    </row>
    <row r="88" spans="1:7">
      <c r="A88" s="577" t="str">
        <f>'[2]Switch board'!$A88</f>
        <v>SW047</v>
      </c>
      <c r="B88" s="425" t="str">
        <f>'[2]Switch board'!$B88</f>
        <v>SB70G30</v>
      </c>
      <c r="C88" s="881"/>
      <c r="D88" s="450" t="s">
        <v>206</v>
      </c>
      <c r="E88" s="882" t="s">
        <v>207</v>
      </c>
      <c r="F88" s="873">
        <f>'[2]Switch board'!I88</f>
        <v>3934.68424158961</v>
      </c>
      <c r="G88" s="878"/>
    </row>
    <row r="89" spans="1:7">
      <c r="A89" s="577" t="str">
        <f>'[2]Switch board'!$A89</f>
        <v>SW048</v>
      </c>
      <c r="B89" s="425" t="str">
        <f>'[2]Switch board'!$B89</f>
        <v>SB70G37 </v>
      </c>
      <c r="C89" s="881"/>
      <c r="D89" s="450" t="s">
        <v>208</v>
      </c>
      <c r="E89" s="882" t="s">
        <v>209</v>
      </c>
      <c r="F89" s="873">
        <f>'[2]Switch board'!I89</f>
        <v>5339.9286135859</v>
      </c>
      <c r="G89" s="878"/>
    </row>
    <row r="90" spans="1:7">
      <c r="A90" s="577" t="str">
        <f>'[2]Switch board'!$A90</f>
        <v>SW049</v>
      </c>
      <c r="B90" s="425" t="str">
        <f>'[2]Switch board'!$B90</f>
        <v>SB70G45 </v>
      </c>
      <c r="C90" s="881"/>
      <c r="D90" s="450" t="s">
        <v>210</v>
      </c>
      <c r="E90" s="882" t="s">
        <v>211</v>
      </c>
      <c r="F90" s="873">
        <f>'[2]Switch board'!I90</f>
        <v>6520.33388606279</v>
      </c>
      <c r="G90" s="878"/>
    </row>
    <row r="91" spans="1:7">
      <c r="A91" s="577" t="str">
        <f>'[2]Switch board'!$A91</f>
        <v>SW049.1</v>
      </c>
      <c r="B91" s="425" t="str">
        <f>'[2]Switch board'!$B91</f>
        <v>SB70G55</v>
      </c>
      <c r="C91" s="881"/>
      <c r="D91" s="883" t="s">
        <v>212</v>
      </c>
      <c r="E91" s="882">
        <v>1128</v>
      </c>
      <c r="F91" s="873">
        <f>'[2]Switch board'!I91</f>
        <v>7869.36848317922</v>
      </c>
      <c r="G91" s="878"/>
    </row>
    <row r="92" spans="1:7">
      <c r="A92" s="577" t="str">
        <f>'[2]Switch board'!$A92</f>
        <v>SW049.2</v>
      </c>
      <c r="B92" s="425" t="str">
        <f>'[2]Switch board'!$B92</f>
        <v>SB70G75</v>
      </c>
      <c r="C92" s="881"/>
      <c r="D92" s="883" t="s">
        <v>213</v>
      </c>
      <c r="E92" s="882">
        <v>1451</v>
      </c>
      <c r="F92" s="873">
        <f>'[2]Switch board'!I92</f>
        <v>10473.754719279</v>
      </c>
      <c r="G92" s="878"/>
    </row>
    <row r="93" spans="1:7">
      <c r="A93" s="577" t="str">
        <f>'[2]Switch board'!$A93</f>
        <v>SW049.3</v>
      </c>
      <c r="B93" s="425" t="str">
        <f>'[2]Switch board'!$B93</f>
        <v>SB70G90</v>
      </c>
      <c r="C93" s="881"/>
      <c r="D93" s="883" t="s">
        <v>214</v>
      </c>
      <c r="E93" s="882">
        <v>1719</v>
      </c>
      <c r="F93" s="873">
        <f>'[2]Switch board'!I93</f>
        <v>13153.0873218853</v>
      </c>
      <c r="G93" s="878"/>
    </row>
    <row r="94" spans="1:7">
      <c r="A94" s="577" t="str">
        <f>'[2]Switch board'!$A94</f>
        <v>SW049.4</v>
      </c>
      <c r="B94" s="425" t="str">
        <f>'[2]Switch board'!$B94</f>
        <v>SB70G110</v>
      </c>
      <c r="C94" s="881"/>
      <c r="D94" s="883" t="s">
        <v>215</v>
      </c>
      <c r="E94" s="882">
        <v>1890</v>
      </c>
      <c r="F94" s="873">
        <f>'[2]Switch board'!I94</f>
        <v>0</v>
      </c>
      <c r="G94" s="878"/>
    </row>
    <row r="95" spans="1:7">
      <c r="A95" s="577" t="str">
        <f>'[2]Switch board'!$A95</f>
        <v>SW049.5</v>
      </c>
      <c r="B95" s="425" t="str">
        <f>'[2]Switch board'!$B95</f>
        <v>SB70G132</v>
      </c>
      <c r="C95" s="881"/>
      <c r="D95" s="883" t="s">
        <v>216</v>
      </c>
      <c r="E95" s="882"/>
      <c r="F95" s="873">
        <f>'[2]Switch board'!I95</f>
        <v>19486.0552916819</v>
      </c>
      <c r="G95" s="878"/>
    </row>
    <row r="96" customHeight="1" spans="1:7">
      <c r="A96" s="577" t="str">
        <f>'[2]Switch board'!$A96</f>
        <v>SW049.6</v>
      </c>
      <c r="B96" s="425" t="str">
        <f>'[2]Switch board'!$B96</f>
        <v>SB70G160</v>
      </c>
      <c r="C96" s="881"/>
      <c r="D96" s="883" t="s">
        <v>217</v>
      </c>
      <c r="E96" s="882"/>
      <c r="F96" s="873">
        <f>'[2]Switch board'!I96</f>
        <v>0</v>
      </c>
      <c r="G96" s="878"/>
    </row>
    <row r="97" spans="1:7">
      <c r="A97" s="577" t="str">
        <f>'[2]Switch board'!$A97</f>
        <v>SW049.7</v>
      </c>
      <c r="B97" s="425" t="str">
        <f>'[2]Switch board'!$B97</f>
        <v>SB70G200</v>
      </c>
      <c r="C97" s="449"/>
      <c r="D97" s="883" t="s">
        <v>218</v>
      </c>
      <c r="E97" s="882"/>
      <c r="F97" s="873">
        <f>'[2]Switch board'!I97</f>
        <v>0</v>
      </c>
      <c r="G97" s="878"/>
    </row>
    <row r="98" spans="1:7">
      <c r="A98" s="577">
        <f>'[2]Switch board'!$A98</f>
        <v>0</v>
      </c>
      <c r="B98" s="425" t="str">
        <f>'[2]Switch board'!$B98</f>
        <v>GMC-40-11 (OFFER)</v>
      </c>
      <c r="C98" s="376" t="s">
        <v>219</v>
      </c>
      <c r="D98" s="536" t="s">
        <v>220</v>
      </c>
      <c r="E98" s="474"/>
      <c r="F98" s="873">
        <f>'[2]Switch board'!I98</f>
        <v>95.0828157349897</v>
      </c>
      <c r="G98" s="878"/>
    </row>
    <row r="99" spans="1:7">
      <c r="A99" s="577">
        <f>'[2]Switch board'!$A99</f>
        <v>0</v>
      </c>
      <c r="B99" s="425" t="str">
        <f>'[2]Switch board'!$B99</f>
        <v>GMC-50-11 (OFFER)</v>
      </c>
      <c r="C99" s="378"/>
      <c r="D99" s="536" t="s">
        <v>221</v>
      </c>
      <c r="E99" s="474"/>
      <c r="F99" s="873">
        <f>'[2]Switch board'!I99</f>
        <v>134.368530020704</v>
      </c>
      <c r="G99" s="878"/>
    </row>
    <row r="100" spans="1:7">
      <c r="A100" s="577" t="str">
        <f>'[2]Switch board'!$A100</f>
        <v>SW050</v>
      </c>
      <c r="B100" s="425" t="str">
        <f>'[2]Switch board'!$B100</f>
        <v>LANN11N (1open ,1close)</v>
      </c>
      <c r="C100" s="319" t="s">
        <v>222</v>
      </c>
      <c r="D100" s="536"/>
      <c r="E100" s="474"/>
      <c r="F100" s="873">
        <f>'[2]Switch board'!I100</f>
        <v>13.0486977399656</v>
      </c>
      <c r="G100" s="878"/>
    </row>
    <row r="101" spans="1:7">
      <c r="A101" s="577" t="str">
        <f>'[2]Switch board'!$A101</f>
        <v>SW051</v>
      </c>
      <c r="B101" s="425" t="str">
        <f>'[2]Switch board'!$B101</f>
        <v>LANN22N (2open ,2close)</v>
      </c>
      <c r="C101" s="319" t="s">
        <v>222</v>
      </c>
      <c r="D101" s="536"/>
      <c r="E101" s="474"/>
      <c r="F101" s="873">
        <f>'[2]Switch board'!I101</f>
        <v>24.3575691146024</v>
      </c>
      <c r="G101" s="878"/>
    </row>
    <row r="102" spans="1:7">
      <c r="A102" s="577" t="str">
        <f>'[2]Switch board'!$A102</f>
        <v>SW051.1</v>
      </c>
      <c r="B102" s="425" t="str">
        <f>'[2]Switch board'!$B102</f>
        <v>SZ-A11 fuji auxillary contact</v>
      </c>
      <c r="C102" s="319"/>
      <c r="D102" s="536"/>
      <c r="E102" s="474"/>
      <c r="F102" s="873">
        <f>'[2]Switch board'!I102</f>
        <v>24.3575691146024</v>
      </c>
      <c r="G102" s="878"/>
    </row>
    <row r="103" spans="1:7">
      <c r="A103" s="577" t="str">
        <f>'[2]Switch board'!$A103</f>
        <v>SW051.2</v>
      </c>
      <c r="B103" s="425" t="str">
        <f>'[2]Switch board'!$B103</f>
        <v>NXC-0.9M/4 220V Small contactor chnt</v>
      </c>
      <c r="C103" s="319"/>
      <c r="D103" s="536"/>
      <c r="E103" s="474"/>
      <c r="F103" s="873">
        <f>'[2]Switch board'!I103</f>
        <v>34.1005967604433</v>
      </c>
      <c r="G103" s="878"/>
    </row>
    <row r="104" ht="17.25" customHeight="1" spans="1:7">
      <c r="A104" s="577" t="str">
        <f>'[2]Switch board'!$A104</f>
        <v>SW052</v>
      </c>
      <c r="B104" s="425" t="str">
        <f>'[2]Switch board'!$B104</f>
        <v>ABB RELAY MY4NJ (24VDC)</v>
      </c>
      <c r="C104" s="319" t="s">
        <v>223</v>
      </c>
      <c r="D104" s="536"/>
      <c r="E104" s="474"/>
      <c r="F104" s="873">
        <f>'[2]Switch board'!I104</f>
        <v>34.5065562456867</v>
      </c>
      <c r="G104" s="878"/>
    </row>
    <row r="105" ht="24" customHeight="1" spans="1:7">
      <c r="A105" s="577" t="str">
        <f>'[2]Switch board'!$A105</f>
        <v>SW052.1</v>
      </c>
      <c r="B105" s="425" t="str">
        <f>'[2]Switch board'!$B105</f>
        <v>ABB RELAY MY4NJ (230VAC)</v>
      </c>
      <c r="C105" s="319"/>
      <c r="D105" s="536"/>
      <c r="E105" s="474"/>
      <c r="F105" s="873">
        <f>'[2]Switch board'!I105</f>
        <v>40.2576489533011</v>
      </c>
      <c r="G105" s="878"/>
    </row>
    <row r="106" ht="18.75" customHeight="1" spans="1:7">
      <c r="A106" s="577" t="str">
        <f>'[2]Switch board'!$A106</f>
        <v>SW053</v>
      </c>
      <c r="B106" s="425" t="str">
        <f>'[2]Switch board'!$B106</f>
        <v>CKC AH3-3(1S) C/W base</v>
      </c>
      <c r="C106" s="319" t="s">
        <v>224</v>
      </c>
      <c r="D106" s="536"/>
      <c r="E106" s="474"/>
      <c r="F106" s="873">
        <f>'[2]Switch board'!I106</f>
        <v>30.446961393253</v>
      </c>
      <c r="G106" s="878"/>
    </row>
    <row r="107" ht="20.25" customHeight="1" spans="1:7">
      <c r="A107" s="577" t="str">
        <f>'[2]Switch board'!$A107</f>
        <v>SW054</v>
      </c>
      <c r="B107" s="425" t="str">
        <f>'[2]Switch board'!$B107</f>
        <v>CKC AH3-1(6m) C/W base</v>
      </c>
      <c r="C107" s="319" t="s">
        <v>224</v>
      </c>
      <c r="D107" s="536"/>
      <c r="E107" s="474"/>
      <c r="F107" s="873">
        <f>'[2]Switch board'!I107</f>
        <v>30.446961393253</v>
      </c>
      <c r="G107" s="878"/>
    </row>
    <row r="108" ht="27" customHeight="1" spans="1:7">
      <c r="A108" s="577" t="str">
        <f>'[2]Switch board'!$A108</f>
        <v>SW055</v>
      </c>
      <c r="B108" s="425" t="str">
        <f>'[2]Switch board'!$B108</f>
        <v>CKC AH3-1(6S) C/W base</v>
      </c>
      <c r="C108" s="319" t="s">
        <v>224</v>
      </c>
      <c r="D108" s="536"/>
      <c r="E108" s="474"/>
      <c r="F108" s="873">
        <f>'[2]Switch board'!I108</f>
        <v>40.1899890390939</v>
      </c>
      <c r="G108" s="878"/>
    </row>
    <row r="109" ht="52.5" customHeight="1" spans="1:7">
      <c r="A109" s="577" t="str">
        <f>'[2]Switch board'!$A109</f>
        <v>SW056</v>
      </c>
      <c r="B109" s="425" t="str">
        <f>'[2]Switch board'!$B109</f>
        <v>MIKRO MX100 3PH RELAY  c/w omron base</v>
      </c>
      <c r="C109" s="380" t="s">
        <v>225</v>
      </c>
      <c r="D109" s="331"/>
      <c r="E109" s="474"/>
      <c r="F109" s="873">
        <f>'[2]Switch board'!I109</f>
        <v>108.333333333333</v>
      </c>
      <c r="G109" s="434"/>
    </row>
    <row r="110" ht="52.5" customHeight="1" spans="1:7">
      <c r="A110" s="577" t="str">
        <f>'[2]Switch board'!$A110</f>
        <v>SW056.1</v>
      </c>
      <c r="B110" s="425" t="str">
        <f>'[2]Switch board'!$B110</f>
        <v>K8DS-PH1 OMRON 3PH RELAY</v>
      </c>
      <c r="C110" s="381"/>
      <c r="D110" s="331"/>
      <c r="E110" s="474"/>
      <c r="F110" s="873">
        <f>'[2]Switch board'!I110</f>
        <v>86.2663906142167</v>
      </c>
      <c r="G110" s="434"/>
    </row>
    <row r="111" ht="27" customHeight="1" spans="1:7">
      <c r="A111" s="577" t="str">
        <f>'[2]Switch board'!$A111</f>
        <v>SW057</v>
      </c>
      <c r="B111" s="425" t="str">
        <f>'[2]Switch board'!$B111</f>
        <v>SM602 (3ph protection relay)</v>
      </c>
      <c r="C111" s="381"/>
      <c r="D111" s="331"/>
      <c r="E111" s="474"/>
      <c r="F111" s="873">
        <f>'[2]Switch board'!I111</f>
        <v>74.7642051989878</v>
      </c>
      <c r="G111" s="433"/>
    </row>
    <row r="112" ht="24" customHeight="1" spans="1:7">
      <c r="A112" s="577" t="str">
        <f>'[2]Switch board'!$A112</f>
        <v>SW058</v>
      </c>
      <c r="B112" s="425" t="str">
        <f>'[2]Switch board'!$B112</f>
        <v>SM602A (3ph protection relay with alarm)</v>
      </c>
      <c r="C112" s="428"/>
      <c r="D112" s="331"/>
      <c r="E112" s="474"/>
      <c r="F112" s="873">
        <f>'[2]Switch board'!I112</f>
        <v>80.5152979066022</v>
      </c>
      <c r="G112" s="433"/>
    </row>
    <row r="113" ht="53.25" customHeight="1" spans="1:7">
      <c r="A113" s="577" t="str">
        <f>'[2]Switch board'!$A113</f>
        <v>SW059</v>
      </c>
      <c r="B113" s="425" t="str">
        <f>'[2]Switch board'!$B113</f>
        <v>HAGER TIMER (24H)C/W BASE</v>
      </c>
      <c r="C113" s="319" t="s">
        <v>226</v>
      </c>
      <c r="D113" s="474"/>
      <c r="E113" s="474"/>
      <c r="F113" s="873">
        <f>'[2]Switch board'!I113</f>
        <v>158.333333333333</v>
      </c>
      <c r="G113" s="434"/>
    </row>
    <row r="114" spans="1:7">
      <c r="A114" s="577" t="str">
        <f>'[2]Switch board'!$A114</f>
        <v>SW061</v>
      </c>
      <c r="B114" s="425" t="str">
        <f>'[2]Switch board'!$B114</f>
        <v>PILOT LAMP GREEN (22mm)</v>
      </c>
      <c r="C114" s="376" t="s">
        <v>227</v>
      </c>
      <c r="D114" s="474"/>
      <c r="E114" s="474"/>
      <c r="F114" s="873">
        <f>'[2]Switch board'!I114</f>
        <v>2.80112044817927</v>
      </c>
      <c r="G114" s="433"/>
    </row>
    <row r="115" spans="1:7">
      <c r="A115" s="577" t="str">
        <f>'[2]Switch board'!$A115</f>
        <v>SW062</v>
      </c>
      <c r="B115" s="425" t="str">
        <f>'[2]Switch board'!$B115</f>
        <v>PILOT LAMP RED (22mm)</v>
      </c>
      <c r="C115" s="377"/>
      <c r="D115" s="474"/>
      <c r="E115" s="474"/>
      <c r="F115" s="873">
        <f>'[2]Switch board'!I115</f>
        <v>2.80112044817927</v>
      </c>
      <c r="G115" s="433"/>
    </row>
    <row r="116" spans="1:7">
      <c r="A116" s="577" t="str">
        <f>'[2]Switch board'!$A116</f>
        <v>SW063</v>
      </c>
      <c r="B116" s="425" t="str">
        <f>'[2]Switch board'!$B116</f>
        <v>PILOT LAMP BLUE (22mm)</v>
      </c>
      <c r="C116" s="377"/>
      <c r="D116" s="474"/>
      <c r="E116" s="474"/>
      <c r="F116" s="873">
        <f>'[2]Switch board'!I116</f>
        <v>3.65363536719035</v>
      </c>
      <c r="G116" s="433"/>
    </row>
    <row r="117" spans="1:7">
      <c r="A117" s="577" t="str">
        <f>'[2]Switch board'!$A117</f>
        <v>SW064</v>
      </c>
      <c r="B117" s="425" t="str">
        <f>'[2]Switch board'!$B117</f>
        <v>PILOT LAMP ORANGE (22mm)</v>
      </c>
      <c r="C117" s="378"/>
      <c r="D117" s="474"/>
      <c r="E117" s="474"/>
      <c r="F117" s="873">
        <f>'[2]Switch board'!I117</f>
        <v>2.80112044817927</v>
      </c>
      <c r="G117" s="433"/>
    </row>
    <row r="118" ht="39.75" customHeight="1" spans="1:7">
      <c r="A118" s="577" t="str">
        <f>'[2]Switch board'!$A118</f>
        <v>SW065</v>
      </c>
      <c r="B118" s="425" t="str">
        <f>'[2]Switch board'!$B118</f>
        <v>PLASTIC MARKING</v>
      </c>
      <c r="C118" s="474"/>
      <c r="D118" s="474"/>
      <c r="E118" s="474"/>
      <c r="F118" s="873">
        <f>'[2]Switch board'!I118</f>
        <v>0.243575691146024</v>
      </c>
      <c r="G118" s="434"/>
    </row>
    <row r="119" spans="1:7">
      <c r="A119" s="577" t="str">
        <f>'[2]Switch board'!$A119</f>
        <v>SW066</v>
      </c>
      <c r="B119" s="425" t="str">
        <f>'[2]Switch board'!$B119</f>
        <v>TERMINAL BLOCK (4PIN) (15AMP)</v>
      </c>
      <c r="C119" s="474"/>
      <c r="D119" s="474"/>
      <c r="E119" s="474"/>
      <c r="F119" s="873">
        <f>'[2]Switch board'!I119</f>
        <v>2.37486298867373</v>
      </c>
      <c r="G119" s="884"/>
    </row>
    <row r="120" spans="1:7">
      <c r="A120" s="577" t="str">
        <f>'[2]Switch board'!$A120</f>
        <v>SW067</v>
      </c>
      <c r="B120" s="425" t="str">
        <f>'[2]Switch board'!$B120</f>
        <v>TERMINAL BLOCK (6PIN) (15AMP)</v>
      </c>
      <c r="C120" s="474"/>
      <c r="D120" s="474"/>
      <c r="E120" s="474"/>
      <c r="F120" s="873">
        <f>'[2]Switch board'!I120</f>
        <v>3.19693094629156</v>
      </c>
      <c r="G120" s="884"/>
    </row>
    <row r="121" spans="1:7">
      <c r="A121" s="577" t="str">
        <f>'[2]Switch board'!$A121</f>
        <v>SW068</v>
      </c>
      <c r="B121" s="425" t="str">
        <f>'[2]Switch board'!$B121</f>
        <v>TERMINAL BLOCK (8PIN) (15AMP)</v>
      </c>
      <c r="C121" s="474"/>
      <c r="D121" s="474"/>
      <c r="E121" s="474"/>
      <c r="F121" s="873">
        <f>'[2]Switch board'!I121</f>
        <v>4.20168067226891</v>
      </c>
      <c r="G121" s="884"/>
    </row>
    <row r="122" spans="1:7">
      <c r="A122" s="577" t="str">
        <f>'[2]Switch board'!$A122</f>
        <v>SW069</v>
      </c>
      <c r="B122" s="425" t="str">
        <f>'[2]Switch board'!$B122</f>
        <v>TERMINAL BLOCK (8PIN) (25AMP)</v>
      </c>
      <c r="C122" s="474"/>
      <c r="D122" s="474"/>
      <c r="E122" s="474"/>
      <c r="F122" s="873">
        <f>'[2]Switch board'!I122</f>
        <v>6.02849835586408</v>
      </c>
      <c r="G122" s="884"/>
    </row>
    <row r="123" spans="1:7">
      <c r="A123" s="577" t="str">
        <f>'[2]Switch board'!$A123</f>
        <v>SW069.01</v>
      </c>
      <c r="B123" s="425" t="str">
        <f>'[2]Switch board'!$B123</f>
        <v>TERMINAL BLOCK (10PIN) (25AMP)</v>
      </c>
      <c r="C123" s="474"/>
      <c r="D123" s="474"/>
      <c r="E123" s="474"/>
      <c r="F123" s="873">
        <f>'[2]Switch board'!I123</f>
        <v>5.1150895140665</v>
      </c>
      <c r="G123" s="884"/>
    </row>
    <row r="124" ht="25" customHeight="1" spans="1:7">
      <c r="A124" s="577" t="str">
        <f>'[2]Switch board'!$A124</f>
        <v>SW069.02</v>
      </c>
      <c r="B124" s="425" t="str">
        <f>'[2]Switch board'!$B124</f>
        <v>KDJ-3206 TERMINAL (HI,LO,SOL,L,N)</v>
      </c>
      <c r="C124" s="474"/>
      <c r="D124" s="474"/>
      <c r="E124" s="474"/>
      <c r="F124" s="873">
        <f>'[2]Switch board'!I124</f>
        <v>10.717330410425</v>
      </c>
      <c r="G124" s="884"/>
    </row>
    <row r="125" ht="25" customHeight="1" spans="1:7">
      <c r="A125" s="577" t="str">
        <f>'[2]Switch board'!$A125</f>
        <v>SW069.03</v>
      </c>
      <c r="B125" s="425" t="str">
        <f>'[2]Switch board'!$B125</f>
        <v>KDJ-3206 TERMINAL (COMP,HI,LO,N)</v>
      </c>
      <c r="C125" s="474"/>
      <c r="D125" s="474"/>
      <c r="E125" s="474"/>
      <c r="F125" s="873">
        <f>'[2]Switch board'!I125</f>
        <v>10.717330410425</v>
      </c>
      <c r="G125" s="884"/>
    </row>
    <row r="126" ht="60" customHeight="1" spans="1:7">
      <c r="A126" s="577" t="str">
        <f>'[2]Switch board'!$A126</f>
        <v>SW069.04</v>
      </c>
      <c r="B126" s="425" t="str">
        <f>'[2]Switch board'!$B126</f>
        <v>KDJ-3210 TERMINAL (HI,LO,SOL,VOL,L1,L2,L3,FAN,N)</v>
      </c>
      <c r="C126" s="474"/>
      <c r="D126" s="474"/>
      <c r="E126" s="474"/>
      <c r="F126" s="873">
        <f>'[2]Switch board'!I126</f>
        <v>17.0502983802217</v>
      </c>
      <c r="G126" s="884"/>
    </row>
    <row r="127" ht="54" customHeight="1" spans="1:7">
      <c r="A127" s="577" t="str">
        <f>'[2]Switch board'!$A127</f>
        <v>SW069.05</v>
      </c>
      <c r="B127" s="425" t="str">
        <f>'[2]Switch board'!$B127</f>
        <v>DG-4 BOX C/W KDJ-3210 TERMINAL (HI,LO,FAN,N,L1-3,N)</v>
      </c>
      <c r="C127" s="474"/>
      <c r="D127" s="474"/>
      <c r="E127" s="474"/>
      <c r="F127" s="873">
        <f>'[2]Switch board'!I127</f>
        <v>46.2793813177445</v>
      </c>
      <c r="G127" s="884"/>
    </row>
    <row r="128" ht="22.5" spans="1:7">
      <c r="A128" s="577" t="str">
        <f>'[2]Switch board'!$A128</f>
        <v>SW069.06</v>
      </c>
      <c r="B128" s="425" t="str">
        <f>'[2]Switch board'!$B128</f>
        <v>DG-3 BOX C/W KDJ-3206 TERMINAL (HI,LO,SOL,L,N)</v>
      </c>
      <c r="C128" s="474"/>
      <c r="D128" s="474"/>
      <c r="E128" s="474"/>
      <c r="F128" s="873">
        <f>'[2]Switch board'!I128</f>
        <v>31.6648398489831</v>
      </c>
      <c r="G128" s="885"/>
    </row>
    <row r="129" ht="22.5" spans="1:7">
      <c r="A129" s="577" t="str">
        <f>'[2]Switch board'!$A129</f>
        <v>SW069.07</v>
      </c>
      <c r="B129" s="425" t="str">
        <f>'[2]Switch board'!$B129</f>
        <v>DG-3 BOX C/W KDJ-3206 TERMINAL (L1,L2,L3,L1,L2,L3)</v>
      </c>
      <c r="C129" s="474"/>
      <c r="D129" s="474"/>
      <c r="E129" s="474"/>
      <c r="F129" s="873">
        <f>'[2]Switch board'!I129</f>
        <v>31.6648398489831</v>
      </c>
      <c r="G129" s="886"/>
    </row>
    <row r="130" ht="16.5" customHeight="1" spans="1:7">
      <c r="A130" s="577" t="str">
        <f>'[2]Switch board'!$A130</f>
        <v>SW070</v>
      </c>
      <c r="B130" s="425" t="str">
        <f>'[2]Switch board'!$B130</f>
        <v>PG11 Nylon cable gland (3-7mm)</v>
      </c>
      <c r="C130" s="474"/>
      <c r="D130" s="474"/>
      <c r="E130" s="474"/>
      <c r="F130" s="873">
        <f>'[2]Switch board'!I130</f>
        <v>0.389721105833638</v>
      </c>
      <c r="G130" s="474"/>
    </row>
    <row r="131" spans="1:7">
      <c r="A131" s="577" t="str">
        <f>'[2]Switch board'!$A131</f>
        <v>SW071</v>
      </c>
      <c r="B131" s="425" t="str">
        <f>'[2]Switch board'!$B131</f>
        <v>PG11 Nylon cable gland (5-10)</v>
      </c>
      <c r="C131" s="474"/>
      <c r="D131" s="474"/>
      <c r="E131" s="474"/>
      <c r="F131" s="873">
        <f>'[2]Switch board'!I131</f>
        <v>0.389721105833638</v>
      </c>
      <c r="G131" s="474"/>
    </row>
    <row r="132" spans="1:7">
      <c r="A132" s="577" t="str">
        <f>'[2]Switch board'!$A132</f>
        <v>SW072</v>
      </c>
      <c r="B132" s="425" t="str">
        <f>'[2]Switch board'!$B132</f>
        <v>PG13.5 Nylon cable gland (5-9mm)</v>
      </c>
      <c r="C132" s="474"/>
      <c r="D132" s="474"/>
      <c r="E132" s="474"/>
      <c r="F132" s="873">
        <f>'[2]Switch board'!I132</f>
        <v>0.426257459505541</v>
      </c>
      <c r="G132" s="474"/>
    </row>
    <row r="133" spans="1:7">
      <c r="A133" s="577" t="str">
        <f>'[2]Switch board'!$A133</f>
        <v>SW073</v>
      </c>
      <c r="B133" s="425" t="str">
        <f>'[2]Switch board'!$B133</f>
        <v>PG13.5 Nylon cable gland (6-11mm)</v>
      </c>
      <c r="C133" s="474"/>
      <c r="D133" s="474"/>
      <c r="E133" s="474"/>
      <c r="F133" s="873">
        <f>'[2]Switch board'!I133</f>
        <v>0.426257459505541</v>
      </c>
      <c r="G133" s="474"/>
    </row>
    <row r="134" spans="1:7">
      <c r="A134" s="577" t="str">
        <f>'[2]Switch board'!$A134</f>
        <v>SW073.1</v>
      </c>
      <c r="B134" s="425" t="str">
        <f>'[2]Switch board'!$B134</f>
        <v>PG16 Nylon cable gland (6-11mm)</v>
      </c>
      <c r="C134" s="474"/>
      <c r="D134" s="474"/>
      <c r="E134" s="474"/>
      <c r="F134" s="873">
        <f>'[2]Switch board'!I134</f>
        <v>0</v>
      </c>
      <c r="G134" s="474"/>
    </row>
    <row r="135" customHeight="1" spans="1:7">
      <c r="A135" s="577" t="str">
        <f>'[2]Switch board'!$A135</f>
        <v>SW074</v>
      </c>
      <c r="B135" s="425" t="str">
        <f>'[2]Switch board'!$B135</f>
        <v>WRAPING BAND (8mm)</v>
      </c>
      <c r="C135" s="474"/>
      <c r="D135" s="474"/>
      <c r="E135" s="474"/>
      <c r="F135" s="873">
        <f>'[2]Switch board'!I135</f>
        <v>7.30727073438071</v>
      </c>
      <c r="G135" s="474"/>
    </row>
    <row r="136" ht="22.5" spans="1:7">
      <c r="A136" s="577" t="str">
        <f>'[2]Switch board'!$A136</f>
        <v>SW075</v>
      </c>
      <c r="B136" s="425" t="str">
        <f>'[2]Switch board'!$B136</f>
        <v>TERMINAL CLIP 1.5mm (1000pcs per packet) 1008</v>
      </c>
      <c r="C136" s="474"/>
      <c r="D136" s="474"/>
      <c r="E136" s="474"/>
      <c r="F136" s="873">
        <f>'[2]Switch board'!I136</f>
        <v>31.6648398489831</v>
      </c>
      <c r="G136" s="474"/>
    </row>
    <row r="137" ht="22.5" spans="1:7">
      <c r="A137" s="577" t="str">
        <f>'[2]Switch board'!$A137</f>
        <v>SW076</v>
      </c>
      <c r="B137" s="425" t="str">
        <f>'[2]Switch board'!$B137</f>
        <v>TERMINAL CLIP 2.5mm (1000pcs per packet) 1008</v>
      </c>
      <c r="C137" s="474"/>
      <c r="D137" s="474"/>
      <c r="E137" s="474"/>
      <c r="F137" s="873">
        <f>'[2]Switch board'!I137</f>
        <v>34.1005967604433</v>
      </c>
      <c r="G137" s="474"/>
    </row>
    <row r="138" ht="22.5" spans="1:7">
      <c r="A138" s="577" t="str">
        <f>'[2]Switch board'!$A138</f>
        <v>SW077</v>
      </c>
      <c r="B138" s="425" t="str">
        <f>'[2]Switch board'!$B138</f>
        <v>TERMINAL CLIP 1.0mm (1000pcs per packet) 1008</v>
      </c>
      <c r="C138" s="474"/>
      <c r="D138" s="474"/>
      <c r="E138" s="474"/>
      <c r="F138" s="873">
        <f>'[2]Switch board'!I138</f>
        <v>29.2290829375228</v>
      </c>
      <c r="G138" s="474"/>
    </row>
    <row r="139" ht="31.5" customHeight="1" spans="1:7">
      <c r="A139" s="577" t="str">
        <f>'[2]Switch board'!$A139</f>
        <v>SW078</v>
      </c>
      <c r="B139" s="425" t="str">
        <f>'[2]Switch board'!$B139</f>
        <v>HT4-395 (4MM TERMINAL CLIP)(1000pcs per packet)</v>
      </c>
      <c r="C139" s="474"/>
      <c r="D139" s="474"/>
      <c r="E139" s="474"/>
      <c r="F139" s="873">
        <f>'[2]Switch board'!I139</f>
        <v>68.2011935208866</v>
      </c>
      <c r="G139" s="474"/>
    </row>
    <row r="140" ht="27" customHeight="1" spans="1:7">
      <c r="A140" s="577" t="str">
        <f>'[2]Switch board'!$A140</f>
        <v>SW079</v>
      </c>
      <c r="B140" s="425" t="str">
        <f>'[2]Switch board'!$B140</f>
        <v>ISOLATOR  ON/OFF 20AMP</v>
      </c>
      <c r="C140" s="474"/>
      <c r="D140" s="474"/>
      <c r="E140" s="474"/>
      <c r="F140" s="873">
        <f>'[2]Switch board'!I140</f>
        <v>36.5363536719035</v>
      </c>
      <c r="G140" s="474"/>
    </row>
    <row r="141" ht="15.75" customHeight="1" spans="1:7">
      <c r="A141" s="577" t="str">
        <f>'[2]Switch board'!$A141</f>
        <v>SW080</v>
      </c>
      <c r="B141" s="425" t="str">
        <f>'[2]Switch board'!$B141</f>
        <v>ISOLATOR  ON/OFF 32AMP</v>
      </c>
      <c r="C141" s="474"/>
      <c r="D141" s="474"/>
      <c r="E141" s="474"/>
      <c r="F141" s="873">
        <f>'[2]Switch board'!I141</f>
        <v>54.8045305078553</v>
      </c>
      <c r="G141" s="474"/>
    </row>
    <row r="142" ht="33.75" customHeight="1" spans="1:7">
      <c r="A142" s="577" t="str">
        <f>'[2]Switch board'!$A142</f>
        <v>SW081</v>
      </c>
      <c r="B142" s="425" t="str">
        <f>'[2]Switch board'!$B142</f>
        <v>ON/OFF BUTTON 2 STEP CHNT</v>
      </c>
      <c r="C142" s="474"/>
      <c r="D142" s="474"/>
      <c r="E142" s="474"/>
      <c r="F142" s="873">
        <f>'[2]Switch board'!I142</f>
        <v>5.72402874193155</v>
      </c>
      <c r="G142" s="27"/>
    </row>
    <row r="143" ht="56.25" customHeight="1" spans="1:7">
      <c r="A143" s="577" t="str">
        <f>'[2]Switch board'!$A143</f>
        <v>SW082</v>
      </c>
      <c r="B143" s="425" t="str">
        <f>'[2]Switch board'!$B143</f>
        <v>ON/OFF BUTTON SALZER 16A</v>
      </c>
      <c r="C143" s="380" t="s">
        <v>228</v>
      </c>
      <c r="D143" s="474"/>
      <c r="E143" s="474"/>
      <c r="F143" s="873">
        <f>'[2]Switch board'!I143</f>
        <v>18.9935828877005</v>
      </c>
      <c r="G143" s="27"/>
    </row>
    <row r="144" ht="15.75" customHeight="1" spans="1:7">
      <c r="A144" s="577" t="str">
        <f>'[2]Switch board'!$A144</f>
        <v>SW083</v>
      </c>
      <c r="B144" s="425" t="str">
        <f>'[2]Switch board'!$B144</f>
        <v>SAF1-A002 (3 gang 1 way 10a)</v>
      </c>
      <c r="C144" s="381"/>
      <c r="D144" s="474"/>
      <c r="E144" s="474"/>
      <c r="F144" s="873">
        <f>'[2]Switch board'!I144</f>
        <v>16.1960784313725</v>
      </c>
      <c r="G144" s="474"/>
    </row>
    <row r="145" ht="15.75" customHeight="1" spans="1:7">
      <c r="A145" s="577" t="str">
        <f>'[2]Switch board'!$A145</f>
        <v>SW084</v>
      </c>
      <c r="B145" s="425" t="str">
        <f>'[2]Switch board'!$B145</f>
        <v>SAF1-A002 (2 gang 1 way 10a)</v>
      </c>
      <c r="C145" s="381"/>
      <c r="D145" s="474"/>
      <c r="E145" s="474"/>
      <c r="F145" s="873">
        <f>'[2]Switch board'!I145</f>
        <v>14.9813725490196</v>
      </c>
      <c r="G145" s="474"/>
    </row>
    <row r="146" ht="15.75" customHeight="1" spans="1:7">
      <c r="A146" s="577" t="str">
        <f>'[2]Switch board'!$A146</f>
        <v>SW085</v>
      </c>
      <c r="B146" s="425" t="str">
        <f>'[2]Switch board'!$B146</f>
        <v>SAF1-A002 (1 gang 2 way 10a)</v>
      </c>
      <c r="C146" s="381"/>
      <c r="D146" s="474"/>
      <c r="E146" s="474"/>
      <c r="F146" s="873">
        <f>'[2]Switch board'!I146</f>
        <v>12.4709803921569</v>
      </c>
      <c r="G146" s="474"/>
    </row>
    <row r="147" ht="15.75" customHeight="1" spans="1:7">
      <c r="A147" s="577" t="str">
        <f>'[2]Switch board'!$A147</f>
        <v>SW086</v>
      </c>
      <c r="B147" s="425" t="str">
        <f>'[2]Switch board'!$B147</f>
        <v>SAD1-3 3P 60A Switch socket</v>
      </c>
      <c r="C147" s="381"/>
      <c r="D147" s="474"/>
      <c r="E147" s="474"/>
      <c r="F147" s="873">
        <f>'[2]Switch board'!I147</f>
        <v>34.0117647058824</v>
      </c>
      <c r="G147" s="27"/>
    </row>
    <row r="148" ht="15.75" customHeight="1" spans="1:7">
      <c r="A148" s="577" t="str">
        <f>'[2]Switch board'!$A148</f>
        <v>SW087</v>
      </c>
      <c r="B148" s="425" t="str">
        <f>'[2]Switch board'!$B148</f>
        <v>UKW-335 3P 32A isolation switch</v>
      </c>
      <c r="C148" s="381"/>
      <c r="D148" s="474"/>
      <c r="E148" s="474"/>
      <c r="F148" s="873">
        <f>'[2]Switch board'!I148</f>
        <v>34.0117647058824</v>
      </c>
      <c r="G148" s="27"/>
    </row>
    <row r="149" ht="15.75" customHeight="1" spans="1:7">
      <c r="A149" s="577" t="str">
        <f>'[2]Switch board'!$A149</f>
        <v>SW088</v>
      </c>
      <c r="B149" s="425" t="str">
        <f>'[2]Switch board'!$B149</f>
        <v>SAF2-C001 (1gang 1 socket 13a)</v>
      </c>
      <c r="C149" s="381"/>
      <c r="D149" s="474"/>
      <c r="E149" s="474"/>
      <c r="F149" s="873">
        <f>'[2]Switch board'!I149</f>
        <v>36.4411764705882</v>
      </c>
      <c r="G149" s="474"/>
    </row>
    <row r="150" ht="15.75" customHeight="1" spans="1:7">
      <c r="A150" s="577" t="str">
        <f>'[2]Switch board'!$A150</f>
        <v>SW089</v>
      </c>
      <c r="B150" s="425" t="str">
        <f>'[2]Switch board'!$B150</f>
        <v>SAF2-C002 (2gang 2 socket 13a)</v>
      </c>
      <c r="C150" s="381"/>
      <c r="D150" s="474"/>
      <c r="E150" s="474"/>
      <c r="F150" s="873">
        <f>'[2]Switch board'!I150</f>
        <v>48.5882352941177</v>
      </c>
      <c r="G150" s="474"/>
    </row>
    <row r="151" ht="15.75" customHeight="1" spans="1:7">
      <c r="A151" s="577" t="str">
        <f>'[2]Switch board'!$A151</f>
        <v>SW090</v>
      </c>
      <c r="B151" s="425" t="str">
        <f>'[2]Switch board'!$B151</f>
        <v>SA-C002 Water proof box</v>
      </c>
      <c r="C151" s="428"/>
      <c r="D151" s="474"/>
      <c r="E151" s="474"/>
      <c r="F151" s="873">
        <f>'[2]Switch board'!I151</f>
        <v>36.4411764705882</v>
      </c>
      <c r="G151" s="474"/>
    </row>
    <row r="152" customHeight="1" spans="1:7">
      <c r="A152" s="577" t="str">
        <f>'[2]Switch board'!$A152</f>
        <v>SW090.1</v>
      </c>
      <c r="B152" s="425" t="str">
        <f>'[2]Switch board'!$B152</f>
        <v>WIRING BOX SALZER 2HP-3HP</v>
      </c>
      <c r="C152" s="381"/>
      <c r="D152" s="474"/>
      <c r="E152" s="474"/>
      <c r="F152" s="873">
        <f>'[2]Switch board'!I152</f>
        <v>126.046583850932</v>
      </c>
      <c r="G152" s="474"/>
    </row>
    <row r="153" customHeight="1" spans="1:7">
      <c r="A153" s="577" t="str">
        <f>'[2]Switch board'!$A153</f>
        <v>SW090.2</v>
      </c>
      <c r="B153" s="425" t="str">
        <f>'[2]Switch board'!$B153</f>
        <v>WIRING BOX SALZER 3.5HP-6HP</v>
      </c>
      <c r="C153" s="381"/>
      <c r="D153" s="474"/>
      <c r="E153" s="474"/>
      <c r="F153" s="873">
        <f>'[2]Switch board'!I153</f>
        <v>126.046583850932</v>
      </c>
      <c r="G153" s="474"/>
    </row>
    <row r="154" customHeight="1" spans="1:7">
      <c r="A154" s="577" t="str">
        <f>'[2]Switch board'!$A154</f>
        <v>SW090.3</v>
      </c>
      <c r="B154" s="425" t="str">
        <f>'[2]Switch board'!$B154</f>
        <v>CHNT MCCB 80A 3POLE</v>
      </c>
      <c r="C154" s="319" t="s">
        <v>229</v>
      </c>
      <c r="D154" s="93" t="s">
        <v>230</v>
      </c>
      <c r="E154" s="474"/>
      <c r="F154" s="873">
        <f>'[2]Switch board'!I154</f>
        <v>117.949683167074</v>
      </c>
      <c r="G154" s="474"/>
    </row>
    <row r="155" spans="1:7">
      <c r="A155" s="577" t="str">
        <f>'[2]Switch board'!$A155</f>
        <v>SW090.4</v>
      </c>
      <c r="B155" s="425" t="str">
        <f>'[2]Switch board'!$B155</f>
        <v>CHNT MCCB 100A 3POLE</v>
      </c>
      <c r="C155" s="319"/>
      <c r="D155" s="93" t="s">
        <v>230</v>
      </c>
      <c r="E155" s="474"/>
      <c r="F155" s="873">
        <f>'[2]Switch board'!I155</f>
        <v>117.949683167074</v>
      </c>
      <c r="G155" s="474"/>
    </row>
    <row r="156" spans="1:7">
      <c r="A156" s="577" t="str">
        <f>'[2]Switch board'!$A156</f>
        <v>SW090.5</v>
      </c>
      <c r="B156" s="425" t="str">
        <f>'[2]Switch board'!$B156</f>
        <v>CHNT MCCB 160A 3POLE</v>
      </c>
      <c r="C156" s="319"/>
      <c r="D156" s="93" t="s">
        <v>230</v>
      </c>
      <c r="E156" s="474"/>
      <c r="F156" s="873">
        <f>'[2]Switch board'!I156</f>
        <v>174.414957023653</v>
      </c>
      <c r="G156" s="474"/>
    </row>
    <row r="157" spans="1:7">
      <c r="A157" s="577" t="str">
        <f>'[2]Switch board'!$A157</f>
        <v>SW090.6</v>
      </c>
      <c r="B157" s="425" t="str">
        <f>'[2]Switch board'!$B157</f>
        <v>CHNT MCCB 200A 3POLE</v>
      </c>
      <c r="C157" s="319"/>
      <c r="D157" s="93" t="s">
        <v>230</v>
      </c>
      <c r="E157" s="474"/>
      <c r="F157" s="873">
        <f>'[2]Switch board'!I157</f>
        <v>188.217579521927</v>
      </c>
      <c r="G157" s="474"/>
    </row>
    <row r="158" spans="1:7">
      <c r="A158" s="577" t="str">
        <f>'[2]Switch board'!$A158</f>
        <v>SW090.7</v>
      </c>
      <c r="B158" s="425" t="str">
        <f>'[2]Switch board'!$B158</f>
        <v>CHNT MCCB 250A 3POLE</v>
      </c>
      <c r="C158" s="319"/>
      <c r="D158" s="93" t="s">
        <v>230</v>
      </c>
      <c r="E158" s="474"/>
      <c r="F158" s="873">
        <f>'[2]Switch board'!I158</f>
        <v>188.217579521927</v>
      </c>
      <c r="G158" s="474"/>
    </row>
    <row r="159" spans="1:7">
      <c r="A159" s="577" t="str">
        <f>'[2]Switch board'!$A160</f>
        <v>SW090.8</v>
      </c>
      <c r="B159" s="425" t="str">
        <f>'[2]Switch board'!$B160</f>
        <v>CHNT MCCB 160A 4POLE cw protector</v>
      </c>
      <c r="C159" s="319"/>
      <c r="D159" s="93" t="s">
        <v>231</v>
      </c>
      <c r="E159" s="474"/>
      <c r="F159" s="873">
        <f>'[2]Switch board'!I160</f>
        <v>396.511700859527</v>
      </c>
      <c r="G159" s="474"/>
    </row>
    <row r="160" spans="1:7">
      <c r="A160" s="577" t="str">
        <f>'[2]Switch board'!$A161</f>
        <v>SW090.9</v>
      </c>
      <c r="B160" s="425" t="str">
        <f>'[2]Switch board'!$B161</f>
        <v>CHNT MCCB 200A 4POLE cw protector</v>
      </c>
      <c r="C160" s="319"/>
      <c r="D160" s="93" t="s">
        <v>231</v>
      </c>
      <c r="E160" s="474"/>
      <c r="F160" s="873">
        <f>'[2]Switch board'!I161</f>
        <v>431.331953071083</v>
      </c>
      <c r="G160" s="474"/>
    </row>
    <row r="161" spans="1:7">
      <c r="A161" s="577" t="str">
        <f>'[2]Switch board'!$A162</f>
        <v>SW090.10</v>
      </c>
      <c r="B161" s="425" t="str">
        <f>'[2]Switch board'!$B162</f>
        <v>CHNT MCCB 250A 4POLE cw protector</v>
      </c>
      <c r="C161" s="319"/>
      <c r="D161" s="93" t="s">
        <v>231</v>
      </c>
      <c r="E161" s="474"/>
      <c r="F161" s="873">
        <f>'[2]Switch board'!I162</f>
        <v>431.331953071083</v>
      </c>
      <c r="G161" s="474"/>
    </row>
    <row r="162" spans="1:7">
      <c r="A162" s="577" t="str">
        <f>'[2]Switch board'!$A163</f>
        <v>SW090.11</v>
      </c>
      <c r="B162" s="425" t="str">
        <f>'[2]Switch board'!$B163</f>
        <v>CHNT MCCB 315A 4POLE cw protector</v>
      </c>
      <c r="C162" s="319"/>
      <c r="D162" s="93" t="s">
        <v>231</v>
      </c>
      <c r="E162" s="474"/>
      <c r="F162" s="873">
        <f>'[2]Switch board'!I163</f>
        <v>995.984691636865</v>
      </c>
      <c r="G162" s="474"/>
    </row>
    <row r="163" spans="1:7">
      <c r="A163" s="577" t="str">
        <f>'[2]Switch board'!$A164</f>
        <v>SW090.12</v>
      </c>
      <c r="B163" s="425" t="str">
        <f>'[2]Switch board'!$B164</f>
        <v>CHNT MCCB 315A 4POLE cw protector</v>
      </c>
      <c r="C163" s="319"/>
      <c r="D163" s="93" t="s">
        <v>231</v>
      </c>
      <c r="E163" s="474" t="s">
        <v>232</v>
      </c>
      <c r="F163" s="873" t="str">
        <f>'[2]Switch board'!I164</f>
        <v>~</v>
      </c>
      <c r="G163" s="474"/>
    </row>
    <row r="164" spans="1:7">
      <c r="A164" s="577" t="str">
        <f>'[2]Switch board'!$A165</f>
        <v>SW090.13</v>
      </c>
      <c r="B164" s="425" t="str">
        <f>'[2]Switch board'!$B165</f>
        <v>TERASAKI MCCB 100A 3POLE 25KA</v>
      </c>
      <c r="C164" s="381" t="s">
        <v>233</v>
      </c>
      <c r="D164" s="474"/>
      <c r="E164" s="474">
        <v>79</v>
      </c>
      <c r="F164" s="873">
        <f>'[2]Switch board'!I165</f>
        <v>295.666666666667</v>
      </c>
      <c r="G164" s="474"/>
    </row>
    <row r="165" spans="1:7">
      <c r="A165" s="577" t="str">
        <f>'[2]Switch board'!$A166</f>
        <v>SW090.14</v>
      </c>
      <c r="B165" s="425" t="str">
        <f>'[2]Switch board'!$B166</f>
        <v>TERASAKI MCCB 160A 3POLE 25KA</v>
      </c>
      <c r="C165" s="381"/>
      <c r="D165" s="474"/>
      <c r="E165" s="474">
        <v>79</v>
      </c>
      <c r="F165" s="873">
        <f>'[2]Switch board'!I166</f>
        <v>533.333333333333</v>
      </c>
      <c r="G165" s="474"/>
    </row>
    <row r="166" spans="1:7">
      <c r="A166" s="577" t="str">
        <f>'[2]Switch board'!$A167</f>
        <v>SW090.15</v>
      </c>
      <c r="B166" s="425" t="str">
        <f>'[2]Switch board'!$B167</f>
        <v>TERASAKI MCCB 200A 3POLE 25KA</v>
      </c>
      <c r="C166" s="381"/>
      <c r="D166" s="474"/>
      <c r="E166" s="474">
        <v>79</v>
      </c>
      <c r="F166" s="873">
        <f>'[2]Switch board'!I167</f>
        <v>533.333333333333</v>
      </c>
      <c r="G166" s="474"/>
    </row>
    <row r="167" spans="1:7">
      <c r="A167" s="577" t="str">
        <f>'[2]Switch board'!$A168</f>
        <v>SW090.16</v>
      </c>
      <c r="B167" s="425" t="str">
        <f>'[2]Switch board'!$B168</f>
        <v>TERASAKI MCCB 250A 3POLE 25KA</v>
      </c>
      <c r="C167" s="381"/>
      <c r="D167" s="474"/>
      <c r="E167" s="474">
        <v>79</v>
      </c>
      <c r="F167" s="873">
        <f>'[2]Switch board'!I168</f>
        <v>566.666666666667</v>
      </c>
      <c r="G167" s="474"/>
    </row>
    <row r="168" spans="1:7">
      <c r="A168" s="577" t="str">
        <f>'[2]Switch board'!$A169</f>
        <v>SW090.17</v>
      </c>
      <c r="B168" s="425" t="str">
        <f>'[2]Switch board'!$B169</f>
        <v>TERASAKI MCCB 300A 3POLE 36KA</v>
      </c>
      <c r="C168" s="381"/>
      <c r="D168" s="474"/>
      <c r="E168" s="474">
        <v>120</v>
      </c>
      <c r="F168" s="873">
        <f>'[2]Switch board'!I169</f>
        <v>1202.33333333333</v>
      </c>
      <c r="G168" s="474"/>
    </row>
    <row r="169" spans="1:7">
      <c r="A169" s="577" t="str">
        <f>'[2]Switch board'!$A170</f>
        <v>SW090.18</v>
      </c>
      <c r="B169" s="425" t="str">
        <f>'[2]Switch board'!$B170</f>
        <v>TERASAKI MCCB 400A 3POLE 36KA</v>
      </c>
      <c r="C169" s="428"/>
      <c r="D169" s="474"/>
      <c r="E169" s="474">
        <v>120</v>
      </c>
      <c r="F169" s="873">
        <f>'[2]Switch board'!I170</f>
        <v>1202.33333333333</v>
      </c>
      <c r="G169" s="474"/>
    </row>
    <row r="170" spans="1:7">
      <c r="A170" s="577" t="str">
        <f>'[2]Switch board'!$A171</f>
        <v>SW091</v>
      </c>
      <c r="B170" s="425" t="str">
        <f>'[2]Switch board'!$B171</f>
        <v>SCNEIDER MCB 1P -16A (6KA)</v>
      </c>
      <c r="C170" s="380" t="s">
        <v>234</v>
      </c>
      <c r="D170" s="474"/>
      <c r="F170" s="873">
        <f>'[2]Switch board'!I171</f>
        <v>11.3333333333333</v>
      </c>
      <c r="G170" s="474"/>
    </row>
    <row r="171" spans="1:7">
      <c r="A171" s="577" t="str">
        <f>'[2]Switch board'!$A172</f>
        <v>SW092</v>
      </c>
      <c r="B171" s="425" t="str">
        <f>'[2]Switch board'!$B172</f>
        <v>SCNEIDER MCB 1P -32A (6KA)</v>
      </c>
      <c r="C171" s="381"/>
      <c r="D171" s="474"/>
      <c r="E171" s="474"/>
      <c r="F171" s="873">
        <f>'[2]Switch board'!I172</f>
        <v>13</v>
      </c>
      <c r="G171" s="474"/>
    </row>
    <row r="172" spans="1:7">
      <c r="A172" s="577" t="str">
        <f>'[2]Switch board'!$A173</f>
        <v>SW093</v>
      </c>
      <c r="B172" s="425" t="str">
        <f>'[2]Switch board'!$B173</f>
        <v>SCNEIDER MCB 3P -32A (6KA)</v>
      </c>
      <c r="C172" s="381"/>
      <c r="D172" s="474"/>
      <c r="E172" s="474"/>
      <c r="F172" s="873">
        <f>'[2]Switch board'!I173</f>
        <v>70</v>
      </c>
      <c r="G172" s="474"/>
    </row>
    <row r="173" spans="1:7">
      <c r="A173" s="577" t="str">
        <f>'[2]Switch board'!$A174</f>
        <v>SW094</v>
      </c>
      <c r="B173" s="425" t="str">
        <f>'[2]Switch board'!$B174</f>
        <v>SCNEIDER MCB 3P -40A (6KA)</v>
      </c>
      <c r="C173" s="381"/>
      <c r="D173" s="474"/>
      <c r="E173" s="474"/>
      <c r="F173" s="873">
        <f>'[2]Switch board'!I174</f>
        <v>76.6666666666667</v>
      </c>
      <c r="G173" s="474"/>
    </row>
    <row r="174" spans="1:7">
      <c r="A174" s="577" t="str">
        <f>'[2]Switch board'!$A175</f>
        <v>SW095</v>
      </c>
      <c r="B174" s="425" t="str">
        <f>'[2]Switch board'!$B175</f>
        <v>SCNEIDER MCB 3P -63A (6KA)</v>
      </c>
      <c r="C174" s="381"/>
      <c r="D174" s="474"/>
      <c r="E174" s="474"/>
      <c r="F174" s="873">
        <f>'[2]Switch board'!I175</f>
        <v>130</v>
      </c>
      <c r="G174" s="474"/>
    </row>
    <row r="175" spans="1:7">
      <c r="A175" s="577" t="str">
        <f>'[2]Switch board'!$A176</f>
        <v>SW096</v>
      </c>
      <c r="B175" s="425" t="str">
        <f>'[2]Switch board'!$B176</f>
        <v>ELCB 40AMP 2POLE Maxguard</v>
      </c>
      <c r="C175" s="381"/>
      <c r="D175" s="474"/>
      <c r="E175" s="474"/>
      <c r="F175" s="873">
        <f>'[2]Switch board'!I176</f>
        <v>65</v>
      </c>
      <c r="G175" s="474"/>
    </row>
    <row r="176" spans="1:7">
      <c r="A176" s="577" t="str">
        <f>'[2]Switch board'!$A177</f>
        <v>SW097</v>
      </c>
      <c r="B176" s="425" t="str">
        <f>'[2]Switch board'!$B177</f>
        <v>SCNEIDER ELCB 4P -40A (300mA)</v>
      </c>
      <c r="C176" s="381"/>
      <c r="D176" s="474"/>
      <c r="E176" s="474"/>
      <c r="F176" s="873">
        <f>'[2]Switch board'!I177</f>
        <v>138.333333333333</v>
      </c>
      <c r="G176" s="474"/>
    </row>
    <row r="177" spans="1:7">
      <c r="A177" s="577" t="str">
        <f>'[2]Switch board'!$A178</f>
        <v>SW098</v>
      </c>
      <c r="B177" s="425" t="str">
        <f>'[2]Switch board'!$B178</f>
        <v>SCNEIDER ELCB 4P -63A (300mA)</v>
      </c>
      <c r="C177" s="381"/>
      <c r="D177" s="474"/>
      <c r="E177" s="474"/>
      <c r="F177" s="873">
        <f>'[2]Switch board'!I178</f>
        <v>170</v>
      </c>
      <c r="G177" s="474"/>
    </row>
    <row r="178" spans="1:7">
      <c r="A178" s="577" t="str">
        <f>'[2]Switch board'!$A179</f>
        <v>SW099</v>
      </c>
      <c r="B178" s="425" t="str">
        <f>'[2]Switch board'!$B179</f>
        <v>SCNEIDER ELCB 4P -100A (300mA)</v>
      </c>
      <c r="C178" s="381"/>
      <c r="D178" s="474"/>
      <c r="E178" s="474"/>
      <c r="F178" s="873">
        <f>'[2]Switch board'!I179</f>
        <v>366.666666666667</v>
      </c>
      <c r="G178" s="474"/>
    </row>
    <row r="179" spans="1:7">
      <c r="A179" s="577" t="str">
        <f>'[2]Switch board'!$A180</f>
        <v>SW099.1</v>
      </c>
      <c r="B179" s="425" t="str">
        <f>'[2]Switch board'!$B180</f>
        <v>SCNEIDER MCCB 4P -200A (50KA)</v>
      </c>
      <c r="C179" s="381"/>
      <c r="D179" s="474"/>
      <c r="E179" s="474"/>
      <c r="F179" s="873" t="str">
        <f>'[2]Switch board'!I180</f>
        <v>~</v>
      </c>
      <c r="G179" s="474"/>
    </row>
    <row r="180" spans="1:7">
      <c r="A180" s="577" t="str">
        <f>'[2]Switch board'!$A181</f>
        <v>SW099.2</v>
      </c>
      <c r="B180" s="425" t="str">
        <f>'[2]Switch board'!$B181</f>
        <v>SCNEIDER NSX&amp;CVS SHT AC220-240V</v>
      </c>
      <c r="C180" s="428"/>
      <c r="D180" s="474"/>
      <c r="E180" s="474"/>
      <c r="F180" s="873" t="str">
        <f>'[2]Switch board'!I181</f>
        <v>~</v>
      </c>
      <c r="G180" s="474"/>
    </row>
    <row r="181" ht="18.75" customHeight="1" spans="1:7">
      <c r="A181" s="577" t="str">
        <f>'[2]Switch board'!$A182</f>
        <v>SW114</v>
      </c>
      <c r="B181" s="425" t="str">
        <f>'[2]Switch board'!$B182</f>
        <v>3 PHASE MCB BAR 63AMP</v>
      </c>
      <c r="C181" s="474"/>
      <c r="D181" s="474"/>
      <c r="E181" s="474"/>
      <c r="F181" s="873">
        <f>'[2]Switch board'!I182</f>
        <v>73.0727073438071</v>
      </c>
      <c r="G181" s="319"/>
    </row>
    <row r="182" spans="1:7">
      <c r="A182" s="577" t="str">
        <f>'[2]Switch board'!$A183</f>
        <v>SW115</v>
      </c>
      <c r="B182" s="425" t="str">
        <f>'[2]Switch board'!$B183</f>
        <v>3 PHASE MCB BAR 100AMP</v>
      </c>
      <c r="C182" s="474"/>
      <c r="D182" s="474"/>
      <c r="E182" s="474"/>
      <c r="F182" s="873">
        <f>'[2]Switch board'!I183</f>
        <v>100.840336134454</v>
      </c>
      <c r="G182" s="331"/>
    </row>
    <row r="183" ht="23.25" customHeight="1" spans="1:7">
      <c r="A183" s="577">
        <f>'[2]Switch board'!$A184</f>
        <v>0</v>
      </c>
      <c r="B183" s="425" t="str">
        <f>'[2]Switch board'!$B184</f>
        <v>10HP AUTO TRAN</v>
      </c>
      <c r="C183" s="474"/>
      <c r="D183" s="474"/>
      <c r="E183" s="474"/>
      <c r="F183" s="873" t="str">
        <f>'[2]Switch board'!I184</f>
        <v>~</v>
      </c>
      <c r="G183" s="319"/>
    </row>
    <row r="184" ht="28.5" customHeight="1" spans="1:7">
      <c r="A184" s="577">
        <f>'[2]Switch board'!$A185</f>
        <v>0</v>
      </c>
      <c r="B184" s="425" t="str">
        <f>'[2]Switch board'!$B185</f>
        <v>ABB SOFT STARTER PSR-12  5.5KW</v>
      </c>
      <c r="C184" s="474"/>
      <c r="D184" s="474"/>
      <c r="E184" s="474"/>
      <c r="F184" s="873" t="str">
        <f>'[2]Switch board'!I185</f>
        <v>~</v>
      </c>
      <c r="G184" s="319"/>
    </row>
    <row r="185" ht="14.25" customHeight="1" spans="1:7">
      <c r="A185" s="577">
        <f>'[2]Switch board'!$A186</f>
        <v>0</v>
      </c>
      <c r="B185" s="425" t="str">
        <f>'[2]Switch board'!$B186</f>
        <v>ABB SOFT STARTER PSR-16  7.5KW</v>
      </c>
      <c r="C185" s="474"/>
      <c r="D185" s="474"/>
      <c r="E185" s="474"/>
      <c r="F185" s="873" t="str">
        <f>'[2]Switch board'!I186</f>
        <v>~</v>
      </c>
      <c r="G185" s="319"/>
    </row>
    <row r="186" ht="39" customHeight="1" spans="1:7">
      <c r="A186" s="577">
        <f>'[2]Switch board'!$A187</f>
        <v>0</v>
      </c>
      <c r="B186" s="425" t="str">
        <f>'[2]Switch board'!$B187</f>
        <v>ABB SOFT STARTER PSR-25  11KW</v>
      </c>
      <c r="C186" s="474"/>
      <c r="D186" s="474"/>
      <c r="E186" s="474"/>
      <c r="F186" s="873" t="str">
        <f>'[2]Switch board'!I187</f>
        <v>~</v>
      </c>
      <c r="G186" s="27"/>
    </row>
    <row r="187" ht="38.25" customHeight="1" spans="1:7">
      <c r="A187" s="577" t="str">
        <f>'[2]Switch board'!$A188</f>
        <v>SW115.1</v>
      </c>
      <c r="B187" s="425" t="str">
        <f>'[2]Switch board'!$B188</f>
        <v>PLASTIC TERMINAL BOX  (SMALL) BLACK</v>
      </c>
      <c r="C187" s="474"/>
      <c r="D187" s="474"/>
      <c r="E187" s="474"/>
      <c r="F187" s="873">
        <f>'[2]Switch board'!I188</f>
        <v>19.5537152058891</v>
      </c>
      <c r="G187" s="27"/>
    </row>
    <row r="188" ht="22.5" spans="1:7">
      <c r="A188" s="577" t="str">
        <f>'[2]Switch board'!$A189</f>
        <v>SW115.2</v>
      </c>
      <c r="B188" s="425" t="str">
        <f>'[2]Switch board'!$B189</f>
        <v>TERMINAL BOX WHITE (150mm x 110mm x 70mm) 180mm x 200mm</v>
      </c>
      <c r="C188" s="319"/>
      <c r="D188" s="319"/>
      <c r="E188" s="319"/>
      <c r="F188" s="873">
        <f>'[2]Switch board'!I189</f>
        <v>10.351966873706</v>
      </c>
      <c r="G188" s="474"/>
    </row>
    <row r="189" ht="22.5" spans="1:7">
      <c r="A189" s="577" t="str">
        <f>'[2]Switch board'!$A190</f>
        <v>SW116</v>
      </c>
      <c r="B189" s="425" t="str">
        <f>'[2]Switch board'!$B190</f>
        <v>CONTROL PANEL TRUNKING (20mm x 20mm x 2m)</v>
      </c>
      <c r="C189" s="474"/>
      <c r="D189" s="474"/>
      <c r="E189" s="474"/>
      <c r="F189" s="873">
        <f>'[2]Switch board'!I190</f>
        <v>6.49350649350649</v>
      </c>
      <c r="G189" s="474"/>
    </row>
    <row r="190" ht="22.5" spans="1:7">
      <c r="A190" s="577" t="str">
        <f>'[2]Switch board'!$A191</f>
        <v>SW117</v>
      </c>
      <c r="B190" s="425" t="str">
        <f>'[2]Switch board'!$B191</f>
        <v>CONTROL PANEL TRUNKING (35mm x 35mm x 2m)</v>
      </c>
      <c r="C190" s="474"/>
      <c r="D190" s="474"/>
      <c r="E190" s="474"/>
      <c r="F190" s="873">
        <f>'[2]Switch board'!I191</f>
        <v>9.59909655561829</v>
      </c>
      <c r="G190" s="474"/>
    </row>
    <row r="191" ht="22.5" spans="1:7">
      <c r="A191" s="577" t="str">
        <f>'[2]Switch board'!$A192</f>
        <v>SW118</v>
      </c>
      <c r="B191" s="425" t="str">
        <f>'[2]Switch board'!$B192</f>
        <v>CONTROL PANEL TRUNKING (45mm x 32mm x 2m)</v>
      </c>
      <c r="C191" s="474"/>
      <c r="D191" s="474"/>
      <c r="E191" s="474"/>
      <c r="F191" s="873">
        <f>'[2]Switch board'!I192</f>
        <v>11.2930547713156</v>
      </c>
      <c r="G191" s="27"/>
    </row>
    <row r="192" ht="22.5" spans="1:7">
      <c r="A192" s="577" t="str">
        <f>'[2]Switch board'!$A193</f>
        <v>SW118.01</v>
      </c>
      <c r="B192" s="425" t="str">
        <f>'[2]Switch board'!$B193</f>
        <v>CONTROL PANEL TRUNKING (65mm x 45mm x 2m)</v>
      </c>
      <c r="C192" s="474"/>
      <c r="D192" s="474"/>
      <c r="E192" s="474"/>
      <c r="F192" s="873">
        <f>'[2]Switch board'!I193</f>
        <v>17.2219085262563</v>
      </c>
      <c r="G192" s="27"/>
    </row>
    <row r="193" spans="1:7">
      <c r="A193" s="577" t="str">
        <f>'[2]Switch board'!$A194</f>
        <v>SW118.1</v>
      </c>
      <c r="B193" s="425" t="str">
        <f>'[2]Switch board'!$B194</f>
        <v>TERMINAL CLIP RVL2.5-3.5 (1000PCS)</v>
      </c>
      <c r="C193" s="474"/>
      <c r="D193" s="474"/>
      <c r="E193" s="474"/>
      <c r="F193" s="873">
        <f>'[2]Switch board'!I194</f>
        <v>116.916331750091</v>
      </c>
      <c r="G193" s="27"/>
    </row>
    <row r="194" spans="1:7">
      <c r="A194" s="577" t="str">
        <f>'[2]Switch board'!$A195</f>
        <v>SW118.2</v>
      </c>
      <c r="B194" s="425" t="str">
        <f>'[2]Switch board'!$B195</f>
        <v>TERMINAL CLIP RVL2-3.5 (1000PCS)</v>
      </c>
      <c r="C194" s="474"/>
      <c r="D194" s="474"/>
      <c r="E194" s="474"/>
      <c r="F194" s="873">
        <f>'[2]Switch board'!I195</f>
        <v>116.916331750091</v>
      </c>
      <c r="G194" s="27"/>
    </row>
    <row r="195" customHeight="1" spans="1:7">
      <c r="A195" s="577" t="str">
        <f>'[2]Switch board'!$A196</f>
        <v>SW118.3</v>
      </c>
      <c r="B195" s="425" t="str">
        <f>'[2]Switch board'!$B196</f>
        <v>TERMINAL CLIP SV2-4 (1000PCS)</v>
      </c>
      <c r="C195" s="474"/>
      <c r="D195" s="474"/>
      <c r="E195" s="474"/>
      <c r="F195" s="873">
        <f>'[2]Switch board'!I196</f>
        <v>48.7151382292047</v>
      </c>
      <c r="G195" s="27"/>
    </row>
    <row r="196" customHeight="1" spans="1:7">
      <c r="A196" s="577" t="str">
        <f>'[2]Switch board'!$A197</f>
        <v>SW118.4</v>
      </c>
      <c r="B196" s="425" t="str">
        <f>'[2]Switch board'!$B197</f>
        <v>TERMINAL CLIP SV3.5-4 (1000PCS)</v>
      </c>
      <c r="C196" s="474"/>
      <c r="D196" s="474"/>
      <c r="E196" s="474"/>
      <c r="F196" s="873">
        <f>'[2]Switch board'!I197</f>
        <v>90.6101571063208</v>
      </c>
      <c r="G196" s="474"/>
    </row>
    <row r="197" ht="39.75" customHeight="1" spans="1:7">
      <c r="A197" s="577" t="str">
        <f>'[2]Switch board'!$A198</f>
        <v>SW118.5</v>
      </c>
      <c r="B197" s="425" t="str">
        <f>'[2]Switch board'!$B198</f>
        <v>TERMINAL CLIP SVS5.5-3.5 (1000PCS)</v>
      </c>
      <c r="C197" s="474"/>
      <c r="D197" s="474"/>
      <c r="E197" s="474"/>
      <c r="F197" s="873">
        <f>'[2]Switch board'!I198</f>
        <v>115.698453294361</v>
      </c>
      <c r="G197" s="474"/>
    </row>
    <row r="198" s="633" customFormat="1" ht="25.5" customHeight="1" spans="1:7">
      <c r="A198" s="577" t="str">
        <f>'[2]Switch board'!$A199</f>
        <v>SW119</v>
      </c>
      <c r="B198" s="425" t="str">
        <f>'[2]Switch board'!$B199</f>
        <v>ALUMINIUM CUTTER RAIL</v>
      </c>
      <c r="C198" s="474"/>
      <c r="D198" s="474"/>
      <c r="E198" s="474"/>
      <c r="F198" s="873">
        <f>'[2]Switch board'!I199</f>
        <v>365.363536719035</v>
      </c>
      <c r="G198" s="319"/>
    </row>
    <row r="199" ht="27" customHeight="1" spans="1:7">
      <c r="A199" s="577" t="str">
        <f>'[2]Switch board'!$A200</f>
        <v>SW120</v>
      </c>
      <c r="B199" s="425" t="str">
        <f>'[2]Switch board'!$B200</f>
        <v>GI CUTTER RAIL</v>
      </c>
      <c r="C199" s="474"/>
      <c r="D199" s="474"/>
      <c r="E199" s="474"/>
      <c r="F199" s="873">
        <f>'[2]Switch board'!I200</f>
        <v>316.648398489831</v>
      </c>
      <c r="G199" s="319"/>
    </row>
    <row r="200" ht="23.25" customHeight="1" spans="1:7">
      <c r="A200" s="577" t="str">
        <f>'[2]Switch board'!$A201</f>
        <v>SW121</v>
      </c>
      <c r="B200" s="425" t="str">
        <f>'[2]Switch board'!$B201</f>
        <v>CONTACTOR ALUMINIUM RAIL (1M)</v>
      </c>
      <c r="C200" s="474"/>
      <c r="D200" s="474"/>
      <c r="E200" s="474"/>
      <c r="F200" s="873">
        <f>'[2]Switch board'!I201</f>
        <v>7.30727073438071</v>
      </c>
      <c r="G200" s="319"/>
    </row>
    <row r="201" ht="21" customHeight="1" spans="1:7">
      <c r="A201" s="577" t="str">
        <f>'[2]Switch board'!$A202</f>
        <v>SW122</v>
      </c>
      <c r="B201" s="425" t="str">
        <f>'[2]Switch board'!$B202</f>
        <v>CONTACTOR GI RAIL (1M)</v>
      </c>
      <c r="C201" s="474"/>
      <c r="D201" s="474"/>
      <c r="E201" s="474"/>
      <c r="F201" s="873">
        <f>'[2]Switch board'!I202</f>
        <v>3.52991452991453</v>
      </c>
      <c r="G201" s="319"/>
    </row>
    <row r="202" ht="21.75" customHeight="1" spans="1:7">
      <c r="A202" s="577" t="str">
        <f>'[2]Switch board'!$A203</f>
        <v>SW122.1</v>
      </c>
      <c r="B202" s="425" t="str">
        <f>'[2]Switch board'!$B203</f>
        <v>NEUTRAL COPPER  BRASS 10HOLE</v>
      </c>
      <c r="C202" s="474"/>
      <c r="D202" s="474"/>
      <c r="E202" s="474"/>
      <c r="F202" s="873">
        <f>'[2]Switch board'!I203</f>
        <v>5.62659846547315</v>
      </c>
      <c r="G202" s="27"/>
    </row>
    <row r="203" ht="19.5" customHeight="1" spans="1:7">
      <c r="A203" s="577" t="str">
        <f>'[2]Switch board'!$A204</f>
        <v>SW123</v>
      </c>
      <c r="B203" s="425" t="str">
        <f>'[2]Switch board'!$B204</f>
        <v>NEUTRAL COPPER  BRASS 7HOLE</v>
      </c>
      <c r="C203" s="474"/>
      <c r="D203" s="474"/>
      <c r="E203" s="474"/>
      <c r="F203" s="873">
        <f>'[2]Switch board'!I204</f>
        <v>4.53050785531604</v>
      </c>
      <c r="G203" s="27"/>
    </row>
    <row r="204" ht="18" customHeight="1" spans="1:7">
      <c r="A204" s="577">
        <f>'[2]Switch board'!$A205</f>
        <v>0</v>
      </c>
      <c r="B204" s="425" t="str">
        <f>'[2]Switch board'!$B205</f>
        <v>TERMINAL BLOCK (10PIN) (25AMP)</v>
      </c>
      <c r="C204" s="474"/>
      <c r="D204" s="474"/>
      <c r="E204" s="474"/>
      <c r="F204" s="873">
        <f>'[2]Switch board'!I205</f>
        <v>6.08939227865059</v>
      </c>
      <c r="G204" s="27"/>
    </row>
    <row r="205" ht="18.75" customHeight="1" spans="1:7">
      <c r="A205" s="577">
        <f>'[2]Switch board'!$A206</f>
        <v>0</v>
      </c>
      <c r="B205" s="425" t="str">
        <f>'[2]Switch board'!$B206</f>
        <v>TERMINAL BLOCK (12 PIN) (25 AMP)</v>
      </c>
      <c r="C205" s="474"/>
      <c r="D205" s="474"/>
      <c r="E205" s="474"/>
      <c r="F205" s="873">
        <f>'[2]Switch board'!I206</f>
        <v>8.52514919011083</v>
      </c>
      <c r="G205" s="27"/>
    </row>
    <row r="206" customHeight="1" spans="1:7">
      <c r="A206" s="577">
        <f>'[2]Switch board'!$A207</f>
        <v>0</v>
      </c>
      <c r="B206" s="425" t="str">
        <f>'[2]Switch board'!$B207</f>
        <v>TERMINAL RAIL</v>
      </c>
      <c r="C206" s="474"/>
      <c r="D206" s="474"/>
      <c r="E206" s="474"/>
      <c r="F206" s="873">
        <f>'[2]Switch board'!I207</f>
        <v>3.0446961393253</v>
      </c>
      <c r="G206" s="27"/>
    </row>
    <row r="207" customHeight="1" spans="1:7">
      <c r="A207" s="577">
        <f>'[2]Switch board'!$A208</f>
        <v>0</v>
      </c>
      <c r="B207" s="425" t="str">
        <f>'[2]Switch board'!$B208</f>
        <v>ON/OFF BUTTON 3 STEP</v>
      </c>
      <c r="C207" s="474"/>
      <c r="D207" s="474"/>
      <c r="E207" s="474"/>
      <c r="F207" s="873">
        <f>'[2]Switch board'!I208</f>
        <v>6.69833150651565</v>
      </c>
      <c r="G207" s="27"/>
    </row>
    <row r="208" ht="22.5" spans="1:7">
      <c r="A208" s="577">
        <f>'[2]Switch board'!$A209</f>
        <v>0</v>
      </c>
      <c r="B208" s="425" t="str">
        <f>'[2]Switch board'!$B209</f>
        <v>ON/OFF PUSH BUTTON  GREEN,RED,YELLOW</v>
      </c>
      <c r="C208" s="887"/>
      <c r="D208" s="887"/>
      <c r="E208" s="474"/>
      <c r="F208" s="873">
        <f>'[2]Switch board'!I209</f>
        <v>5.48045305078553</v>
      </c>
      <c r="G208" s="27"/>
    </row>
    <row r="209" customHeight="1" spans="1:7">
      <c r="A209" s="577">
        <f>'[2]Switch board'!$A210</f>
        <v>0</v>
      </c>
      <c r="B209" s="425" t="str">
        <f>'[2]Switch board'!$B210</f>
        <v>I H S -1.5mm connector block (10pcs)</v>
      </c>
      <c r="C209" s="474"/>
      <c r="D209" s="474"/>
      <c r="E209" s="474"/>
      <c r="F209" s="873">
        <f>'[2]Switch board'!I210</f>
        <v>8.52514919011083</v>
      </c>
      <c r="G209" s="474"/>
    </row>
    <row r="210" customHeight="1" spans="1:7">
      <c r="A210" s="577">
        <f>'[2]Switch board'!$A211</f>
        <v>0</v>
      </c>
      <c r="B210" s="425" t="str">
        <f>'[2]Switch board'!$B211</f>
        <v>I H S -2.5mm connector block (10pcs)</v>
      </c>
      <c r="C210" s="474"/>
      <c r="D210" s="474"/>
      <c r="E210" s="474"/>
      <c r="F210" s="873">
        <f>'[2]Switch board'!I211</f>
        <v>10.9609061015711</v>
      </c>
      <c r="G210" s="474"/>
    </row>
    <row r="211" ht="29.25" customHeight="1" spans="1:7">
      <c r="A211" s="577">
        <f>'[2]Switch board'!$A212</f>
        <v>0</v>
      </c>
      <c r="B211" s="425" t="str">
        <f>'[2]Switch board'!$B212</f>
        <v>I H S -4.0mm connector block (10pcs)</v>
      </c>
      <c r="C211" s="474"/>
      <c r="D211" s="474"/>
      <c r="E211" s="474"/>
      <c r="F211" s="873">
        <f>'[2]Switch board'!I212</f>
        <v>12.1787845573012</v>
      </c>
      <c r="G211" s="27"/>
    </row>
    <row r="212" ht="23.25" customHeight="1" spans="1:7">
      <c r="A212" s="577" t="str">
        <f>'[2]Switch board'!$A213</f>
        <v>SW123.1</v>
      </c>
      <c r="B212" s="425" t="str">
        <f>'[2]Switch board'!$B213</f>
        <v>0.75mm wire (red)</v>
      </c>
      <c r="C212" s="474"/>
      <c r="D212" s="474"/>
      <c r="E212" s="474"/>
      <c r="F212" s="873">
        <f>'[2]Switch board'!I213</f>
        <v>89.2857142857143</v>
      </c>
      <c r="G212" s="27"/>
    </row>
    <row r="213" ht="19.5" customHeight="1" spans="1:7">
      <c r="A213" s="577" t="str">
        <f>'[2]Switch board'!$A214</f>
        <v>SW123.2</v>
      </c>
      <c r="B213" s="425" t="str">
        <f>'[2]Switch board'!$B214</f>
        <v>0.75mm wire (yellow)</v>
      </c>
      <c r="C213" s="474"/>
      <c r="D213" s="474"/>
      <c r="E213" s="474"/>
      <c r="F213" s="873">
        <f>'[2]Switch board'!I214</f>
        <v>89.2857142857143</v>
      </c>
      <c r="G213" s="27"/>
    </row>
    <row r="214" ht="27" customHeight="1" spans="1:7">
      <c r="A214" s="577" t="str">
        <f>'[2]Switch board'!$A215</f>
        <v>SW123.3</v>
      </c>
      <c r="B214" s="425" t="str">
        <f>'[2]Switch board'!$B215</f>
        <v>0.75mm wire (blue)</v>
      </c>
      <c r="C214" s="474"/>
      <c r="D214" s="474"/>
      <c r="E214" s="474"/>
      <c r="F214" s="873">
        <f>'[2]Switch board'!I215</f>
        <v>89.2857142857143</v>
      </c>
      <c r="G214" s="27"/>
    </row>
    <row r="215" ht="27" customHeight="1" spans="1:7">
      <c r="A215" s="577" t="str">
        <f>'[2]Switch board'!$A216</f>
        <v>SW123.4</v>
      </c>
      <c r="B215" s="425" t="str">
        <f>'[2]Switch board'!$B216</f>
        <v>0.75mm wire (black)</v>
      </c>
      <c r="C215" s="474"/>
      <c r="D215" s="474"/>
      <c r="E215" s="474"/>
      <c r="F215" s="873">
        <f>'[2]Switch board'!I216</f>
        <v>89.2857142857143</v>
      </c>
      <c r="G215" s="27"/>
    </row>
    <row r="216" ht="39.75" customHeight="1" spans="1:7">
      <c r="A216" s="577" t="str">
        <f>'[2]Switch board'!$A217</f>
        <v>SW123.5</v>
      </c>
      <c r="B216" s="425" t="str">
        <f>'[2]Switch board'!$B217</f>
        <v>0.75mm wire (grey)</v>
      </c>
      <c r="C216" s="474"/>
      <c r="D216" s="474"/>
      <c r="E216" s="474"/>
      <c r="F216" s="873">
        <f>'[2]Switch board'!I217</f>
        <v>89.2857142857143</v>
      </c>
      <c r="G216" s="27"/>
    </row>
    <row r="217" spans="1:7">
      <c r="A217" s="577" t="str">
        <f>'[2]Switch board'!$A218</f>
        <v>SW123.6</v>
      </c>
      <c r="B217" s="425" t="str">
        <f>'[2]Switch board'!$B218</f>
        <v>0.75mm wire (white)</v>
      </c>
      <c r="C217" s="474"/>
      <c r="D217" s="474"/>
      <c r="E217" s="474"/>
      <c r="F217" s="873">
        <f>'[2]Switch board'!I218</f>
        <v>89.2857142857143</v>
      </c>
      <c r="G217" s="474"/>
    </row>
    <row r="218" customHeight="1" spans="1:7">
      <c r="A218" s="577" t="str">
        <f>'[2]Switch board'!$A219</f>
        <v>SW123.7</v>
      </c>
      <c r="B218" s="425" t="str">
        <f>'[2]Switch board'!$B219</f>
        <v>0.75mm wire (brown)</v>
      </c>
      <c r="C218" s="474"/>
      <c r="D218" s="474"/>
      <c r="E218" s="474"/>
      <c r="F218" s="873">
        <f>'[2]Switch board'!I219</f>
        <v>89.2857142857143</v>
      </c>
      <c r="G218" s="474"/>
    </row>
    <row r="219" spans="1:7">
      <c r="A219" s="577" t="str">
        <f>'[2]Switch board'!$A220</f>
        <v>SW123.8</v>
      </c>
      <c r="B219" s="425" t="str">
        <f>'[2]Switch board'!$B220</f>
        <v>1.5mm wire (blue)</v>
      </c>
      <c r="C219" s="474"/>
      <c r="D219" s="474"/>
      <c r="E219" s="474"/>
      <c r="F219" s="873">
        <f>'[2]Switch board'!I220</f>
        <v>156.857142857143</v>
      </c>
      <c r="G219" s="474"/>
    </row>
    <row r="220" spans="1:7">
      <c r="A220" s="577" t="str">
        <f>'[2]Switch board'!$A221</f>
        <v>SW123.9</v>
      </c>
      <c r="B220" s="425" t="str">
        <f>'[2]Switch board'!$B221</f>
        <v>1.5mm wire (black)</v>
      </c>
      <c r="C220" s="474"/>
      <c r="D220" s="474"/>
      <c r="E220" s="474"/>
      <c r="F220" s="873">
        <f>'[2]Switch board'!I221</f>
        <v>156.857142857143</v>
      </c>
      <c r="G220" s="474"/>
    </row>
    <row r="221" customHeight="1" spans="1:7">
      <c r="A221" s="577" t="str">
        <f>'[2]Switch board'!$A222</f>
        <v>SW123.10</v>
      </c>
      <c r="B221" s="425" t="str">
        <f>'[2]Switch board'!$B222</f>
        <v>1.5mm wire (yellow)</v>
      </c>
      <c r="C221" s="474"/>
      <c r="D221" s="474"/>
      <c r="E221" s="474"/>
      <c r="F221" s="873">
        <f>'[2]Switch board'!I222</f>
        <v>156.857142857143</v>
      </c>
      <c r="G221" s="474"/>
    </row>
    <row r="222" customHeight="1" spans="1:7">
      <c r="A222" s="577" t="str">
        <f>'[2]Switch board'!$A223</f>
        <v>SW123.11</v>
      </c>
      <c r="B222" s="425" t="str">
        <f>'[2]Switch board'!$B223</f>
        <v>1.5mm wire (red)</v>
      </c>
      <c r="C222" s="474"/>
      <c r="D222" s="474"/>
      <c r="E222" s="474"/>
      <c r="F222" s="873">
        <f>'[2]Switch board'!I223</f>
        <v>156.857142857143</v>
      </c>
      <c r="G222" s="474"/>
    </row>
    <row r="223" customHeight="1" spans="1:7">
      <c r="A223" s="577" t="str">
        <f>'[2]Switch board'!$A224</f>
        <v>SW123.12</v>
      </c>
      <c r="B223" s="425" t="str">
        <f>'[2]Switch board'!$B224</f>
        <v>1.5mm wire (green)</v>
      </c>
      <c r="C223" s="474"/>
      <c r="D223" s="474">
        <f>'[2]Switch board'!$D224</f>
        <v>0</v>
      </c>
      <c r="E223" s="474"/>
      <c r="F223" s="873">
        <f>'[2]Switch board'!I224</f>
        <v>156.857142857143</v>
      </c>
      <c r="G223" s="474"/>
    </row>
    <row r="224" customHeight="1" spans="1:7">
      <c r="A224" s="577" t="str">
        <f>'[2]Switch board'!$A225</f>
        <v>SW123.13</v>
      </c>
      <c r="B224" s="425" t="str">
        <f>'[2]Switch board'!$B225</f>
        <v>2.5mm wire (blue)</v>
      </c>
      <c r="C224" s="474">
        <f>'[2]Switch board'!$C219</f>
        <v>0</v>
      </c>
      <c r="D224" s="474" t="str">
        <f>'[2]Switch board'!$D225</f>
        <v>1-5 dol</v>
      </c>
      <c r="E224" s="474"/>
      <c r="F224" s="873">
        <f>'[2]Switch board'!I225</f>
        <v>249.714285714286</v>
      </c>
      <c r="G224" s="474"/>
    </row>
    <row r="225" customHeight="1" spans="1:7">
      <c r="A225" s="577" t="str">
        <f>'[2]Switch board'!$A226</f>
        <v>SW123.14</v>
      </c>
      <c r="B225" s="425" t="str">
        <f>'[2]Switch board'!$B226</f>
        <v>2.5mm wire (black)</v>
      </c>
      <c r="C225" s="474">
        <f>'[2]Switch board'!$C220</f>
        <v>2.1</v>
      </c>
      <c r="D225" s="474">
        <f>'[2]Switch board'!$D226</f>
        <v>0</v>
      </c>
      <c r="E225" s="474"/>
      <c r="F225" s="873">
        <f>'[2]Switch board'!I226</f>
        <v>249.714285714286</v>
      </c>
      <c r="G225" s="474"/>
    </row>
    <row r="226" customHeight="1" spans="1:7">
      <c r="A226" s="577" t="str">
        <f>'[2]Switch board'!$A227</f>
        <v>SW123.15</v>
      </c>
      <c r="B226" s="425" t="str">
        <f>'[2]Switch board'!$B227</f>
        <v>2.5mm wire (yellow)</v>
      </c>
      <c r="C226" s="474">
        <f>'[2]Switch board'!$C221</f>
        <v>2.1</v>
      </c>
      <c r="D226" s="474">
        <f>'[2]Switch board'!$D227</f>
        <v>0</v>
      </c>
      <c r="E226" s="474"/>
      <c r="F226" s="873">
        <f>'[2]Switch board'!I227</f>
        <v>249.714285714286</v>
      </c>
      <c r="G226" s="474"/>
    </row>
    <row r="227" customHeight="1" spans="1:7">
      <c r="A227" s="577" t="str">
        <f>'[2]Switch board'!$A228</f>
        <v>SW123.16</v>
      </c>
      <c r="B227" s="425" t="str">
        <f>'[2]Switch board'!$B228</f>
        <v>2.5mm wire (red)</v>
      </c>
      <c r="C227" s="474">
        <f>'[2]Switch board'!$C222</f>
        <v>2.1</v>
      </c>
      <c r="D227" s="474">
        <f>'[2]Switch board'!$D228</f>
        <v>0</v>
      </c>
      <c r="E227" s="474"/>
      <c r="F227" s="873">
        <f>'[2]Switch board'!I228</f>
        <v>249.714285714286</v>
      </c>
      <c r="G227" s="474"/>
    </row>
    <row r="228" customHeight="1" spans="1:7">
      <c r="A228" s="577" t="str">
        <f>'[2]Switch board'!$A229</f>
        <v>SW123.17</v>
      </c>
      <c r="B228" s="425" t="str">
        <f>'[2]Switch board'!$B229</f>
        <v>2.5mm wire (green)</v>
      </c>
      <c r="C228" s="474">
        <f>'[2]Switch board'!$C223</f>
        <v>2.1</v>
      </c>
      <c r="D228" s="474">
        <f>'[2]Switch board'!$D229</f>
        <v>0</v>
      </c>
      <c r="E228" s="474"/>
      <c r="F228" s="873">
        <f>'[2]Switch board'!I229</f>
        <v>249.714285714286</v>
      </c>
      <c r="G228" s="474"/>
    </row>
    <row r="229" customHeight="1" spans="1:7">
      <c r="A229" s="577" t="str">
        <f>'[2]Switch board'!$A230</f>
        <v>SW123.18</v>
      </c>
      <c r="B229" s="425" t="str">
        <f>'[2]Switch board'!$B230</f>
        <v>4mm wire (blue)</v>
      </c>
      <c r="C229" s="474">
        <f>'[2]Switch board'!$C224</f>
        <v>2.1</v>
      </c>
      <c r="D229" s="474" t="str">
        <f>'[2]Switch board'!$D230</f>
        <v>6-8 dol,8-14 pw (4nes14y)</v>
      </c>
      <c r="E229" s="474"/>
      <c r="F229" s="873">
        <f>'[2]Switch board'!I230</f>
        <v>401.428571428571</v>
      </c>
      <c r="G229" s="474"/>
    </row>
    <row r="230" customHeight="1" spans="1:7">
      <c r="A230" s="577" t="str">
        <f>'[2]Switch board'!$A231</f>
        <v>SW123.19</v>
      </c>
      <c r="B230" s="425" t="str">
        <f>'[2]Switch board'!$B231</f>
        <v>4mm wire (black)</v>
      </c>
      <c r="C230" s="474">
        <f>'[2]Switch board'!$C225</f>
        <v>3.2</v>
      </c>
      <c r="D230" s="474">
        <f>'[2]Switch board'!$D231</f>
        <v>0</v>
      </c>
      <c r="E230" s="474"/>
      <c r="F230" s="873">
        <f>'[2]Switch board'!I231</f>
        <v>401.428571428571</v>
      </c>
      <c r="G230" s="474"/>
    </row>
    <row r="231" customHeight="1" spans="1:7">
      <c r="A231" s="577" t="str">
        <f>'[2]Switch board'!$A232</f>
        <v>SW123.20</v>
      </c>
      <c r="B231" s="425" t="str">
        <f>'[2]Switch board'!$B232</f>
        <v>4mm wire (yellow)</v>
      </c>
      <c r="C231" s="474">
        <f>'[2]Switch board'!$C226</f>
        <v>3.2</v>
      </c>
      <c r="D231" s="474">
        <f>'[2]Switch board'!$D232</f>
        <v>0</v>
      </c>
      <c r="E231" s="474"/>
      <c r="F231" s="873">
        <f>'[2]Switch board'!I232</f>
        <v>401.428571428571</v>
      </c>
      <c r="G231" s="474"/>
    </row>
    <row r="232" customHeight="1" spans="1:7">
      <c r="A232" s="577" t="str">
        <f>'[2]Switch board'!$A233</f>
        <v>SW123.21</v>
      </c>
      <c r="B232" s="425" t="str">
        <f>'[2]Switch board'!$B233</f>
        <v>4mm wire (red)</v>
      </c>
      <c r="C232" s="474">
        <f>'[2]Switch board'!$C227</f>
        <v>3.2</v>
      </c>
      <c r="D232" s="474">
        <f>'[2]Switch board'!$D233</f>
        <v>0</v>
      </c>
      <c r="E232" s="474"/>
      <c r="F232" s="873">
        <f>'[2]Switch board'!I233</f>
        <v>401.428571428571</v>
      </c>
      <c r="G232" s="474"/>
    </row>
    <row r="233" customHeight="1" spans="1:7">
      <c r="A233" s="577" t="str">
        <f>'[2]Switch board'!$A234</f>
        <v>SW123.22</v>
      </c>
      <c r="B233" s="425" t="str">
        <f>'[2]Switch board'!$B234</f>
        <v>4mm wire (green)</v>
      </c>
      <c r="C233" s="474">
        <f>'[2]Switch board'!$C228</f>
        <v>3.2</v>
      </c>
      <c r="D233" s="474">
        <f>'[2]Switch board'!$D234</f>
        <v>0</v>
      </c>
      <c r="E233" s="474"/>
      <c r="F233" s="873">
        <f>'[2]Switch board'!I234</f>
        <v>401.428571428571</v>
      </c>
      <c r="G233" s="474"/>
    </row>
    <row r="234" customHeight="1" spans="1:7">
      <c r="A234" s="577" t="str">
        <f>'[2]Switch board'!$A235</f>
        <v>SW123.23</v>
      </c>
      <c r="B234" s="425" t="str">
        <f>'[2]Switch board'!$B235</f>
        <v>6mm wire (blue)</v>
      </c>
      <c r="C234" s="474">
        <f>'[2]Switch board'!$C229</f>
        <v>3.2</v>
      </c>
      <c r="D234" s="474" t="str">
        <f>'[2]Switch board'!$D235</f>
        <v>10-13 dol,18-20 pw(4ge23y)</v>
      </c>
      <c r="E234" s="474"/>
      <c r="F234" s="873">
        <f>'[2]Switch board'!I235</f>
        <v>597.142857142857</v>
      </c>
      <c r="G234" s="474"/>
    </row>
    <row r="235" customHeight="1" spans="1:7">
      <c r="A235" s="577" t="str">
        <f>'[2]Switch board'!$A236</f>
        <v>SW123.24</v>
      </c>
      <c r="B235" s="425" t="str">
        <f>'[2]Switch board'!$B236</f>
        <v>6mm wire (black)</v>
      </c>
      <c r="C235" s="474">
        <f>'[2]Switch board'!$C230</f>
        <v>4.9</v>
      </c>
      <c r="D235" s="474">
        <f>'[2]Switch board'!$D236</f>
        <v>0</v>
      </c>
      <c r="E235" s="474"/>
      <c r="F235" s="873">
        <f>'[2]Switch board'!I236</f>
        <v>597.142857142857</v>
      </c>
      <c r="G235" s="474"/>
    </row>
    <row r="236" customHeight="1" spans="1:7">
      <c r="A236" s="577" t="str">
        <f>'[2]Switch board'!$A237</f>
        <v>SW123.25</v>
      </c>
      <c r="B236" s="425" t="str">
        <f>'[2]Switch board'!$B237</f>
        <v>6mm wire (yellow)</v>
      </c>
      <c r="C236" s="474">
        <f>'[2]Switch board'!$C231</f>
        <v>4.9</v>
      </c>
      <c r="D236" s="474">
        <f>'[2]Switch board'!$D237</f>
        <v>0</v>
      </c>
      <c r="E236" s="474"/>
      <c r="F236" s="873">
        <f>'[2]Switch board'!I237</f>
        <v>597.142857142857</v>
      </c>
      <c r="G236" s="474"/>
    </row>
    <row r="237" customHeight="1" spans="1:7">
      <c r="A237" s="577" t="str">
        <f>'[2]Switch board'!$A238</f>
        <v>SW123.26</v>
      </c>
      <c r="B237" s="425" t="str">
        <f>'[2]Switch board'!$B238</f>
        <v>6mm wire (red)</v>
      </c>
      <c r="C237" s="474">
        <f>'[2]Switch board'!$C232</f>
        <v>4.9</v>
      </c>
      <c r="D237" s="474">
        <f>'[2]Switch board'!$D238</f>
        <v>0</v>
      </c>
      <c r="E237" s="474"/>
      <c r="F237" s="873">
        <f>'[2]Switch board'!I238</f>
        <v>597.142857142857</v>
      </c>
      <c r="G237" s="474"/>
    </row>
    <row r="238" customHeight="1" spans="1:7">
      <c r="A238" s="577" t="str">
        <f>'[2]Switch board'!$A239</f>
        <v>SW123.27</v>
      </c>
      <c r="B238" s="425" t="str">
        <f>'[2]Switch board'!$B239</f>
        <v>10mm wire (black)</v>
      </c>
      <c r="C238" s="474">
        <f>'[2]Switch board'!$C233</f>
        <v>4.9</v>
      </c>
      <c r="D238" s="474" t="str">
        <f>'[2]Switch board'!$D239</f>
        <v>15-20 dol, 25-34 pw (6ge34y)</v>
      </c>
      <c r="E238" s="474"/>
      <c r="F238" s="873">
        <f>'[2]Switch board'!I239</f>
        <v>981.428571428571</v>
      </c>
      <c r="G238" s="474"/>
    </row>
    <row r="239" customHeight="1" spans="1:7">
      <c r="A239" s="577" t="str">
        <f>'[2]Switch board'!$A240</f>
        <v>SW123.28</v>
      </c>
      <c r="B239" s="425" t="str">
        <f>'[2]Switch board'!$B240</f>
        <v>16mm wire (black)</v>
      </c>
      <c r="C239" s="474">
        <f>'[2]Switch board'!$C234</f>
        <v>4.9</v>
      </c>
      <c r="D239" s="474" t="str">
        <f>'[2]Switch board'!$D240</f>
        <v>23-30 dol,35-50 pw(6fe50y)</v>
      </c>
      <c r="E239" s="888"/>
      <c r="F239" s="873">
        <f>'[2]Switch board'!I240</f>
        <v>1565.71428571429</v>
      </c>
      <c r="G239" s="474"/>
    </row>
    <row r="240" customHeight="1" spans="1:7">
      <c r="A240" s="577" t="str">
        <f>'[2]Switch board'!$A241</f>
        <v>SW123.29</v>
      </c>
      <c r="B240" s="425" t="str">
        <f>'[2]Switch board'!$B241</f>
        <v>25mm wire (black)</v>
      </c>
      <c r="C240" s="474"/>
      <c r="D240" s="536"/>
      <c r="E240" s="888"/>
      <c r="F240" s="873">
        <f>'[2]Switch board'!I241</f>
        <v>2495.71428571429</v>
      </c>
      <c r="G240" s="474"/>
    </row>
    <row r="241" customHeight="1" spans="1:7">
      <c r="A241" s="577" t="str">
        <f>'[2]Switch board'!$A242</f>
        <v>SW123.30</v>
      </c>
      <c r="B241" s="425" t="str">
        <f>'[2]Switch board'!$B242</f>
        <v>3core wire 1mm </v>
      </c>
      <c r="C241" s="474"/>
      <c r="D241" s="536"/>
      <c r="E241" s="888"/>
      <c r="F241" s="873">
        <f>'[2]Switch board'!I242</f>
        <v>311.428571428571</v>
      </c>
      <c r="G241" s="474"/>
    </row>
    <row r="242" customHeight="1" spans="1:7">
      <c r="A242" s="577" t="str">
        <f>'[2]Switch board'!$A243</f>
        <v>SW123.31</v>
      </c>
      <c r="B242" s="425" t="str">
        <f>'[2]Switch board'!$B243</f>
        <v>4core wire 1mm </v>
      </c>
      <c r="C242" s="474"/>
      <c r="D242" s="536"/>
      <c r="E242" s="888"/>
      <c r="F242" s="873">
        <f>'[2]Switch board'!I243</f>
        <v>514.285714285714</v>
      </c>
      <c r="G242" s="474"/>
    </row>
    <row r="243" customHeight="1" spans="1:7">
      <c r="A243" s="577" t="str">
        <f>'[2]Switch board'!$A244</f>
        <v>SW123.32</v>
      </c>
      <c r="B243" s="425" t="str">
        <f>'[2]Switch board'!$B244</f>
        <v>5core wire 1mm </v>
      </c>
      <c r="C243" s="474"/>
      <c r="D243" s="536"/>
      <c r="E243" s="888"/>
      <c r="F243" s="873">
        <f>'[2]Switch board'!I244</f>
        <v>664.285714285714</v>
      </c>
      <c r="G243" s="474"/>
    </row>
    <row r="244" spans="1:7">
      <c r="A244" s="577" t="str">
        <f>'[2]Switch board'!$A245</f>
        <v>SW123.33</v>
      </c>
      <c r="B244" s="425" t="str">
        <f>'[2]Switch board'!$B245</f>
        <v>3core wire 1.5mm</v>
      </c>
      <c r="C244" s="474"/>
      <c r="D244" s="536"/>
      <c r="E244" s="888"/>
      <c r="F244" s="873">
        <f>'[2]Switch board'!I245</f>
        <v>0</v>
      </c>
      <c r="G244" s="474"/>
    </row>
    <row r="245" spans="1:7">
      <c r="A245" s="577" t="str">
        <f>'[2]Switch board'!$A246</f>
        <v>SW123.34</v>
      </c>
      <c r="B245" s="425" t="str">
        <f>'[2]Switch board'!$B246</f>
        <v>3core wire 2.5mm</v>
      </c>
      <c r="C245" s="471"/>
      <c r="D245" s="474"/>
      <c r="E245" s="888"/>
      <c r="F245" s="873">
        <f>'[2]Switch board'!I246</f>
        <v>0</v>
      </c>
      <c r="G245" s="474"/>
    </row>
    <row r="246" spans="1:7">
      <c r="A246" s="577" t="e">
        <f>'[2]Switch board'!#REF!</f>
        <v>#REF!</v>
      </c>
      <c r="B246" s="425" t="e">
        <f>'[2]Switch board'!#REF!</f>
        <v>#REF!</v>
      </c>
      <c r="C246" s="471"/>
      <c r="D246" s="474"/>
      <c r="E246" s="888"/>
      <c r="F246" s="873" t="e">
        <f>'[2]Switch board'!#REF!</f>
        <v>#REF!</v>
      </c>
      <c r="G246" s="474"/>
    </row>
    <row r="247" spans="1:7">
      <c r="A247" s="577" t="str">
        <f>'[2]Switch board'!$A247</f>
        <v>SW123.35</v>
      </c>
      <c r="B247" s="425" t="str">
        <f>'[2]Switch board'!$B247</f>
        <v>4core 1.5mm wire black heavy</v>
      </c>
      <c r="C247" s="471"/>
      <c r="D247" s="474"/>
      <c r="E247" s="888"/>
      <c r="F247" s="873">
        <f>'[2]Switch board'!I247</f>
        <v>474.285714285714</v>
      </c>
      <c r="G247" s="474"/>
    </row>
    <row r="248" ht="15" customHeight="1" spans="1:7">
      <c r="A248" s="577" t="str">
        <f>'[2]Switch board'!$A248</f>
        <v>SW123.38</v>
      </c>
      <c r="B248" s="425" t="str">
        <f>'[2]Switch board'!$B248</f>
        <v>3core wire 1mm</v>
      </c>
      <c r="C248" s="471"/>
      <c r="D248" s="474"/>
      <c r="E248" s="888"/>
      <c r="F248" s="873" t="str">
        <f>'[2]Switch board'!I248</f>
        <v>~</v>
      </c>
      <c r="G248" s="474"/>
    </row>
    <row r="249" customHeight="1" spans="1:7">
      <c r="A249" s="577" t="str">
        <f>'[2]Switch board'!$A261</f>
        <v>SW123.51</v>
      </c>
      <c r="B249" s="425" t="str">
        <f>'[2]Switch board'!$B261</f>
        <v>U-LI 50MM X 75MM G25 METAL TRUNKING ORANGE</v>
      </c>
      <c r="C249" s="378"/>
      <c r="D249" s="319" t="s">
        <v>235</v>
      </c>
      <c r="E249" s="474"/>
      <c r="F249" s="873">
        <f>'[2]Switch board'!I261</f>
        <v>25.0633333333333</v>
      </c>
      <c r="G249" s="474"/>
    </row>
    <row r="250" customHeight="1" spans="1:7">
      <c r="A250" s="577" t="str">
        <f>'[2]Switch board'!$A262</f>
        <v>ELI021.1</v>
      </c>
      <c r="B250" s="425" t="str">
        <f>'[2]Switch board'!$B262</f>
        <v>ECB-1000P</v>
      </c>
      <c r="C250" s="376" t="s">
        <v>236</v>
      </c>
      <c r="D250" s="319"/>
      <c r="E250" s="474"/>
      <c r="F250" s="873">
        <f>'[2]Switch board'!I262</f>
        <v>367.547348484848</v>
      </c>
      <c r="G250" s="474"/>
    </row>
    <row r="251" customHeight="1" spans="1:7">
      <c r="A251" s="577" t="str">
        <f>'[2]Switch board'!$A263</f>
        <v>ELI021.2</v>
      </c>
      <c r="B251" s="425" t="str">
        <f>'[2]Switch board'!$B263</f>
        <v>ECB-1000PLUS</v>
      </c>
      <c r="C251" s="378"/>
      <c r="D251" s="319"/>
      <c r="E251" s="474"/>
      <c r="F251" s="873">
        <f>'[2]Switch board'!I263</f>
        <v>469.318181818182</v>
      </c>
      <c r="G251" s="474"/>
    </row>
    <row r="252" customHeight="1" spans="1:7">
      <c r="A252" s="577" t="str">
        <f>'[2]Switch board'!$A264</f>
        <v>ELI021.3</v>
      </c>
      <c r="B252" s="425" t="str">
        <f>'[2]Switch board'!$B264</f>
        <v>ECB-1000PLUS wifi</v>
      </c>
      <c r="C252" s="281" t="s">
        <v>237</v>
      </c>
      <c r="D252" s="875" t="s">
        <v>238</v>
      </c>
      <c r="E252" s="474" t="s">
        <v>239</v>
      </c>
      <c r="F252" s="873">
        <f>'[2]Switch board'!I264</f>
        <v>547.537878787879</v>
      </c>
      <c r="G252" s="474"/>
    </row>
    <row r="253" customHeight="1" spans="1:7">
      <c r="A253" s="577" t="str">
        <f>'[2]Switch board'!$A265</f>
        <v>SB001.1</v>
      </c>
      <c r="B253" s="425" t="str">
        <f>'[2]Switch board'!$B265</f>
        <v>Chiller Scneider (1-3.5) 1PH</v>
      </c>
      <c r="C253" s="281"/>
      <c r="D253" s="875" t="s">
        <v>238</v>
      </c>
      <c r="E253" s="474" t="s">
        <v>239</v>
      </c>
      <c r="F253" s="873">
        <f>'[2]Switch board'!I265</f>
        <v>1100.13462789098</v>
      </c>
      <c r="G253" s="474"/>
    </row>
    <row r="254" customHeight="1" spans="1:7">
      <c r="A254" s="577" t="str">
        <f>'[2]Switch board'!$A266</f>
        <v>SB001.2</v>
      </c>
      <c r="B254" s="425" t="str">
        <f>'[2]Switch board'!$B266</f>
        <v>Freezer Scneider (1-3.5) 1PH</v>
      </c>
      <c r="C254" s="108" t="s">
        <v>240</v>
      </c>
      <c r="D254" s="889" t="s">
        <v>238</v>
      </c>
      <c r="E254" s="474" t="s">
        <v>239</v>
      </c>
      <c r="F254" s="873">
        <f>'[2]Switch board'!I266</f>
        <v>1275.75481499631</v>
      </c>
      <c r="G254" s="474"/>
    </row>
    <row r="255" customHeight="1" spans="1:7">
      <c r="A255" s="577" t="str">
        <f>'[2]Switch board'!$A267</f>
        <v>SB001</v>
      </c>
      <c r="B255" s="425" t="str">
        <f>'[2]Switch board'!$B267</f>
        <v>Chiller ALL Scneider(2-3.5) </v>
      </c>
      <c r="C255" s="112"/>
      <c r="D255" s="889" t="s">
        <v>241</v>
      </c>
      <c r="E255" s="474" t="s">
        <v>239</v>
      </c>
      <c r="F255" s="873">
        <f>'[2]Switch board'!I267</f>
        <v>1386.84797989845</v>
      </c>
      <c r="G255" s="474"/>
    </row>
    <row r="256" customHeight="1" spans="1:7">
      <c r="A256" s="577" t="str">
        <f>'[2]Switch board'!$A268</f>
        <v>SB002</v>
      </c>
      <c r="B256" s="425" t="str">
        <f>'[2]Switch board'!$B268</f>
        <v>Chiller ALL Scneider (4-6.5) </v>
      </c>
      <c r="C256" s="112"/>
      <c r="D256" s="536" t="s">
        <v>242</v>
      </c>
      <c r="E256" s="890" t="s">
        <v>239</v>
      </c>
      <c r="F256" s="873">
        <f>'[2]Switch board'!I268</f>
        <v>1434.45572364562</v>
      </c>
      <c r="G256" s="474"/>
    </row>
    <row r="257" customHeight="1" spans="1:7">
      <c r="A257" s="577" t="str">
        <f>'[2]Switch board'!$A269</f>
        <v>SB002.1</v>
      </c>
      <c r="B257" s="425" t="str">
        <f>'[2]Switch board'!$B269</f>
        <v>Chiller ALL Scneider (7.5-12) </v>
      </c>
      <c r="C257" s="112"/>
      <c r="D257" s="889" t="s">
        <v>238</v>
      </c>
      <c r="E257" s="319" t="s">
        <v>239</v>
      </c>
      <c r="F257" s="873">
        <f>'[2]Switch board'!I269</f>
        <v>1749.34913919275</v>
      </c>
      <c r="G257" s="474"/>
    </row>
    <row r="258" ht="14.25" customHeight="1" spans="1:7">
      <c r="A258" s="577" t="str">
        <f>'[2]Switch board'!$A270</f>
        <v>SB003</v>
      </c>
      <c r="B258" s="425" t="str">
        <f>'[2]Switch board'!$B270</f>
        <v>Freezer ALL Scneider (2-3.5) </v>
      </c>
      <c r="C258" s="112"/>
      <c r="D258" s="889" t="s">
        <v>241</v>
      </c>
      <c r="E258" s="474" t="s">
        <v>239</v>
      </c>
      <c r="F258" s="873">
        <f>'[2]Switch board'!I270</f>
        <v>1639.13483367044</v>
      </c>
      <c r="G258" s="474"/>
    </row>
    <row r="259" ht="14.25" customHeight="1" spans="1:7">
      <c r="A259" s="577" t="str">
        <f>'[2]Switch board'!$A271</f>
        <v>SB004</v>
      </c>
      <c r="B259" s="425" t="str">
        <f>'[2]Switch board'!$B271</f>
        <v>Freezer ALL Scneider (4-6.5)</v>
      </c>
      <c r="C259" s="114"/>
      <c r="D259" s="536" t="s">
        <v>242</v>
      </c>
      <c r="E259" s="890" t="s">
        <v>243</v>
      </c>
      <c r="F259" s="873">
        <f>'[2]Switch board'!I271</f>
        <v>1705.56817533294</v>
      </c>
      <c r="G259" s="474"/>
    </row>
    <row r="260" ht="14.25" customHeight="1" spans="1:7">
      <c r="A260" s="577" t="str">
        <f>'[2]Switch board'!$A272</f>
        <v>SB004.1</v>
      </c>
      <c r="B260" s="425" t="str">
        <f>'[2]Switch board'!$B272</f>
        <v>Freezer ALL Scneider (7.5-12)</v>
      </c>
      <c r="C260" s="101" t="s">
        <v>244</v>
      </c>
      <c r="D260" s="889" t="s">
        <v>238</v>
      </c>
      <c r="E260" s="474" t="s">
        <v>245</v>
      </c>
      <c r="F260" s="873">
        <f>'[2]Switch board'!I272</f>
        <v>2044.70249332801</v>
      </c>
      <c r="G260" s="474"/>
    </row>
    <row r="261" ht="14.25" customHeight="1" spans="1:7">
      <c r="A261" s="577" t="str">
        <f>'[2]Switch board'!$A273</f>
        <v>SB004.2</v>
      </c>
      <c r="B261" s="425" t="str">
        <f>'[2]Switch board'!$B273</f>
        <v>Chiller/freezer ALL Scneider(2-3.5) </v>
      </c>
      <c r="C261" s="105"/>
      <c r="D261" s="889" t="s">
        <v>241</v>
      </c>
      <c r="E261" s="474" t="s">
        <v>245</v>
      </c>
      <c r="F261" s="873">
        <f>'[2]Switch board'!I273</f>
        <v>1010.30426532765</v>
      </c>
      <c r="G261" s="474"/>
    </row>
    <row r="262" ht="14.25" customHeight="1" spans="1:7">
      <c r="A262" s="577" t="str">
        <f>'[2]Switch board'!$A274</f>
        <v>SB004.3</v>
      </c>
      <c r="B262" s="425" t="str">
        <f>'[2]Switch board'!$B274</f>
        <v>Chiller/freezer ALL Scneider (4-6.5) </v>
      </c>
      <c r="C262" s="105"/>
      <c r="D262" s="536" t="s">
        <v>242</v>
      </c>
      <c r="E262" s="890" t="s">
        <v>239</v>
      </c>
      <c r="F262" s="873">
        <f>'[2]Switch board'!I274</f>
        <v>1038.63603781676</v>
      </c>
      <c r="G262" s="474"/>
    </row>
    <row r="263" spans="1:7">
      <c r="A263" s="577" t="str">
        <f>'[2]Switch board'!$A275</f>
        <v>SB004.4</v>
      </c>
      <c r="B263" s="425" t="str">
        <f>'[2]Switch board'!$B275</f>
        <v>Chiller/freezer ALL Scneider (7.5-12) </v>
      </c>
      <c r="C263" s="105"/>
      <c r="D263" s="889" t="s">
        <v>238</v>
      </c>
      <c r="E263" s="319" t="s">
        <v>239</v>
      </c>
      <c r="F263" s="873">
        <f>'[2]Switch board'!I275</f>
        <v>1142.94155775938</v>
      </c>
      <c r="G263" s="474"/>
    </row>
    <row r="264" ht="22.5" spans="1:7">
      <c r="A264" s="577" t="str">
        <f>'[2]Switch board'!$A276</f>
        <v>SB004.5</v>
      </c>
      <c r="B264" s="425" t="str">
        <f>'[2]Switch board'!$B276</f>
        <v>Chiller/freezer ALL Scneider (7.5-12) part winding</v>
      </c>
      <c r="C264" s="117" t="s">
        <v>246</v>
      </c>
      <c r="D264" s="889" t="s">
        <v>238</v>
      </c>
      <c r="E264" s="319"/>
      <c r="F264" s="873">
        <f>'[2]Switch board'!I276</f>
        <v>1465.51598483156</v>
      </c>
      <c r="G264" s="474"/>
    </row>
    <row r="265" spans="1:7">
      <c r="A265" s="577" t="str">
        <f>'[2]Switch board'!$A277</f>
        <v>SB004.6</v>
      </c>
      <c r="B265" s="425" t="str">
        <f>'[2]Switch board'!$B277</f>
        <v>Chiller ALL Scneider(2-3.5) for bcu indoor </v>
      </c>
      <c r="C265" s="121"/>
      <c r="D265" s="889" t="s">
        <v>241</v>
      </c>
      <c r="E265" s="319"/>
      <c r="F265" s="873">
        <f>'[2]Switch board'!I277</f>
        <v>1202.38178399129</v>
      </c>
      <c r="G265" s="474"/>
    </row>
    <row r="266" ht="22.5" spans="1:7">
      <c r="A266" s="577" t="str">
        <f>'[2]Switch board'!$A278</f>
        <v>SB004.7</v>
      </c>
      <c r="B266" s="425" t="str">
        <f>'[2]Switch board'!$B278</f>
        <v>Chiller ALL Scneider (4-6.5) for bcu indoor</v>
      </c>
      <c r="C266" s="121"/>
      <c r="D266" s="536" t="s">
        <v>242</v>
      </c>
      <c r="E266" s="319"/>
      <c r="F266" s="873">
        <f>'[2]Switch board'!I278</f>
        <v>1252.38178399129</v>
      </c>
      <c r="G266" s="474"/>
    </row>
    <row r="267" ht="22.5" spans="1:7">
      <c r="A267" s="577" t="str">
        <f>'[2]Switch board'!$A279</f>
        <v>SB004.8</v>
      </c>
      <c r="B267" s="425" t="str">
        <f>'[2]Switch board'!$B279</f>
        <v>Chiller ALL Scneider (7.5-15) for bcu indoor</v>
      </c>
      <c r="C267" s="121"/>
      <c r="D267" s="889" t="s">
        <v>238</v>
      </c>
      <c r="E267" s="319"/>
      <c r="F267" s="873">
        <f>'[2]Switch board'!I279</f>
        <v>1335.71511732462</v>
      </c>
      <c r="G267" s="474"/>
    </row>
    <row r="268" ht="22.5" spans="1:7">
      <c r="A268" s="577" t="str">
        <f>'[2]Switch board'!$A280</f>
        <v>SB004.9</v>
      </c>
      <c r="B268" s="425" t="str">
        <f>'[2]Switch board'!$B280</f>
        <v>Freezer ALL Scneider (2-3.5) for bcu indoor</v>
      </c>
      <c r="C268" s="121"/>
      <c r="D268" s="889" t="s">
        <v>241</v>
      </c>
      <c r="E268" s="319"/>
      <c r="F268" s="873">
        <f>'[2]Switch board'!I280</f>
        <v>1278.53418398177</v>
      </c>
      <c r="G268" s="474"/>
    </row>
    <row r="269" ht="22.5" spans="1:7">
      <c r="A269" s="577" t="str">
        <f>'[2]Switch board'!$A281</f>
        <v>SB004.10</v>
      </c>
      <c r="B269" s="425" t="str">
        <f>'[2]Switch board'!$B281</f>
        <v>Freezer ALL Scneider (4-6.5) for bcu indoor</v>
      </c>
      <c r="C269" s="122"/>
      <c r="D269" s="536" t="s">
        <v>242</v>
      </c>
      <c r="E269" s="319"/>
      <c r="F269" s="873">
        <f>'[2]Switch board'!I281</f>
        <v>1361.86751731511</v>
      </c>
      <c r="G269" s="474"/>
    </row>
    <row r="270" ht="11.25" customHeight="1" spans="1:7">
      <c r="A270" s="577" t="str">
        <f>'[2]Switch board'!$A282</f>
        <v>SB004.11</v>
      </c>
      <c r="B270" s="425" t="str">
        <f>'[2]Switch board'!$B282</f>
        <v>Freezer ALL Scneider (7.5-15) for bcu indoor</v>
      </c>
      <c r="C270" s="108" t="s">
        <v>247</v>
      </c>
      <c r="D270" s="536" t="s">
        <v>248</v>
      </c>
      <c r="E270" s="474" t="s">
        <v>249</v>
      </c>
      <c r="F270" s="873">
        <f>'[2]Switch board'!I282</f>
        <v>1528.53418398177</v>
      </c>
      <c r="G270" s="474"/>
    </row>
    <row r="271" customHeight="1" spans="1:7">
      <c r="A271" s="577" t="str">
        <f>'[2]Switch board'!$A283</f>
        <v>SB005</v>
      </c>
      <c r="B271" s="425" t="str">
        <f>'[2]Switch board'!$B283</f>
        <v>Chiller ALL Scneider (7.5-14) </v>
      </c>
      <c r="C271" s="112"/>
      <c r="D271" s="536" t="s">
        <v>250</v>
      </c>
      <c r="E271" s="474" t="s">
        <v>249</v>
      </c>
      <c r="F271" s="873">
        <f>'[2]Switch board'!I283</f>
        <v>2353.82608627992</v>
      </c>
      <c r="G271" s="474"/>
    </row>
    <row r="272" spans="1:7">
      <c r="A272" s="577" t="str">
        <f>'[2]Switch board'!$A284</f>
        <v>SB006</v>
      </c>
      <c r="B272" s="425" t="str">
        <f>'[2]Switch board'!$B284</f>
        <v>Chiller ALL Scneider (15-23)</v>
      </c>
      <c r="C272" s="112"/>
      <c r="D272" s="536" t="s">
        <v>251</v>
      </c>
      <c r="E272" s="474" t="s">
        <v>252</v>
      </c>
      <c r="F272" s="873">
        <f>'[2]Switch board'!I284</f>
        <v>2590.01288256432</v>
      </c>
      <c r="G272" s="474"/>
    </row>
    <row r="273" customHeight="1" spans="1:7">
      <c r="A273" s="577" t="str">
        <f>'[2]Switch board'!$A285</f>
        <v>SB007</v>
      </c>
      <c r="B273" s="425" t="str">
        <f>'[2]Switch board'!$B285</f>
        <v>Chiller ALL Scneider (25-34 )</v>
      </c>
      <c r="C273" s="112"/>
      <c r="D273" s="536" t="s">
        <v>253</v>
      </c>
      <c r="E273" s="474" t="s">
        <v>252</v>
      </c>
      <c r="F273" s="873">
        <f>'[2]Switch board'!I285</f>
        <v>2881.91169506283</v>
      </c>
      <c r="G273" s="474"/>
    </row>
    <row r="274" spans="1:7">
      <c r="A274" s="577" t="str">
        <f>'[2]Switch board'!$A286</f>
        <v>SB008</v>
      </c>
      <c r="B274" s="425" t="str">
        <f>'[2]Switch board'!$B286</f>
        <v>Chiller ALL Scneider (35-50)</v>
      </c>
      <c r="C274" s="112"/>
      <c r="D274" s="536" t="s">
        <v>248</v>
      </c>
      <c r="E274" s="474" t="s">
        <v>249</v>
      </c>
      <c r="F274" s="873">
        <f>'[2]Switch board'!I286</f>
        <v>3106.35161795853</v>
      </c>
      <c r="G274" s="474"/>
    </row>
    <row r="275" spans="1:7">
      <c r="A275" s="577" t="str">
        <f>'[2]Switch board'!$A287</f>
        <v>SB009</v>
      </c>
      <c r="B275" s="425" t="str">
        <f>'[2]Switch board'!$B287</f>
        <v>Freezer ALL Scneider (8-14) </v>
      </c>
      <c r="C275" s="112"/>
      <c r="D275" s="536" t="s">
        <v>250</v>
      </c>
      <c r="E275" s="474" t="s">
        <v>249</v>
      </c>
      <c r="F275" s="873">
        <f>'[2]Switch board'!I287</f>
        <v>2601.15150093021</v>
      </c>
      <c r="G275" s="474"/>
    </row>
    <row r="276" ht="11.25" customHeight="1" spans="1:7">
      <c r="A276" s="577" t="str">
        <f>'[2]Switch board'!$A288</f>
        <v>SB010</v>
      </c>
      <c r="B276" s="425" t="str">
        <f>'[2]Switch board'!$B288</f>
        <v>Freezer ALL Scneider (15-23) </v>
      </c>
      <c r="C276" s="112"/>
      <c r="D276" s="536" t="s">
        <v>251</v>
      </c>
      <c r="E276" s="474" t="s">
        <v>252</v>
      </c>
      <c r="F276" s="873">
        <f>'[2]Switch board'!I288</f>
        <v>2880.13962591533</v>
      </c>
      <c r="G276" s="474"/>
    </row>
    <row r="277" spans="1:7">
      <c r="A277" s="577" t="str">
        <f>'[2]Switch board'!$A289</f>
        <v>SB011</v>
      </c>
      <c r="B277" s="425" t="str">
        <f>'[2]Switch board'!$B289</f>
        <v>Freezer ALL Scneider (25-34) </v>
      </c>
      <c r="C277" s="114"/>
      <c r="D277" s="536" t="s">
        <v>253</v>
      </c>
      <c r="E277" s="474" t="s">
        <v>252</v>
      </c>
      <c r="F277" s="873">
        <f>'[2]Switch board'!I289</f>
        <v>3266.0390571521</v>
      </c>
      <c r="G277" s="474"/>
    </row>
    <row r="278" customHeight="1" spans="1:7">
      <c r="A278" s="577" t="str">
        <f>'[2]Switch board'!$A290</f>
        <v>SB012</v>
      </c>
      <c r="B278" s="425" t="str">
        <f>'[2]Switch board'!$B290</f>
        <v>Freezer ALL Scneider (35-50) </v>
      </c>
      <c r="C278" s="109" t="s">
        <v>254</v>
      </c>
      <c r="D278" s="536" t="s">
        <v>242</v>
      </c>
      <c r="E278" s="474" t="s">
        <v>252</v>
      </c>
      <c r="F278" s="873">
        <f>'[2]Switch board'!I290</f>
        <v>3517.14564671446</v>
      </c>
      <c r="G278" s="474"/>
    </row>
    <row r="279" customHeight="1" spans="1:7">
      <c r="A279" s="577" t="str">
        <f>'[2]Switch board'!$A291</f>
        <v>SB013</v>
      </c>
      <c r="B279" s="425" t="str">
        <f>'[2]Switch board'!$B291</f>
        <v>Chiller ALL Scneider (7.5-12) </v>
      </c>
      <c r="C279" s="109"/>
      <c r="D279" s="536" t="s">
        <v>255</v>
      </c>
      <c r="E279" s="474" t="s">
        <v>252</v>
      </c>
      <c r="F279" s="873">
        <f>'[2]Switch board'!I291</f>
        <v>2772.44426771208</v>
      </c>
      <c r="G279" s="474"/>
    </row>
    <row r="280" customHeight="1" spans="1:7">
      <c r="A280" s="577" t="str">
        <f>'[2]Switch board'!$A292</f>
        <v>SB014</v>
      </c>
      <c r="B280" s="425" t="str">
        <f>'[2]Switch board'!$B292</f>
        <v>Chiller ALL Scneider (15-20)</v>
      </c>
      <c r="C280" s="109"/>
      <c r="D280" s="536" t="s">
        <v>256</v>
      </c>
      <c r="E280" s="474" t="s">
        <v>252</v>
      </c>
      <c r="F280" s="873">
        <f>'[2]Switch board'!I292</f>
        <v>3094.63507706931</v>
      </c>
      <c r="G280" s="474"/>
    </row>
    <row r="281" spans="1:7">
      <c r="A281" s="577" t="str">
        <f>'[2]Switch board'!$A293</f>
        <v>SB015</v>
      </c>
      <c r="B281" s="425" t="str">
        <f>'[2]Switch board'!$B293</f>
        <v>Chiller ALL Scneider (25-30 )</v>
      </c>
      <c r="C281" s="109"/>
      <c r="D281" s="536" t="s">
        <v>242</v>
      </c>
      <c r="E281" s="474" t="s">
        <v>252</v>
      </c>
      <c r="F281" s="873">
        <f>'[2]Switch board'!I293</f>
        <v>4298.45925545631</v>
      </c>
      <c r="G281" s="474"/>
    </row>
    <row r="282" spans="1:7">
      <c r="A282" s="577" t="str">
        <f>'[2]Switch board'!$A294</f>
        <v>SB016</v>
      </c>
      <c r="B282" s="425" t="str">
        <f>'[2]Switch board'!$B294</f>
        <v>Freezer ALLScneider (7.5-12) </v>
      </c>
      <c r="C282" s="109"/>
      <c r="D282" s="536" t="s">
        <v>255</v>
      </c>
      <c r="E282" s="474" t="s">
        <v>252</v>
      </c>
      <c r="F282" s="873">
        <f>'[2]Switch board'!I294</f>
        <v>3029.30559895122</v>
      </c>
      <c r="G282" s="474"/>
    </row>
    <row r="283" spans="1:7">
      <c r="A283" s="577" t="str">
        <f>'[2]Switch board'!$A295</f>
        <v>SB017</v>
      </c>
      <c r="B283" s="425" t="str">
        <f>'[2]Switch board'!$B295</f>
        <v>Freezer ALLScneider (15-20) </v>
      </c>
      <c r="C283" s="109"/>
      <c r="D283" s="536" t="s">
        <v>256</v>
      </c>
      <c r="E283" s="474" t="s">
        <v>257</v>
      </c>
      <c r="F283" s="873">
        <f>'[2]Switch board'!I295</f>
        <v>3305.29403330548</v>
      </c>
      <c r="G283" s="474"/>
    </row>
    <row r="284" customHeight="1" spans="1:7">
      <c r="A284" s="577" t="str">
        <f>'[2]Switch board'!$A296</f>
        <v>SB018</v>
      </c>
      <c r="B284" s="425" t="str">
        <f>'[2]Switch board'!$B296</f>
        <v>Freezer ALL Scneider (25-30) </v>
      </c>
      <c r="C284" s="109" t="s">
        <v>240</v>
      </c>
      <c r="D284" s="889" t="s">
        <v>238</v>
      </c>
      <c r="E284" s="474"/>
      <c r="F284" s="873">
        <f>'[2]Switch board'!I296</f>
        <v>4657.85336792388</v>
      </c>
      <c r="G284" s="474"/>
    </row>
    <row r="285" customHeight="1" spans="1:7">
      <c r="A285" s="577" t="str">
        <f>'[2]Switch board'!$A297</f>
        <v>SB019</v>
      </c>
      <c r="B285" s="425" t="str">
        <f>'[2]Switch board'!$B297</f>
        <v>2in1 ALL Chiller ALL Scneider (2-3.5)</v>
      </c>
      <c r="C285" s="109"/>
      <c r="D285" s="889" t="s">
        <v>241</v>
      </c>
      <c r="E285" s="474"/>
      <c r="F285" s="873">
        <f>'[2]Switch board'!I297</f>
        <v>2523.6959597969</v>
      </c>
      <c r="G285" s="474"/>
    </row>
    <row r="286" spans="1:7">
      <c r="A286" s="577" t="str">
        <f>'[2]Switch board'!$A298</f>
        <v>SB020</v>
      </c>
      <c r="B286" s="425" t="str">
        <f>'[2]Switch board'!$B298</f>
        <v>2in1 ALL Chiller ALL Scneider (4-6.5)</v>
      </c>
      <c r="C286" s="109"/>
      <c r="D286" s="889" t="s">
        <v>238</v>
      </c>
      <c r="E286" s="474"/>
      <c r="F286" s="873">
        <f>'[2]Switch board'!I298</f>
        <v>2618.91144729124</v>
      </c>
      <c r="G286" s="474"/>
    </row>
    <row r="287" spans="1:7">
      <c r="A287" s="577" t="str">
        <f>'[2]Switch board'!$A299</f>
        <v>SB021</v>
      </c>
      <c r="B287" s="425" t="str">
        <f>'[2]Switch board'!$B299</f>
        <v>2in1 ALL Freezer ALL Scneider (2-3.5)</v>
      </c>
      <c r="C287" s="109"/>
      <c r="D287" s="889" t="s">
        <v>241</v>
      </c>
      <c r="E287" s="474"/>
      <c r="F287" s="873">
        <f>'[2]Switch board'!I299</f>
        <v>3028.26966734088</v>
      </c>
      <c r="G287" s="474"/>
    </row>
    <row r="288" ht="11.25" hidden="1" customHeight="1" spans="1:7">
      <c r="A288" s="577" t="str">
        <f>'[2]Switch board'!$A300</f>
        <v>SB022</v>
      </c>
      <c r="B288" s="425" t="str">
        <f>'[2]Switch board'!$B300</f>
        <v>2in1 ALL Freezer ALL Scneider (4-6.5)</v>
      </c>
      <c r="C288" s="109"/>
      <c r="D288" s="889" t="s">
        <v>238</v>
      </c>
      <c r="E288" s="474"/>
      <c r="F288" s="873">
        <f>'[2]Switch board'!I300</f>
        <v>3161.13635066589</v>
      </c>
      <c r="G288" s="474"/>
    </row>
    <row r="289" ht="11.25" hidden="1" customHeight="1" spans="1:7">
      <c r="A289" s="577" t="str">
        <f>'[2]Switch board'!$A301</f>
        <v>SB023</v>
      </c>
      <c r="B289" s="425" t="str">
        <f>'[2]Switch board'!$B301</f>
        <v>2in1 Chiller/Freezer ALL Scneider (2-3.5)</v>
      </c>
      <c r="C289" s="109"/>
      <c r="D289" s="889" t="s">
        <v>241</v>
      </c>
      <c r="E289" s="474"/>
      <c r="F289" s="873">
        <f>'[2]Switch board'!I301</f>
        <v>2775.98281356889</v>
      </c>
      <c r="G289" s="474"/>
    </row>
    <row r="290" ht="11.25" hidden="1" customHeight="1" spans="1:7">
      <c r="A290" s="577" t="str">
        <f>'[2]Switch board'!$A302</f>
        <v>SB024</v>
      </c>
      <c r="B290" s="425" t="str">
        <f>'[2]Switch board'!$B302</f>
        <v>2in1 Chiller/Freezer ALL Scneider (4-6.5)</v>
      </c>
      <c r="C290" s="109"/>
      <c r="D290" s="889" t="s">
        <v>238</v>
      </c>
      <c r="E290" s="474"/>
      <c r="F290" s="873">
        <f>'[2]Switch board'!I302</f>
        <v>2890.02389897857</v>
      </c>
      <c r="G290" s="474"/>
    </row>
    <row r="291" ht="11.25" hidden="1" customHeight="1" spans="1:7">
      <c r="A291" s="577" t="str">
        <f>'[2]Switch board'!$A303</f>
        <v>SB025</v>
      </c>
      <c r="B291" s="425" t="str">
        <f>'[2]Switch board'!$B303</f>
        <v>2in1 Chiller/Freezer ALL Scneider (2-3.5) 2elcb</v>
      </c>
      <c r="C291" s="109"/>
      <c r="D291" s="889" t="s">
        <v>241</v>
      </c>
      <c r="E291" s="474"/>
      <c r="F291" s="873">
        <f>'[2]Switch board'!I303</f>
        <v>2934.31614690222</v>
      </c>
      <c r="G291" s="474"/>
    </row>
    <row r="292" ht="11.25" hidden="1" customHeight="1" spans="1:7">
      <c r="A292" s="577" t="str">
        <f>'[2]Switch board'!$A304</f>
        <v>SB026</v>
      </c>
      <c r="B292" s="425" t="str">
        <f>'[2]Switch board'!$B304</f>
        <v>2in1 Chiller/Freezer ALL Scneider (4-6.5) 2elcb</v>
      </c>
      <c r="C292" s="109"/>
      <c r="D292" s="889" t="s">
        <v>238</v>
      </c>
      <c r="E292" s="474"/>
      <c r="F292" s="873">
        <f>'[2]Switch board'!I304</f>
        <v>3048.3572323119</v>
      </c>
      <c r="G292" s="474"/>
    </row>
    <row r="293" ht="11.25" hidden="1" customHeight="1" spans="1:7">
      <c r="A293" s="577" t="str">
        <f>'[2]Switch board'!$A305</f>
        <v>SB027</v>
      </c>
      <c r="B293" s="425" t="str">
        <f>'[2]Switch board'!$B305</f>
        <v>2in1 ALL Freezer ALL Scneider (2-3.5) 2elcb</v>
      </c>
      <c r="C293" s="109"/>
      <c r="D293" s="889" t="s">
        <v>241</v>
      </c>
      <c r="E293" s="474"/>
      <c r="F293" s="873">
        <f>'[2]Switch board'!I305</f>
        <v>3186.60300067422</v>
      </c>
      <c r="G293" s="474"/>
    </row>
    <row r="294" ht="11.25" hidden="1" customHeight="1" spans="1:7">
      <c r="A294" s="577" t="str">
        <f>'[2]Switch board'!$A306</f>
        <v>SB028</v>
      </c>
      <c r="B294" s="425" t="str">
        <f>'[2]Switch board'!$B306</f>
        <v>2in1 ALL Freezer ALL Scneider (4-6.5) 2elcb</v>
      </c>
      <c r="C294" s="109"/>
      <c r="D294" s="474"/>
      <c r="E294" s="474"/>
      <c r="F294" s="873">
        <f>'[2]Switch board'!I306</f>
        <v>3319.46968399922</v>
      </c>
      <c r="G294" s="474"/>
    </row>
    <row r="295" ht="11.25" hidden="1" customHeight="1" spans="1:7">
      <c r="A295" s="577" t="str">
        <f>'[2]Switch board'!$A307</f>
        <v>SB030</v>
      </c>
      <c r="B295" s="425" t="str">
        <f>'[2]Switch board'!$B307</f>
        <v>Customize control panel</v>
      </c>
      <c r="C295" s="109" t="s">
        <v>258</v>
      </c>
      <c r="D295" s="474"/>
      <c r="E295" s="474"/>
      <c r="F295" s="873">
        <f>'[2]Switch board'!I307</f>
        <v>0</v>
      </c>
      <c r="G295" s="474"/>
    </row>
    <row r="296" customHeight="1" spans="1:7">
      <c r="A296" s="577" t="str">
        <f>'[2]Switch board'!$A308</f>
        <v>SB031</v>
      </c>
      <c r="B296" s="425" t="str">
        <f>'[2]Switch board'!$B308</f>
        <v>0.3T~1T Flake ice control panel (DOL) cw plc</v>
      </c>
      <c r="C296" s="109"/>
      <c r="D296" s="474"/>
      <c r="E296" s="474"/>
      <c r="F296" s="873">
        <f>'[2]Switch board'!I308</f>
        <v>1165.11655386126</v>
      </c>
      <c r="G296" s="474"/>
    </row>
    <row r="297" ht="22.5" spans="1:7">
      <c r="A297" s="577" t="str">
        <f>'[2]Switch board'!$A309</f>
        <v>SB032</v>
      </c>
      <c r="B297" s="425" t="str">
        <f>'[2]Switch board'!$B309</f>
        <v>1.5T~3T Flake ice control panel (DOL) cw plc</v>
      </c>
      <c r="C297" s="109"/>
      <c r="D297" s="474"/>
      <c r="E297" s="474"/>
      <c r="F297" s="873">
        <f>'[2]Switch board'!I309</f>
        <v>1373.29204358089</v>
      </c>
      <c r="G297" s="474"/>
    </row>
    <row r="298" customHeight="1" spans="1:7">
      <c r="A298" s="577" t="str">
        <f>'[2]Switch board'!$A310</f>
        <v>SB032.1</v>
      </c>
      <c r="B298" s="425" t="str">
        <f>'[2]Switch board'!$B310</f>
        <v>4T~6T Flake ice control panel (p.winding) cw plc</v>
      </c>
      <c r="C298" s="109"/>
      <c r="D298" s="474"/>
      <c r="E298" s="474"/>
      <c r="F298" s="873">
        <f>'[2]Switch board'!I310</f>
        <v>2387.27687889433</v>
      </c>
      <c r="G298" s="474"/>
    </row>
    <row r="299" spans="1:7">
      <c r="A299" s="577" t="str">
        <f>'[2]Switch board'!$A311</f>
        <v>SB033</v>
      </c>
      <c r="B299" s="425" t="str">
        <f>'[2]Switch board'!$B311</f>
        <v>0.5T-1T Flake ice control panel (DOL)</v>
      </c>
      <c r="C299" s="109"/>
      <c r="D299" s="474"/>
      <c r="E299" s="474"/>
      <c r="F299" s="873">
        <f>'[2]Switch board'!I311</f>
        <v>1705.56817533294</v>
      </c>
      <c r="G299" s="474"/>
    </row>
    <row r="300" spans="1:7">
      <c r="A300" s="577" t="str">
        <f>'[2]Switch board'!$A312</f>
        <v>SB034</v>
      </c>
      <c r="B300" s="425" t="str">
        <f>'[2]Switch board'!$B312</f>
        <v>1.5T-3T Flake ice control panel (DOL)</v>
      </c>
      <c r="C300" s="109"/>
      <c r="D300" s="474"/>
      <c r="E300" s="474"/>
      <c r="F300" s="873">
        <f>'[2]Switch board'!I312</f>
        <v>2044.70249332801</v>
      </c>
      <c r="G300" s="474"/>
    </row>
    <row r="301" ht="22.5" spans="1:7">
      <c r="A301" s="577" t="str">
        <f>'[2]Switch board'!$A313</f>
        <v>SB035</v>
      </c>
      <c r="B301" s="425" t="str">
        <f>'[2]Switch board'!$B313</f>
        <v>2T~4T Flake ice control panel (PART WINDING)</v>
      </c>
      <c r="C301" s="109"/>
      <c r="D301" s="474"/>
      <c r="E301" s="474"/>
      <c r="F301" s="873">
        <f>'[2]Switch board'!I313</f>
        <v>2880.13962591533</v>
      </c>
      <c r="G301" s="474"/>
    </row>
    <row r="302" ht="11.25" customHeight="1" spans="1:7">
      <c r="A302" s="577" t="str">
        <f>'[2]Switch board'!$A314</f>
        <v>SB036</v>
      </c>
      <c r="B302" s="425" t="str">
        <f>'[2]Switch board'!$B314</f>
        <v>5T~6T Flake ice control panel (PART WINDING)</v>
      </c>
      <c r="C302" s="109"/>
      <c r="D302" s="474"/>
      <c r="E302" s="474"/>
      <c r="F302" s="873">
        <f>'[2]Switch board'!I314</f>
        <v>3266.0390571521</v>
      </c>
      <c r="G302" s="474"/>
    </row>
    <row r="303" ht="22.5" spans="1:7">
      <c r="A303" s="577" t="str">
        <f>'[2]Switch board'!$A315</f>
        <v>SB037</v>
      </c>
      <c r="B303" s="425" t="str">
        <f>'[2]Switch board'!$B315</f>
        <v>10T Flake ice control panel (PART WINDING)</v>
      </c>
      <c r="C303" s="109"/>
      <c r="D303" s="474"/>
      <c r="E303" s="474"/>
      <c r="F303" s="873">
        <f>'[2]Switch board'!I315</f>
        <v>3932.70572381876</v>
      </c>
      <c r="G303" s="474"/>
    </row>
    <row r="304" spans="1:7">
      <c r="A304" s="577" t="str">
        <f>'[2]Switch board'!$A316</f>
        <v>SB038</v>
      </c>
      <c r="B304" s="425" t="str">
        <f>'[2]Switch board'!$B316</f>
        <v>PLC CONTROL</v>
      </c>
      <c r="C304" s="109"/>
      <c r="D304" s="875"/>
      <c r="E304" s="474"/>
      <c r="F304" s="873">
        <f>'[2]Switch board'!I316</f>
        <v>1007.59144237405</v>
      </c>
      <c r="G304" s="474"/>
    </row>
    <row r="305" spans="1:7">
      <c r="A305" s="577" t="str">
        <f>'[2]Switch board'!$A317</f>
        <v>SB039</v>
      </c>
      <c r="B305" s="425" t="str">
        <f>'[2]Switch board'!$B317</f>
        <v>FZ05 PLC CONTROL FULL SET</v>
      </c>
      <c r="C305" s="109"/>
      <c r="D305" s="875"/>
      <c r="E305" s="474"/>
      <c r="F305" s="873">
        <f>'[2]Switch board'!I317</f>
        <v>2709.53598830837</v>
      </c>
      <c r="G305" s="474"/>
    </row>
    <row r="306" spans="1:7">
      <c r="A306" s="577" t="str">
        <f>'[2]Switch board'!$A318</f>
        <v>SB040</v>
      </c>
      <c r="B306" s="425" t="str">
        <f>'[2]Switch board'!$B318</f>
        <v>SK043 SCREEN DISPLAY</v>
      </c>
      <c r="C306" s="109"/>
      <c r="D306" s="875"/>
      <c r="E306" s="474"/>
      <c r="F306" s="873">
        <f>'[2]Switch board'!I318</f>
        <v>910.973084886128</v>
      </c>
      <c r="G306" s="474"/>
    </row>
    <row r="307" spans="1:7">
      <c r="A307" s="577" t="str">
        <f>'[2]Switch board'!$A319</f>
        <v>SB041</v>
      </c>
      <c r="B307" s="425" t="str">
        <f>'[2]Switch board'!$B319</f>
        <v>ZY108 CONTROLLER</v>
      </c>
      <c r="C307" s="109"/>
      <c r="D307" s="875"/>
      <c r="E307" s="474"/>
      <c r="F307" s="873">
        <f>'[2]Switch board'!I319</f>
        <v>800.552104899931</v>
      </c>
      <c r="G307" s="474"/>
    </row>
    <row r="308" spans="1:7">
      <c r="A308" s="577" t="str">
        <f>'[2]Switch board'!$A320</f>
        <v>SB042</v>
      </c>
      <c r="B308" s="425" t="str">
        <f>'[2]Switch board'!$B320</f>
        <v>220-11V TRANFORMER</v>
      </c>
      <c r="C308" s="109"/>
      <c r="D308" s="875"/>
      <c r="E308" s="474"/>
      <c r="F308" s="873">
        <f>'[2]Switch board'!I320</f>
        <v>41.407867494824</v>
      </c>
      <c r="G308" s="474"/>
    </row>
    <row r="309" spans="1:7">
      <c r="A309" s="577" t="str">
        <f>'[2]Switch board'!$A321</f>
        <v>SB043</v>
      </c>
      <c r="B309" s="425" t="str">
        <f>'[2]Switch board'!$B321</f>
        <v>NTC-10K SENSOR</v>
      </c>
      <c r="C309" s="109"/>
      <c r="D309" s="875"/>
      <c r="E309" s="474"/>
      <c r="F309" s="873">
        <f>'[2]Switch board'!I321</f>
        <v>41.407867494824</v>
      </c>
      <c r="G309" s="474"/>
    </row>
    <row r="310" spans="1:7">
      <c r="A310" s="577" t="str">
        <f>'[2]Switch board'!$A322</f>
        <v>SB044</v>
      </c>
      <c r="B310" s="425" t="str">
        <f>'[2]Switch board'!$B322</f>
        <v>MOD-CC WIRE CONNECTOR</v>
      </c>
      <c r="C310" s="109"/>
      <c r="D310" s="875"/>
      <c r="E310" s="474"/>
      <c r="F310" s="873">
        <f>'[2]Switch board'!I322</f>
        <v>5.52104899930987</v>
      </c>
      <c r="G310" s="474"/>
    </row>
    <row r="311" spans="1:7">
      <c r="A311" s="577" t="str">
        <f>'[2]Switch board'!$A323</f>
        <v>SB045</v>
      </c>
      <c r="B311" s="425" t="str">
        <f>'[2]Switch board'!$B323</f>
        <v>TZTZ</v>
      </c>
      <c r="C311" s="109"/>
      <c r="D311" s="875"/>
      <c r="E311" s="474"/>
      <c r="F311" s="873">
        <f>'[2]Switch board'!I323</f>
        <v>0</v>
      </c>
      <c r="G311" s="474"/>
    </row>
    <row r="312" ht="22.5" spans="1:7">
      <c r="A312" s="577" t="str">
        <f>'[2]Switch board'!$A324</f>
        <v>SB046</v>
      </c>
      <c r="B312" s="425" t="str">
        <f>'[2]Switch board'!$B324</f>
        <v>0-30Bar HIGH PRESSURE TRANDUCER 4-20ma</v>
      </c>
      <c r="C312" s="109"/>
      <c r="D312" s="875"/>
      <c r="E312" s="474"/>
      <c r="F312" s="873">
        <f>'[2]Switch board'!I324</f>
        <v>345.065562456867</v>
      </c>
      <c r="G312" s="474"/>
    </row>
    <row r="313" ht="11.25" customHeight="1" spans="1:7">
      <c r="A313" s="577" t="str">
        <f>'[2]Switch board'!$A325</f>
        <v>SB047</v>
      </c>
      <c r="B313" s="425" t="str">
        <f>'[2]Switch board'!$B325</f>
        <v>~1-12Bar LOW PRESSURE TRANDUCER 4-20ma</v>
      </c>
      <c r="C313" s="109"/>
      <c r="D313" s="875"/>
      <c r="E313" s="474"/>
      <c r="F313" s="873">
        <f>'[2]Switch board'!I325</f>
        <v>345.065562456867</v>
      </c>
      <c r="G313" s="474"/>
    </row>
    <row r="314" customHeight="1" spans="1:7">
      <c r="A314" s="577" t="str">
        <f>'[2]Switch board'!$A326</f>
        <v>SB048</v>
      </c>
      <c r="B314" s="425" t="str">
        <f>'[2]Switch board'!$B326</f>
        <v>SC13-700 SCREW COND PLC CONTROL FULL SET</v>
      </c>
      <c r="C314" s="281" t="s">
        <v>259</v>
      </c>
      <c r="D314" s="875" t="s">
        <v>238</v>
      </c>
      <c r="E314" s="474" t="s">
        <v>245</v>
      </c>
      <c r="F314" s="873">
        <f>'[2]Switch board'!I326</f>
        <v>3450.65562456867</v>
      </c>
      <c r="G314" s="474"/>
    </row>
    <row r="315" customHeight="1" spans="1:7">
      <c r="A315" s="577">
        <f>'[2]Switch board'!$A327</f>
        <v>0</v>
      </c>
      <c r="B315" s="425" t="str">
        <f>'[2]Switch board'!$B327</f>
        <v>Chiller Chnt  (2-3.5) </v>
      </c>
      <c r="C315" s="281"/>
      <c r="D315" s="875" t="s">
        <v>260</v>
      </c>
      <c r="E315" s="474" t="s">
        <v>245</v>
      </c>
      <c r="F315" s="873">
        <f>'[2]Switch board'!I327</f>
        <v>1314.80447783995</v>
      </c>
      <c r="G315" s="474"/>
    </row>
    <row r="316" spans="1:7">
      <c r="A316" s="577">
        <f>'[2]Switch board'!$A328</f>
        <v>0</v>
      </c>
      <c r="B316" s="425" t="str">
        <f>'[2]Switch board'!$B328</f>
        <v>Chiller Chnt  (4-7.5) </v>
      </c>
      <c r="C316" s="281"/>
      <c r="D316" s="875" t="s">
        <v>238</v>
      </c>
      <c r="E316" s="474" t="s">
        <v>261</v>
      </c>
      <c r="F316" s="873">
        <f>'[2]Switch board'!I328</f>
        <v>1282.28157262589</v>
      </c>
      <c r="G316" s="474"/>
    </row>
    <row r="317" spans="1:7">
      <c r="A317" s="577">
        <f>'[2]Switch board'!$A329</f>
        <v>0</v>
      </c>
      <c r="B317" s="425" t="str">
        <f>'[2]Switch board'!$B329</f>
        <v>Frezzer Chnt (2-3.5)</v>
      </c>
      <c r="C317" s="281"/>
      <c r="D317" s="875" t="s">
        <v>260</v>
      </c>
      <c r="E317" s="474" t="s">
        <v>261</v>
      </c>
      <c r="F317" s="873">
        <f>'[2]Switch board'!I329</f>
        <v>1481.7722649548</v>
      </c>
      <c r="G317" s="474"/>
    </row>
    <row r="318" spans="1:7">
      <c r="A318" s="577">
        <f>'[2]Switch board'!$A330</f>
        <v>0</v>
      </c>
      <c r="B318" s="425" t="str">
        <f>'[2]Switch board'!$B330</f>
        <v>Frezzer Chnt (4-7.5) </v>
      </c>
      <c r="C318" s="474">
        <v>25</v>
      </c>
      <c r="D318" s="474">
        <v>20</v>
      </c>
      <c r="E318" s="474">
        <v>15</v>
      </c>
      <c r="F318" s="873">
        <f>'[2]Switch board'!I330</f>
        <v>1534.88893162147</v>
      </c>
      <c r="G318" s="474"/>
    </row>
    <row r="319" spans="1:7">
      <c r="A319" s="577">
        <f>'[2]Switch board'!$A331</f>
        <v>0</v>
      </c>
      <c r="B319" s="425" t="str">
        <f>'[2]Switch board'!$B331</f>
        <v>JXF2520/14</v>
      </c>
      <c r="C319" s="891">
        <v>30</v>
      </c>
      <c r="D319" s="891">
        <v>25</v>
      </c>
      <c r="E319" s="891">
        <v>15</v>
      </c>
      <c r="F319" s="873" t="str">
        <f>'[2]Switch board'!I331</f>
        <v>~</v>
      </c>
      <c r="G319" s="474"/>
    </row>
    <row r="320" spans="1:7">
      <c r="A320" s="577">
        <f>'[2]Switch board'!$A332</f>
        <v>0</v>
      </c>
      <c r="B320" s="425" t="str">
        <f>'[2]Switch board'!$B332</f>
        <v>JXF3025/15</v>
      </c>
      <c r="C320" s="474">
        <v>30</v>
      </c>
      <c r="D320" s="474">
        <v>30</v>
      </c>
      <c r="E320" s="474">
        <v>15</v>
      </c>
      <c r="F320" s="873" t="str">
        <f>'[2]Switch board'!I332</f>
        <v>~</v>
      </c>
      <c r="G320" s="474"/>
    </row>
    <row r="321" spans="1:7">
      <c r="A321" s="577">
        <f>'[2]Switch board'!$A333</f>
        <v>0</v>
      </c>
      <c r="B321" s="425" t="str">
        <f>'[2]Switch board'!$B333</f>
        <v>JXF3030/18</v>
      </c>
      <c r="C321" s="891">
        <v>40</v>
      </c>
      <c r="D321" s="891">
        <v>30</v>
      </c>
      <c r="E321" s="891">
        <v>15</v>
      </c>
      <c r="F321" s="873" t="str">
        <f>'[2]Switch board'!I333</f>
        <v>~</v>
      </c>
      <c r="G321" s="474"/>
    </row>
    <row r="322" spans="1:7">
      <c r="A322" s="577" t="str">
        <f>'[2]Switch board'!$A334</f>
        <v>SW124</v>
      </c>
      <c r="B322" s="425" t="str">
        <f>'[2]Switch board'!$B334</f>
        <v>JXF4030/15* switch board</v>
      </c>
      <c r="C322" s="474">
        <v>40</v>
      </c>
      <c r="D322" s="474">
        <v>30</v>
      </c>
      <c r="E322" s="474">
        <v>20</v>
      </c>
      <c r="F322" s="873">
        <f>'[2]Switch board'!I334</f>
        <v>120.681481481481</v>
      </c>
      <c r="G322" s="474"/>
    </row>
    <row r="323" spans="1:7">
      <c r="A323" s="577">
        <f>'[2]Switch board'!$A335</f>
        <v>0</v>
      </c>
      <c r="B323" s="425" t="str">
        <f>'[2]Switch board'!$B335</f>
        <v>JXF4030/20  </v>
      </c>
      <c r="C323" s="891">
        <v>40</v>
      </c>
      <c r="D323" s="891">
        <v>30</v>
      </c>
      <c r="E323" s="891">
        <v>25</v>
      </c>
      <c r="F323" s="873" t="str">
        <f>'[2]Switch board'!I335</f>
        <v>~</v>
      </c>
      <c r="G323" s="474"/>
    </row>
    <row r="324" spans="1:7">
      <c r="A324" s="577">
        <f>'[2]Switch board'!$A336</f>
        <v>0</v>
      </c>
      <c r="B324" s="425" t="str">
        <f>'[2]Switch board'!$B336</f>
        <v>JXF4030/25</v>
      </c>
      <c r="C324" s="891">
        <v>45</v>
      </c>
      <c r="D324" s="891">
        <v>40</v>
      </c>
      <c r="E324" s="891">
        <v>18</v>
      </c>
      <c r="F324" s="873" t="str">
        <f>'[2]Switch board'!I336</f>
        <v>~</v>
      </c>
      <c r="G324" s="474"/>
    </row>
    <row r="325" spans="1:7">
      <c r="A325" s="577" t="str">
        <f>'[2]Switch board'!$A337</f>
        <v>SW125</v>
      </c>
      <c r="B325" s="425" t="str">
        <f>'[2]Switch board'!$B337</f>
        <v>JXF4540/18*</v>
      </c>
      <c r="C325" s="474">
        <v>50</v>
      </c>
      <c r="D325" s="474">
        <v>40</v>
      </c>
      <c r="E325" s="474">
        <v>18</v>
      </c>
      <c r="F325" s="873">
        <f>'[2]Switch board'!I337</f>
        <v>147.611403508772</v>
      </c>
      <c r="G325" s="474"/>
    </row>
    <row r="326" spans="1:7">
      <c r="A326" s="577" t="str">
        <f>'[2]Switch board'!$A338</f>
        <v>SW126</v>
      </c>
      <c r="B326" s="425" t="str">
        <f>'[2]Switch board'!$B338</f>
        <v>JXF5040/18*</v>
      </c>
      <c r="C326" s="474">
        <v>50</v>
      </c>
      <c r="D326" s="474">
        <v>45</v>
      </c>
      <c r="E326" s="474">
        <v>18</v>
      </c>
      <c r="F326" s="873" t="str">
        <f>'[2]Switch board'!I338</f>
        <v>~</v>
      </c>
      <c r="G326" s="474"/>
    </row>
    <row r="327" spans="1:7">
      <c r="A327" s="577" t="str">
        <f>'[2]Switch board'!$A339</f>
        <v>SW127</v>
      </c>
      <c r="B327" s="425" t="str">
        <f>'[2]Switch board'!$B339</f>
        <v>JXF5045/18*</v>
      </c>
      <c r="C327" s="891">
        <v>50</v>
      </c>
      <c r="D327" s="891">
        <v>40</v>
      </c>
      <c r="E327" s="891">
        <v>20</v>
      </c>
      <c r="F327" s="873">
        <f>'[2]Switch board'!I339</f>
        <v>184.061403508772</v>
      </c>
      <c r="G327" s="474"/>
    </row>
    <row r="328" spans="1:7">
      <c r="A328" s="577">
        <f>'[2]Switch board'!$A340</f>
        <v>0</v>
      </c>
      <c r="B328" s="425" t="str">
        <f>'[2]Switch board'!$B340</f>
        <v>JXF5040/20 </v>
      </c>
      <c r="C328" s="474">
        <v>50</v>
      </c>
      <c r="D328" s="474">
        <v>40</v>
      </c>
      <c r="E328" s="474">
        <v>25</v>
      </c>
      <c r="F328" s="873" t="str">
        <f>'[2]Switch board'!I340</f>
        <v>~</v>
      </c>
      <c r="G328" s="474"/>
    </row>
    <row r="329" spans="1:7">
      <c r="A329" s="577">
        <f>'[2]Switch board'!$A341</f>
        <v>0</v>
      </c>
      <c r="B329" s="425" t="str">
        <f>'[2]Switch board'!$B341</f>
        <v>JXF5040/25</v>
      </c>
      <c r="C329" s="891">
        <v>60</v>
      </c>
      <c r="D329" s="891">
        <v>40</v>
      </c>
      <c r="E329" s="891">
        <v>20</v>
      </c>
      <c r="F329" s="873" t="str">
        <f>'[2]Switch board'!I341</f>
        <v>~</v>
      </c>
      <c r="G329" s="474"/>
    </row>
    <row r="330" spans="1:7">
      <c r="A330" s="577">
        <f>'[2]Switch board'!$A342</f>
        <v>0</v>
      </c>
      <c r="B330" s="425" t="str">
        <f>'[2]Switch board'!$B342</f>
        <v>JXF6040/20</v>
      </c>
      <c r="C330" s="474">
        <v>60</v>
      </c>
      <c r="D330" s="474">
        <v>50</v>
      </c>
      <c r="E330" s="474">
        <v>15</v>
      </c>
      <c r="F330" s="873" t="str">
        <f>'[2]Switch board'!I342</f>
        <v>~</v>
      </c>
      <c r="G330" s="474"/>
    </row>
    <row r="331" spans="1:7">
      <c r="A331" s="577">
        <f>'[2]Switch board'!$A343</f>
        <v>0</v>
      </c>
      <c r="B331" s="425" t="str">
        <f>'[2]Switch board'!$B343</f>
        <v>JXF6050/15</v>
      </c>
      <c r="C331" s="891">
        <v>60</v>
      </c>
      <c r="D331" s="891">
        <v>50</v>
      </c>
      <c r="E331" s="891">
        <v>20</v>
      </c>
      <c r="F331" s="873" t="str">
        <f>'[2]Switch board'!I343</f>
        <v>~</v>
      </c>
      <c r="G331" s="474"/>
    </row>
    <row r="332" spans="1:7">
      <c r="A332" s="577" t="str">
        <f>'[2]Switch board'!$A344</f>
        <v>SW128</v>
      </c>
      <c r="B332" s="425" t="str">
        <f>'[2]Switch board'!$B344</f>
        <v>JXF6050/20 *</v>
      </c>
      <c r="C332" s="474">
        <v>60</v>
      </c>
      <c r="D332" s="474">
        <v>50</v>
      </c>
      <c r="E332" s="474">
        <v>25</v>
      </c>
      <c r="F332" s="873">
        <f>'[2]Switch board'!I344</f>
        <v>260.525925925926</v>
      </c>
      <c r="G332" s="474"/>
    </row>
    <row r="333" spans="1:7">
      <c r="A333" s="577">
        <f>'[2]Switch board'!$A345</f>
        <v>0</v>
      </c>
      <c r="B333" s="425" t="str">
        <f>'[2]Switch board'!$B345</f>
        <v>JXF6050/25</v>
      </c>
      <c r="C333" s="891">
        <v>60</v>
      </c>
      <c r="D333" s="891">
        <v>60</v>
      </c>
      <c r="E333" s="891">
        <v>20</v>
      </c>
      <c r="F333" s="873" t="str">
        <f>'[2]Switch board'!I345</f>
        <v>~</v>
      </c>
      <c r="G333" s="474"/>
    </row>
    <row r="334" customHeight="1" spans="1:7">
      <c r="A334" s="577" t="str">
        <f>'[2]Switch board'!$A346</f>
        <v>SW129</v>
      </c>
      <c r="B334" s="425" t="str">
        <f>'[2]Switch board'!$B346</f>
        <v>JXF6060/20 *</v>
      </c>
      <c r="C334" s="891">
        <v>70</v>
      </c>
      <c r="D334" s="891">
        <v>50</v>
      </c>
      <c r="E334" s="891">
        <v>20</v>
      </c>
      <c r="F334" s="873">
        <f>'[2]Switch board'!I346</f>
        <v>291.522222222222</v>
      </c>
      <c r="G334" s="474"/>
    </row>
    <row r="335" spans="1:7">
      <c r="A335" s="577">
        <f>'[2]Switch board'!$A347</f>
        <v>0</v>
      </c>
      <c r="B335" s="425" t="str">
        <f>'[2]Switch board'!$B347</f>
        <v>JXF7050/20</v>
      </c>
      <c r="C335" s="474">
        <v>70</v>
      </c>
      <c r="D335" s="474">
        <v>50</v>
      </c>
      <c r="E335" s="474">
        <v>25</v>
      </c>
      <c r="F335" s="873" t="str">
        <f>'[2]Switch board'!I347</f>
        <v>~</v>
      </c>
      <c r="G335" s="474"/>
    </row>
    <row r="336" spans="1:7">
      <c r="A336" s="577">
        <f>'[2]Switch board'!$A348</f>
        <v>0</v>
      </c>
      <c r="B336" s="425" t="str">
        <f>'[2]Switch board'!$B348</f>
        <v>JXF7050/25</v>
      </c>
      <c r="C336" s="891">
        <v>70</v>
      </c>
      <c r="D336" s="891">
        <v>60</v>
      </c>
      <c r="E336" s="891">
        <v>20</v>
      </c>
      <c r="F336" s="873" t="str">
        <f>'[2]Switch board'!I348</f>
        <v>~</v>
      </c>
      <c r="G336" s="474"/>
    </row>
    <row r="337" spans="1:7">
      <c r="A337" s="577" t="str">
        <f>'[2]Switch board'!$A349</f>
        <v>SW130</v>
      </c>
      <c r="B337" s="425" t="str">
        <f>'[2]Switch board'!$B349</f>
        <v>JXF7060/20 * (1.2MM)</v>
      </c>
      <c r="C337" s="474">
        <v>70</v>
      </c>
      <c r="D337" s="474">
        <v>60</v>
      </c>
      <c r="E337" s="474">
        <v>25</v>
      </c>
      <c r="F337" s="873">
        <f>'[2]Switch board'!I349</f>
        <v>366.877777777778</v>
      </c>
      <c r="G337" s="474"/>
    </row>
    <row r="338" customHeight="1" spans="1:7">
      <c r="A338" s="577" t="str">
        <f>'[2]Switch board'!$A350</f>
        <v>SW131</v>
      </c>
      <c r="B338" s="425" t="str">
        <f>'[2]Switch board'!$B350</f>
        <v>JXF7060/25 </v>
      </c>
      <c r="C338" s="891">
        <v>80</v>
      </c>
      <c r="D338" s="891">
        <v>60</v>
      </c>
      <c r="E338" s="891">
        <v>20</v>
      </c>
      <c r="F338" s="873" t="str">
        <f>'[2]Switch board'!I350</f>
        <v>~</v>
      </c>
      <c r="G338" s="474"/>
    </row>
    <row r="339" customHeight="1" spans="1:7">
      <c r="A339" s="577" t="str">
        <f>'[2]Switch board'!$A351</f>
        <v>SW132</v>
      </c>
      <c r="B339" s="425" t="str">
        <f>'[2]Switch board'!$B351</f>
        <v>JXF8060/20</v>
      </c>
      <c r="C339" s="474">
        <v>80</v>
      </c>
      <c r="D339" s="474">
        <v>60</v>
      </c>
      <c r="E339" s="474">
        <v>25</v>
      </c>
      <c r="F339" s="873" t="str">
        <f>'[2]Switch board'!I351</f>
        <v>~</v>
      </c>
      <c r="G339" s="474"/>
    </row>
    <row r="340" customHeight="1" spans="1:7">
      <c r="A340" s="577" t="str">
        <f>'[2]Switch board'!$A352</f>
        <v>SW133</v>
      </c>
      <c r="B340" s="425" t="str">
        <f>'[2]Switch board'!$B352</f>
        <v>JXF8060/25</v>
      </c>
      <c r="C340" s="891">
        <v>80</v>
      </c>
      <c r="D340" s="891">
        <v>70</v>
      </c>
      <c r="E340" s="891">
        <v>20</v>
      </c>
      <c r="F340" s="873" t="str">
        <f>'[2]Switch board'!I352</f>
        <v>~</v>
      </c>
      <c r="G340" s="474"/>
    </row>
    <row r="341" spans="1:7">
      <c r="A341" s="577" t="str">
        <f>'[2]Switch board'!$A353</f>
        <v>SW134</v>
      </c>
      <c r="B341" s="425" t="str">
        <f>'[2]Switch board'!$B353</f>
        <v>JXF8070/20 * (1.2MM)</v>
      </c>
      <c r="C341" s="474">
        <v>90</v>
      </c>
      <c r="D341" s="474">
        <v>70</v>
      </c>
      <c r="E341" s="474">
        <v>22</v>
      </c>
      <c r="F341" s="873">
        <f>'[2]Switch board'!I353</f>
        <v>434.868518518518</v>
      </c>
      <c r="G341" s="474"/>
    </row>
    <row r="342" spans="1:7">
      <c r="A342" s="577">
        <f>'[2]Switch board'!$A354</f>
        <v>0</v>
      </c>
      <c r="B342" s="425" t="str">
        <f>'[2]Switch board'!$B354</f>
        <v>JXF9070/22</v>
      </c>
      <c r="C342" s="892">
        <v>100</v>
      </c>
      <c r="D342" s="892">
        <v>80</v>
      </c>
      <c r="E342" s="892">
        <v>20</v>
      </c>
      <c r="F342" s="873" t="str">
        <f>'[2]Switch board'!I354</f>
        <v>~</v>
      </c>
      <c r="G342" s="474"/>
    </row>
    <row r="343" spans="1:7">
      <c r="A343" s="577" t="str">
        <f>'[2]Switch board'!$A355</f>
        <v>SW135</v>
      </c>
      <c r="B343" s="425" t="str">
        <f>'[2]Switch board'!$B355</f>
        <v>JXF10080/20 (1.2mm*1.5mm)</v>
      </c>
      <c r="C343" s="474">
        <v>100</v>
      </c>
      <c r="D343" s="474">
        <v>80</v>
      </c>
      <c r="E343" s="474">
        <v>25</v>
      </c>
      <c r="F343" s="873">
        <f>'[2]Switch board'!I355</f>
        <v>610.861111111111</v>
      </c>
      <c r="G343" s="474"/>
    </row>
    <row r="344" spans="1:7">
      <c r="A344" s="577" t="str">
        <f>'[2]Switch board'!$A356</f>
        <v>SW136</v>
      </c>
      <c r="B344" s="425" t="str">
        <f>'[2]Switch board'!$B356</f>
        <v>JXF10080/25 (1.2mm*1.5mm)</v>
      </c>
      <c r="C344" s="474">
        <v>120</v>
      </c>
      <c r="D344" s="474">
        <v>100</v>
      </c>
      <c r="E344" s="474">
        <v>25</v>
      </c>
      <c r="F344" s="873" t="str">
        <f>'[2]Switch board'!I356</f>
        <v>~</v>
      </c>
      <c r="G344" s="474"/>
    </row>
    <row r="345" spans="1:7">
      <c r="A345" s="577" t="str">
        <f>'[2]Switch board'!$A358</f>
        <v>SW136.2</v>
      </c>
      <c r="B345" s="425" t="str">
        <f>'[2]Switch board'!$B358</f>
        <v>JXF 150150/30 (1.5mm*2mm)</v>
      </c>
      <c r="C345" s="891">
        <v>45</v>
      </c>
      <c r="D345" s="891">
        <v>40</v>
      </c>
      <c r="E345" s="891">
        <v>18</v>
      </c>
      <c r="F345" s="873">
        <f>'[2]Switch board'!I358</f>
        <v>1890.79</v>
      </c>
      <c r="G345" s="474"/>
    </row>
    <row r="346" spans="1:7">
      <c r="A346" s="577" t="str">
        <f>'[2]Switch board'!$A359</f>
        <v>SW137</v>
      </c>
      <c r="B346" s="425" t="str">
        <f>'[2]Switch board'!$B359</f>
        <v>STX4 4518 (1.2mm*1.5mm)</v>
      </c>
      <c r="C346" s="891">
        <v>60</v>
      </c>
      <c r="D346" s="891">
        <v>50</v>
      </c>
      <c r="E346" s="891">
        <v>20</v>
      </c>
      <c r="F346" s="873">
        <f>'[2]Switch board'!I359</f>
        <v>601.620666666667</v>
      </c>
      <c r="G346" s="474"/>
    </row>
    <row r="347" spans="1:7">
      <c r="A347" s="577" t="str">
        <f>'[2]Switch board'!$A360</f>
        <v>SW138</v>
      </c>
      <c r="B347" s="425" t="str">
        <f>'[2]Switch board'!$B360</f>
        <v>STX5 620 (1.2mm*1.5mm)</v>
      </c>
      <c r="C347" s="891">
        <v>60</v>
      </c>
      <c r="D347" s="891">
        <v>60</v>
      </c>
      <c r="E347" s="891">
        <v>20</v>
      </c>
      <c r="F347" s="873">
        <f>'[2]Switch board'!I360</f>
        <v>929.758833333333</v>
      </c>
      <c r="G347" s="474"/>
    </row>
    <row r="348" spans="1:7">
      <c r="A348" s="577" t="str">
        <f>'[2]Switch board'!$A361</f>
        <v>SW139</v>
      </c>
      <c r="B348" s="425" t="str">
        <f>'[2]Switch board'!$B361</f>
        <v>STX6 620 (1.2mm*1.5mm)</v>
      </c>
      <c r="C348" s="891">
        <v>70</v>
      </c>
      <c r="D348" s="891">
        <v>60</v>
      </c>
      <c r="E348" s="891">
        <v>20</v>
      </c>
      <c r="F348" s="873">
        <f>'[2]Switch board'!I361</f>
        <v>1042.94</v>
      </c>
      <c r="G348" s="474"/>
    </row>
    <row r="349" spans="1:7">
      <c r="A349" s="577" t="str">
        <f>'[2]Switch board'!$A362</f>
        <v>SW140</v>
      </c>
      <c r="B349" s="425" t="str">
        <f>'[2]Switch board'!$B362</f>
        <v>STX6 720 (1.2mm*1.5mm)</v>
      </c>
      <c r="C349" s="891">
        <v>80</v>
      </c>
      <c r="D349" s="891">
        <v>70</v>
      </c>
      <c r="E349" s="891">
        <v>20</v>
      </c>
      <c r="F349" s="873">
        <f>'[2]Switch board'!I362</f>
        <v>1170.232</v>
      </c>
      <c r="G349" s="474"/>
    </row>
    <row r="350" spans="1:7">
      <c r="A350" s="577" t="str">
        <f>'[2]Switch board'!$A363</f>
        <v>SW141</v>
      </c>
      <c r="B350" s="425" t="str">
        <f>'[2]Switch board'!$B363</f>
        <v>STX7 820 (1.5mm*2mm)</v>
      </c>
      <c r="C350" s="892">
        <v>100</v>
      </c>
      <c r="D350" s="892">
        <v>80</v>
      </c>
      <c r="E350" s="892">
        <v>20</v>
      </c>
      <c r="F350" s="873">
        <f>'[2]Switch board'!I363</f>
        <v>1701.693</v>
      </c>
      <c r="G350" s="474"/>
    </row>
    <row r="351" spans="1:7">
      <c r="A351" s="577" t="str">
        <f>'[2]Switch board'!$A364</f>
        <v>SW142</v>
      </c>
      <c r="B351" s="425" t="str">
        <f>'[2]Switch board'!$B364</f>
        <v>STX8 1020 (1.5mm*2mm)</v>
      </c>
      <c r="C351" s="474">
        <v>100</v>
      </c>
      <c r="D351" s="474">
        <v>80</v>
      </c>
      <c r="E351" s="474">
        <v>25</v>
      </c>
      <c r="F351" s="873">
        <f>'[2]Switch board'!I364</f>
        <v>2259.595</v>
      </c>
      <c r="G351" s="474"/>
    </row>
    <row r="352" spans="1:7">
      <c r="A352" s="577" t="str">
        <f>'[2]Switch board'!$A365</f>
        <v>SW143</v>
      </c>
      <c r="B352" s="425" t="str">
        <f>'[2]Switch board'!$B365</f>
        <v>STX8 1025 (1.5mm*2mm)</v>
      </c>
      <c r="C352" s="331" t="s">
        <v>262</v>
      </c>
      <c r="D352" s="319" t="s">
        <v>263</v>
      </c>
      <c r="E352" s="474"/>
      <c r="F352" s="873">
        <f>'[2]Switch board'!I365</f>
        <v>2428.66766666667</v>
      </c>
      <c r="G352" s="474"/>
    </row>
    <row r="353" spans="1:7">
      <c r="A353" s="577" t="str">
        <f>'[2]Switch board'!$A366</f>
        <v>SW144</v>
      </c>
      <c r="B353" s="425" t="str">
        <f>'[2]Switch board'!$B366</f>
        <v>TT1 04</v>
      </c>
      <c r="C353" s="331" t="s">
        <v>264</v>
      </c>
      <c r="D353" s="319"/>
      <c r="E353" s="474"/>
      <c r="F353" s="873">
        <f>'[2]Switch board'!I366</f>
        <v>40.8141176470588</v>
      </c>
      <c r="G353" s="474"/>
    </row>
    <row r="354" spans="1:7">
      <c r="A354" s="577" t="str">
        <f>'[2]Switch board'!$A367</f>
        <v>SW145</v>
      </c>
      <c r="B354" s="425" t="str">
        <f>'[2]Switch board'!$B367</f>
        <v>TT2 04</v>
      </c>
      <c r="C354" s="331" t="s">
        <v>265</v>
      </c>
      <c r="D354" s="319"/>
      <c r="E354" s="474"/>
      <c r="F354" s="873">
        <f>'[2]Switch board'!I367</f>
        <v>46.2398039215686</v>
      </c>
      <c r="G354" s="474"/>
    </row>
    <row r="355" spans="1:7">
      <c r="A355" s="577" t="str">
        <f>'[2]Switch board'!$A368</f>
        <v>SW146</v>
      </c>
      <c r="B355" s="425" t="str">
        <f>'[2]Switch board'!$B368</f>
        <v>TT2 05</v>
      </c>
      <c r="C355" s="331" t="s">
        <v>266</v>
      </c>
      <c r="D355" s="319"/>
      <c r="E355" s="474"/>
      <c r="F355" s="873">
        <f>'[2]Switch board'!I368</f>
        <v>53.7709803921569</v>
      </c>
      <c r="G355" s="474"/>
    </row>
    <row r="356" customHeight="1" spans="1:7">
      <c r="A356" s="577" t="str">
        <f>'[2]Switch board'!$A369</f>
        <v>SW147</v>
      </c>
      <c r="B356" s="425" t="str">
        <f>'[2]Switch board'!$B369</f>
        <v>TT1 06</v>
      </c>
      <c r="C356" s="27" t="s">
        <v>267</v>
      </c>
      <c r="D356" s="281" t="s">
        <v>268</v>
      </c>
      <c r="E356" s="474"/>
      <c r="F356" s="873">
        <f>'[2]Switch board'!I369</f>
        <v>61.3021568627451</v>
      </c>
      <c r="G356" s="474"/>
    </row>
    <row r="357" customHeight="1" spans="1:7">
      <c r="A357" s="577" t="str">
        <f>'[2]Switch board'!$A370</f>
        <v>SW148</v>
      </c>
      <c r="B357" s="425" t="str">
        <f>'[2]Switch board'!$B370</f>
        <v>TB-AG-1115</v>
      </c>
      <c r="C357" s="27" t="s">
        <v>269</v>
      </c>
      <c r="D357" s="281"/>
      <c r="E357" s="474"/>
      <c r="F357" s="873">
        <f>'[2]Switch board'!I370</f>
        <v>10.1225490196078</v>
      </c>
      <c r="G357" s="474"/>
    </row>
    <row r="358" spans="1:7">
      <c r="A358" s="577" t="str">
        <f>'[2]Switch board'!$A371</f>
        <v>SW149</v>
      </c>
      <c r="B358" s="425" t="str">
        <f>'[2]Switch board'!$B371</f>
        <v>TB-AG-1419</v>
      </c>
      <c r="C358" s="27" t="s">
        <v>270</v>
      </c>
      <c r="D358" s="281"/>
      <c r="E358" s="474"/>
      <c r="F358" s="873">
        <f>'[2]Switch board'!I371</f>
        <v>16.8439215686275</v>
      </c>
      <c r="G358" s="474"/>
    </row>
    <row r="359" spans="1:7">
      <c r="A359" s="577" t="str">
        <f>'[2]Switch board'!$A372</f>
        <v>SW150</v>
      </c>
      <c r="B359" s="425" t="str">
        <f>'[2]Switch board'!$B372</f>
        <v>TB-AG-1924</v>
      </c>
      <c r="C359" s="27" t="s">
        <v>271</v>
      </c>
      <c r="D359" s="281"/>
      <c r="E359" s="474"/>
      <c r="F359" s="873">
        <f>'[2]Switch board'!I372</f>
        <v>25.1039215686275</v>
      </c>
      <c r="G359" s="474"/>
    </row>
    <row r="360" spans="1:7">
      <c r="A360" s="577" t="str">
        <f>'[2]Switch board'!$A373</f>
        <v>SW151</v>
      </c>
      <c r="B360" s="425" t="str">
        <f>'[2]Switch board'!$B373</f>
        <v>TB-AG-1924-1</v>
      </c>
      <c r="C360" s="27" t="s">
        <v>272</v>
      </c>
      <c r="D360" s="281"/>
      <c r="E360" s="474"/>
      <c r="F360" s="873">
        <f>'[2]Switch board'!I373</f>
        <v>35.7933333333333</v>
      </c>
      <c r="G360" s="474"/>
    </row>
    <row r="361" spans="1:7">
      <c r="A361" s="577" t="str">
        <f>'[2]Switch board'!$A374</f>
        <v>SW152</v>
      </c>
      <c r="B361" s="425" t="str">
        <f>'[2]Switch board'!$B374</f>
        <v>TB-AG-2230</v>
      </c>
      <c r="C361" s="27" t="s">
        <v>273</v>
      </c>
      <c r="D361" s="281"/>
      <c r="E361" s="474"/>
      <c r="F361" s="873">
        <f>'[2]Switch board'!I374</f>
        <v>48.5882352941177</v>
      </c>
      <c r="G361" s="474"/>
    </row>
    <row r="362" spans="1:7">
      <c r="A362" s="577" t="str">
        <f>'[2]Switch board'!$A375</f>
        <v>SW153</v>
      </c>
      <c r="B362" s="425" t="str">
        <f>'[2]Switch board'!$B375</f>
        <v>TB-AG-3038</v>
      </c>
      <c r="C362" s="27" t="s">
        <v>274</v>
      </c>
      <c r="D362" s="281"/>
      <c r="E362" s="474"/>
      <c r="F362" s="873">
        <f>'[2]Switch board'!I375</f>
        <v>70.21</v>
      </c>
      <c r="G362" s="474"/>
    </row>
    <row r="363" spans="1:7">
      <c r="A363" s="577" t="str">
        <f>'[2]Switch board'!$A376</f>
        <v>SW154</v>
      </c>
      <c r="B363" s="425" t="str">
        <f>'[2]Switch board'!$B376</f>
        <v>TB-AG-3038-1</v>
      </c>
      <c r="C363" s="27" t="s">
        <v>275</v>
      </c>
      <c r="D363" s="376" t="s">
        <v>276</v>
      </c>
      <c r="E363" s="474"/>
      <c r="F363" s="873">
        <f>'[2]Switch board'!I376</f>
        <v>90.4550980392157</v>
      </c>
      <c r="G363" s="474"/>
    </row>
    <row r="364" spans="1:7">
      <c r="A364" s="577" t="str">
        <f>'[2]Switch board'!$A377</f>
        <v>SW155</v>
      </c>
      <c r="B364" s="425" t="str">
        <f>'[2]Switch board'!$B377</f>
        <v>MEP4540/18 plexiglass door</v>
      </c>
      <c r="C364" s="27" t="s">
        <v>277</v>
      </c>
      <c r="D364" s="378"/>
      <c r="E364" s="474"/>
      <c r="F364" s="873">
        <f>'[2]Switch board'!I377</f>
        <v>206.5</v>
      </c>
      <c r="G364" s="474"/>
    </row>
    <row r="365" spans="1:7">
      <c r="A365" s="893"/>
      <c r="B365" s="845"/>
      <c r="C365" s="464"/>
      <c r="D365" s="279"/>
      <c r="F365" s="894"/>
    </row>
    <row r="366" spans="1:7">
      <c r="A366" s="893"/>
      <c r="B366" s="726"/>
      <c r="C366" s="464"/>
      <c r="D366" s="279"/>
      <c r="F366" s="894"/>
    </row>
    <row r="367" s="868" customFormat="1" spans="1:7">
      <c r="A367" s="895"/>
      <c r="B367" s="896"/>
      <c r="C367" s="897"/>
      <c r="D367" s="898"/>
      <c r="F367" s="899"/>
      <c r="G367" s="900"/>
    </row>
    <row r="368" s="868" customFormat="1" spans="1:7">
      <c r="A368" s="895"/>
      <c r="B368" s="900"/>
      <c r="C368" s="897"/>
      <c r="D368" s="897"/>
      <c r="F368" s="899"/>
      <c r="G368" s="900"/>
    </row>
    <row r="369" s="868" customFormat="1" spans="1:7">
      <c r="A369" s="895"/>
      <c r="B369" s="900"/>
      <c r="C369" s="897"/>
      <c r="D369" s="897"/>
      <c r="E369" s="896"/>
      <c r="F369" s="899"/>
      <c r="G369" s="900"/>
    </row>
    <row r="370" s="868" customFormat="1" spans="1:7">
      <c r="A370" s="895"/>
      <c r="B370" s="900"/>
      <c r="C370" s="897"/>
      <c r="D370" s="897"/>
      <c r="E370" s="896"/>
      <c r="F370" s="899"/>
      <c r="G370" s="900"/>
    </row>
    <row r="371" s="868" customFormat="1" spans="1:7">
      <c r="A371" s="895"/>
      <c r="B371" s="900"/>
      <c r="C371" s="897"/>
      <c r="D371" s="897"/>
      <c r="F371" s="899"/>
      <c r="G371" s="900"/>
    </row>
    <row r="372" s="868" customFormat="1" spans="1:7">
      <c r="A372" s="895"/>
      <c r="B372" s="900"/>
      <c r="C372" s="897"/>
      <c r="D372" s="897"/>
      <c r="E372" s="901"/>
      <c r="F372" s="899"/>
      <c r="G372" s="900"/>
    </row>
    <row r="373" s="868" customFormat="1" spans="1:7">
      <c r="A373" s="895"/>
      <c r="B373" s="900"/>
      <c r="C373" s="897"/>
      <c r="D373" s="897"/>
      <c r="E373" s="896"/>
      <c r="F373" s="899"/>
      <c r="G373" s="900"/>
    </row>
    <row r="374" s="868" customFormat="1" spans="1:7">
      <c r="A374" s="895"/>
      <c r="B374" s="900"/>
      <c r="C374" s="897"/>
      <c r="D374" s="897"/>
      <c r="E374" s="896"/>
      <c r="F374" s="899"/>
      <c r="G374" s="900"/>
    </row>
    <row r="375" s="868" customFormat="1" spans="1:7">
      <c r="A375" s="895"/>
      <c r="B375" s="900"/>
      <c r="C375" s="897"/>
      <c r="D375" s="897"/>
      <c r="F375" s="899"/>
      <c r="G375" s="900"/>
    </row>
    <row r="376" s="868" customFormat="1" spans="1:7">
      <c r="A376" s="895"/>
      <c r="B376" s="900"/>
      <c r="C376" s="897"/>
      <c r="D376" s="897"/>
      <c r="F376" s="899"/>
      <c r="G376" s="900"/>
    </row>
    <row r="377" s="868" customFormat="1" spans="1:7">
      <c r="A377" s="895"/>
      <c r="B377" s="900"/>
      <c r="C377" s="897"/>
      <c r="D377" s="897"/>
      <c r="E377" s="896"/>
      <c r="F377" s="899"/>
      <c r="G377" s="900"/>
    </row>
    <row r="378" s="868" customFormat="1" spans="1:7">
      <c r="A378" s="895"/>
      <c r="B378" s="900"/>
      <c r="C378" s="897"/>
      <c r="D378" s="897"/>
      <c r="E378" s="896"/>
      <c r="F378" s="899"/>
      <c r="G378" s="900"/>
    </row>
    <row r="379" s="868" customFormat="1" spans="1:7">
      <c r="A379" s="895"/>
      <c r="B379" s="900"/>
      <c r="C379" s="897"/>
      <c r="D379" s="897"/>
      <c r="E379" s="896"/>
      <c r="F379" s="899"/>
      <c r="G379" s="900"/>
    </row>
    <row r="380" s="868" customFormat="1" spans="1:7">
      <c r="A380" s="895"/>
      <c r="B380" s="900"/>
      <c r="C380" s="897"/>
      <c r="D380" s="897"/>
      <c r="E380" s="896"/>
      <c r="F380" s="899"/>
      <c r="G380" s="900"/>
    </row>
    <row r="381" s="868" customFormat="1" spans="1:7">
      <c r="A381" s="895"/>
      <c r="B381" s="900"/>
      <c r="C381" s="897"/>
      <c r="D381" s="897"/>
      <c r="E381" s="896"/>
      <c r="F381" s="899"/>
      <c r="G381" s="900"/>
    </row>
    <row r="382" s="868" customFormat="1" spans="1:7">
      <c r="A382" s="895"/>
      <c r="B382" s="900"/>
      <c r="C382" s="897"/>
      <c r="D382" s="897"/>
      <c r="F382" s="899"/>
      <c r="G382" s="900"/>
    </row>
    <row r="383" s="868" customFormat="1" spans="1:7">
      <c r="A383" s="895"/>
      <c r="B383" s="900"/>
      <c r="C383" s="896"/>
      <c r="D383" s="896"/>
      <c r="E383" s="896"/>
      <c r="F383" s="899"/>
      <c r="G383" s="900"/>
    </row>
    <row r="384" s="868" customFormat="1" spans="1:7">
      <c r="A384" s="895"/>
      <c r="B384" s="900"/>
      <c r="C384" s="896"/>
      <c r="D384" s="896"/>
      <c r="E384" s="896"/>
      <c r="F384" s="899"/>
      <c r="G384" s="900"/>
    </row>
    <row r="385" s="868" customFormat="1" spans="1:8">
      <c r="A385" s="895"/>
      <c r="B385" s="896"/>
      <c r="C385" s="896"/>
      <c r="D385" s="896"/>
      <c r="E385" s="896"/>
      <c r="F385" s="899"/>
      <c r="G385" s="900"/>
    </row>
    <row r="386" s="868" customFormat="1" spans="1:8">
      <c r="A386" s="895"/>
      <c r="B386" s="896"/>
      <c r="C386" s="896"/>
      <c r="D386" s="896"/>
      <c r="E386" s="896"/>
      <c r="F386" s="902"/>
    </row>
    <row r="387" s="868" customFormat="1" spans="1:8">
      <c r="A387" s="895"/>
      <c r="B387" s="896"/>
      <c r="C387" s="897"/>
      <c r="D387" s="898"/>
      <c r="E387" s="898"/>
      <c r="F387" s="903"/>
      <c r="G387" s="900"/>
    </row>
    <row r="388" s="868" customFormat="1" spans="1:8">
      <c r="A388" s="895"/>
      <c r="B388" s="900"/>
      <c r="C388" s="897"/>
      <c r="D388" s="897"/>
      <c r="E388" s="896"/>
      <c r="F388" s="902"/>
      <c r="G388" s="900"/>
    </row>
    <row r="389" s="868" customFormat="1" spans="1:8">
      <c r="A389" s="895"/>
      <c r="B389" s="900"/>
      <c r="C389" s="897"/>
      <c r="D389" s="897"/>
      <c r="E389" s="896"/>
      <c r="F389" s="902"/>
      <c r="G389" s="900"/>
    </row>
    <row r="390" s="868" customFormat="1" spans="1:8">
      <c r="A390" s="895"/>
      <c r="B390" s="900"/>
      <c r="C390" s="897"/>
      <c r="D390" s="897"/>
      <c r="E390" s="896"/>
      <c r="F390" s="902"/>
      <c r="G390" s="900"/>
    </row>
    <row r="391" s="868" customFormat="1" spans="1:8">
      <c r="A391" s="895"/>
      <c r="B391" s="900"/>
      <c r="C391" s="897"/>
      <c r="D391" s="897"/>
      <c r="E391" s="896"/>
      <c r="F391" s="902"/>
      <c r="G391" s="900"/>
    </row>
    <row r="392" s="868" customFormat="1" spans="1:8">
      <c r="A392" s="895"/>
      <c r="B392" s="900"/>
      <c r="C392" s="897"/>
      <c r="D392" s="897"/>
      <c r="E392" s="896"/>
      <c r="F392" s="902"/>
      <c r="G392" s="900"/>
    </row>
    <row r="393" s="868" customFormat="1" ht="11.25" spans="1:8">
      <c r="A393" s="2"/>
      <c r="B393" s="865"/>
      <c r="C393" s="865"/>
      <c r="D393" s="865"/>
      <c r="E393" s="865"/>
      <c r="F393" s="904" t="s">
        <v>278</v>
      </c>
      <c r="G393" s="633"/>
      <c r="H393" s="865"/>
    </row>
    <row r="394" ht="22.5" spans="1:8">
      <c r="A394" s="905" t="s">
        <v>279</v>
      </c>
      <c r="B394" s="906" t="s">
        <v>280</v>
      </c>
      <c r="C394" s="907" t="s">
        <v>281</v>
      </c>
      <c r="D394" s="908" t="s">
        <v>282</v>
      </c>
      <c r="E394" s="474" t="s">
        <v>283</v>
      </c>
      <c r="F394" s="500" t="s">
        <v>284</v>
      </c>
      <c r="G394" s="909" t="s">
        <v>285</v>
      </c>
    </row>
    <row r="395" spans="1:8">
      <c r="A395" s="910">
        <v>1</v>
      </c>
      <c r="B395" s="911" t="s">
        <v>286</v>
      </c>
      <c r="C395" s="907">
        <v>12</v>
      </c>
      <c r="D395" s="907" t="e">
        <f>#REF!</f>
        <v>#REF!</v>
      </c>
      <c r="E395" s="581" t="s">
        <v>287</v>
      </c>
      <c r="F395" s="912" t="e">
        <f t="shared" ref="F395:F399" si="0">D395</f>
        <v>#REF!</v>
      </c>
      <c r="G395" s="913" t="e">
        <f>#REF!</f>
        <v>#REF!</v>
      </c>
    </row>
    <row r="396" spans="1:8">
      <c r="A396" s="910">
        <v>1</v>
      </c>
      <c r="B396" s="911" t="s">
        <v>288</v>
      </c>
      <c r="C396" s="907">
        <v>13</v>
      </c>
      <c r="D396" s="907" t="e">
        <f>#REF!</f>
        <v>#REF!</v>
      </c>
      <c r="E396" s="912" t="e">
        <f>D396</f>
        <v>#REF!</v>
      </c>
      <c r="F396" s="912"/>
      <c r="G396" s="913">
        <f>F14*2</f>
        <v>241.437722697092</v>
      </c>
    </row>
    <row r="397" spans="1:8">
      <c r="A397" s="910">
        <v>1</v>
      </c>
      <c r="B397" s="911" t="s">
        <v>289</v>
      </c>
      <c r="C397" s="907">
        <v>24</v>
      </c>
      <c r="D397" s="907" t="e">
        <f>#REF!</f>
        <v>#REF!</v>
      </c>
      <c r="E397" s="912" t="e">
        <f>D397</f>
        <v>#REF!</v>
      </c>
      <c r="F397" s="912"/>
      <c r="G397" s="913" t="e">
        <f>#REF!</f>
        <v>#REF!</v>
      </c>
    </row>
    <row r="398" spans="1:8">
      <c r="A398" s="910">
        <v>1</v>
      </c>
      <c r="B398" s="914" t="s">
        <v>290</v>
      </c>
      <c r="C398" s="907">
        <v>27</v>
      </c>
      <c r="D398" s="907" t="e">
        <f>#REF!</f>
        <v>#REF!</v>
      </c>
      <c r="E398" s="474"/>
      <c r="F398" s="912" t="e">
        <f t="shared" si="0"/>
        <v>#REF!</v>
      </c>
      <c r="G398" s="319"/>
    </row>
    <row r="399" spans="1:8">
      <c r="A399" s="910">
        <v>3</v>
      </c>
      <c r="B399" s="915" t="s">
        <v>291</v>
      </c>
      <c r="C399" s="907">
        <f t="shared" ref="C399:C401" si="1">D399</f>
        <v>8.40336134453781</v>
      </c>
      <c r="D399" s="907">
        <f>F114*A399</f>
        <v>8.40336134453781</v>
      </c>
      <c r="E399" s="887">
        <f>F114</f>
        <v>2.80112044817927</v>
      </c>
      <c r="F399" s="912">
        <f t="shared" si="0"/>
        <v>8.40336134453781</v>
      </c>
      <c r="G399" s="319"/>
    </row>
    <row r="400" spans="1:8">
      <c r="A400" s="910">
        <v>1</v>
      </c>
      <c r="B400" s="915" t="s">
        <v>292</v>
      </c>
      <c r="C400" s="907" t="e">
        <f t="shared" si="1"/>
        <v>#REF!</v>
      </c>
      <c r="D400" s="907" t="e">
        <f>#REF!</f>
        <v>#REF!</v>
      </c>
      <c r="E400" s="912" t="e">
        <f>D400</f>
        <v>#REF!</v>
      </c>
      <c r="F400" s="912"/>
      <c r="G400" s="913" t="e">
        <f>#REF!</f>
        <v>#REF!</v>
      </c>
    </row>
    <row r="401" spans="1:7">
      <c r="A401" s="910">
        <v>1</v>
      </c>
      <c r="B401" s="915" t="s">
        <v>293</v>
      </c>
      <c r="C401" s="907" t="e">
        <f t="shared" si="1"/>
        <v>#REF!</v>
      </c>
      <c r="D401" s="907" t="e">
        <f>#REF!</f>
        <v>#REF!</v>
      </c>
      <c r="E401" s="912"/>
      <c r="F401" s="912" t="e">
        <f t="shared" ref="F401:F405" si="2">D401</f>
        <v>#REF!</v>
      </c>
      <c r="G401" s="913" t="e">
        <f>#REF!</f>
        <v>#REF!</v>
      </c>
    </row>
    <row r="402" spans="1:7">
      <c r="A402" s="910">
        <v>1</v>
      </c>
      <c r="B402" s="915" t="s">
        <v>294</v>
      </c>
      <c r="C402" s="907">
        <v>70</v>
      </c>
      <c r="D402" s="907">
        <v>70</v>
      </c>
      <c r="E402" s="474"/>
      <c r="F402" s="912">
        <v>100</v>
      </c>
      <c r="G402" s="319"/>
    </row>
    <row r="403" spans="1:7">
      <c r="A403" s="910">
        <v>2</v>
      </c>
      <c r="B403" s="915" t="s">
        <v>295</v>
      </c>
      <c r="C403" s="907">
        <f t="shared" ref="C403:C405" si="3">D403</f>
        <v>140</v>
      </c>
      <c r="D403" s="907">
        <f>F172*A403</f>
        <v>140</v>
      </c>
      <c r="E403" s="474">
        <f>F172</f>
        <v>70</v>
      </c>
      <c r="F403" s="912" t="e">
        <f>#REF!</f>
        <v>#REF!</v>
      </c>
      <c r="G403" s="319"/>
    </row>
    <row r="404" spans="1:7">
      <c r="A404" s="910">
        <v>3</v>
      </c>
      <c r="B404" s="915" t="s">
        <v>296</v>
      </c>
      <c r="C404" s="907">
        <f t="shared" si="3"/>
        <v>33.9999999999999</v>
      </c>
      <c r="D404" s="907">
        <f>F170*A404</f>
        <v>33.9999999999999</v>
      </c>
      <c r="E404" s="912">
        <f>D404</f>
        <v>33.9999999999999</v>
      </c>
      <c r="F404" s="912">
        <f t="shared" si="2"/>
        <v>33.9999999999999</v>
      </c>
      <c r="G404" s="319"/>
    </row>
    <row r="405" spans="1:7">
      <c r="A405" s="910">
        <v>1</v>
      </c>
      <c r="B405" s="915" t="s">
        <v>297</v>
      </c>
      <c r="C405" s="907" t="e">
        <f t="shared" si="3"/>
        <v>#REF!</v>
      </c>
      <c r="D405" s="907" t="e">
        <f>#REF!</f>
        <v>#REF!</v>
      </c>
      <c r="E405" s="912" t="e">
        <f>D405</f>
        <v>#REF!</v>
      </c>
      <c r="F405" s="912" t="e">
        <f t="shared" si="2"/>
        <v>#REF!</v>
      </c>
      <c r="G405" s="916" t="e">
        <f>#REF!</f>
        <v>#REF!</v>
      </c>
    </row>
    <row r="406" spans="1:7">
      <c r="A406" s="910">
        <v>1</v>
      </c>
      <c r="B406" s="915" t="s">
        <v>298</v>
      </c>
      <c r="C406" s="907">
        <f>F110</f>
        <v>86.2663906142167</v>
      </c>
      <c r="D406" s="907">
        <f>C406</f>
        <v>86.2663906142167</v>
      </c>
      <c r="E406" s="912">
        <f>D406</f>
        <v>86.2663906142167</v>
      </c>
      <c r="F406" s="912" t="e">
        <f>#REF!</f>
        <v>#REF!</v>
      </c>
      <c r="G406" s="319"/>
    </row>
    <row r="407" spans="1:7">
      <c r="A407" s="910">
        <v>1</v>
      </c>
      <c r="B407" s="917" t="s">
        <v>299</v>
      </c>
      <c r="C407" s="907" t="str">
        <f>F324</f>
        <v>~</v>
      </c>
      <c r="D407" s="907" t="str">
        <f>F324</f>
        <v>~</v>
      </c>
      <c r="E407" s="912" t="str">
        <f>F321</f>
        <v>~</v>
      </c>
      <c r="F407" s="912" t="str">
        <f>F321</f>
        <v>~</v>
      </c>
      <c r="G407" s="913" t="e">
        <f>#REF!</f>
        <v>#REF!</v>
      </c>
    </row>
    <row r="408" spans="1:7">
      <c r="A408" s="910">
        <v>1</v>
      </c>
      <c r="B408" s="917" t="s">
        <v>300</v>
      </c>
      <c r="C408" s="907">
        <f>D408</f>
        <v>138.333333333333</v>
      </c>
      <c r="D408" s="907">
        <f>F176</f>
        <v>138.333333333333</v>
      </c>
      <c r="E408" s="912">
        <f>D408</f>
        <v>138.333333333333</v>
      </c>
      <c r="F408" s="912">
        <f>D408</f>
        <v>138.333333333333</v>
      </c>
      <c r="G408" s="913">
        <f>F178</f>
        <v>366.666666666667</v>
      </c>
    </row>
    <row r="409" spans="1:7">
      <c r="A409" s="910">
        <v>1</v>
      </c>
      <c r="B409" s="917" t="s">
        <v>301</v>
      </c>
      <c r="C409" s="907">
        <v>250</v>
      </c>
      <c r="D409" s="907">
        <f>C409</f>
        <v>250</v>
      </c>
      <c r="E409" s="474">
        <v>250</v>
      </c>
      <c r="F409" s="912">
        <v>250</v>
      </c>
      <c r="G409" s="319">
        <v>450</v>
      </c>
    </row>
    <row r="410" spans="1:7">
      <c r="A410" s="918"/>
      <c r="B410" s="914" t="s">
        <v>302</v>
      </c>
      <c r="C410" s="919" t="e">
        <f>SUM(C395:C409)</f>
        <v>#REF!</v>
      </c>
      <c r="D410" s="919" t="e">
        <f>SUM(D395:D409)</f>
        <v>#REF!</v>
      </c>
      <c r="E410" s="912" t="e">
        <f>SUM(E396:E409)</f>
        <v>#REF!</v>
      </c>
      <c r="F410" s="912" t="e">
        <f>SUM(F395:F409)</f>
        <v>#REF!</v>
      </c>
      <c r="G410" s="913" t="e">
        <f>SUM(G395:G409)</f>
        <v>#REF!</v>
      </c>
    </row>
    <row r="411" spans="1:7">
      <c r="A411" s="918" t="s">
        <v>303</v>
      </c>
      <c r="B411" s="914" t="s">
        <v>304</v>
      </c>
      <c r="C411" s="912" t="e">
        <f>SUM(C395:C409)-C400-C403-C406+8-26</f>
        <v>#REF!</v>
      </c>
      <c r="D411" s="912" t="e">
        <f>SUM(D395:D409)-D400-D403-D406+8-26</f>
        <v>#REF!</v>
      </c>
      <c r="F411" s="865"/>
      <c r="G411" s="633"/>
    </row>
    <row r="412" spans="1:7">
      <c r="A412" s="920" t="s">
        <v>305</v>
      </c>
      <c r="B412" s="921">
        <v>600</v>
      </c>
      <c r="D412" s="920"/>
      <c r="E412" s="920"/>
      <c r="F412" s="865"/>
      <c r="G412" s="633"/>
    </row>
    <row r="413" spans="1:7">
      <c r="A413" s="920" t="s">
        <v>306</v>
      </c>
      <c r="B413" s="921"/>
      <c r="D413" s="920"/>
      <c r="E413" s="920"/>
      <c r="F413" s="865"/>
      <c r="G413" s="633"/>
    </row>
    <row r="414" spans="1:7">
      <c r="A414" s="920" t="s">
        <v>307</v>
      </c>
      <c r="B414" s="921">
        <v>27</v>
      </c>
      <c r="D414" s="920"/>
      <c r="E414" s="920"/>
      <c r="F414" s="865"/>
      <c r="G414" s="633"/>
    </row>
    <row r="415" spans="1:7">
      <c r="A415" s="920" t="s">
        <v>308</v>
      </c>
      <c r="B415" s="921">
        <v>165</v>
      </c>
      <c r="D415" s="920"/>
      <c r="E415" s="920"/>
      <c r="F415" s="865"/>
      <c r="G415" s="633"/>
    </row>
    <row r="416" spans="1:7">
      <c r="A416" s="918"/>
      <c r="B416" s="920"/>
      <c r="C416" s="920"/>
      <c r="D416" s="920"/>
      <c r="E416" s="920"/>
      <c r="F416" s="865"/>
      <c r="G416" s="633"/>
    </row>
    <row r="417" spans="1:7">
      <c r="A417" s="918"/>
      <c r="B417" s="920"/>
      <c r="C417" s="920"/>
      <c r="D417" s="920"/>
      <c r="E417" s="920"/>
      <c r="F417" s="920"/>
    </row>
    <row r="418" ht="22.5" spans="1:7">
      <c r="A418" s="905" t="s">
        <v>309</v>
      </c>
      <c r="B418" s="906" t="s">
        <v>280</v>
      </c>
      <c r="C418" s="907" t="s">
        <v>281</v>
      </c>
      <c r="D418" s="908" t="s">
        <v>282</v>
      </c>
      <c r="E418" s="908" t="s">
        <v>310</v>
      </c>
      <c r="F418" s="908" t="s">
        <v>311</v>
      </c>
      <c r="G418" s="922" t="s">
        <v>309</v>
      </c>
    </row>
    <row r="419" spans="1:7">
      <c r="A419" s="910">
        <v>1</v>
      </c>
      <c r="B419" s="911" t="s">
        <v>286</v>
      </c>
      <c r="C419" s="907">
        <v>24</v>
      </c>
      <c r="D419" s="907" t="e">
        <f>#REF!</f>
        <v>#REF!</v>
      </c>
      <c r="E419" s="912"/>
      <c r="F419" s="912"/>
      <c r="G419" s="914">
        <v>1</v>
      </c>
    </row>
    <row r="420" spans="1:7">
      <c r="A420" s="910">
        <v>1</v>
      </c>
      <c r="B420" s="911" t="s">
        <v>312</v>
      </c>
      <c r="C420" s="907">
        <v>13</v>
      </c>
      <c r="D420" s="907" t="e">
        <f>#REF!</f>
        <v>#REF!</v>
      </c>
      <c r="E420" s="912" t="e">
        <f t="shared" ref="E420:E425" si="4">D420</f>
        <v>#REF!</v>
      </c>
      <c r="F420" s="912">
        <f>F11*2</f>
        <v>133.699384074197</v>
      </c>
      <c r="G420" s="914">
        <v>1</v>
      </c>
    </row>
    <row r="421" spans="1:7">
      <c r="A421" s="910">
        <v>1</v>
      </c>
      <c r="B421" s="911" t="s">
        <v>313</v>
      </c>
      <c r="C421" s="907">
        <v>27</v>
      </c>
      <c r="D421" s="907" t="e">
        <f>#REF!</f>
        <v>#REF!</v>
      </c>
      <c r="E421" s="912" t="e">
        <f t="shared" si="4"/>
        <v>#REF!</v>
      </c>
      <c r="F421" s="912" t="e">
        <f>#REF!*2</f>
        <v>#REF!</v>
      </c>
      <c r="G421" s="914">
        <v>1</v>
      </c>
    </row>
    <row r="422" spans="1:7">
      <c r="A422" s="910">
        <v>1</v>
      </c>
      <c r="B422" s="911" t="s">
        <v>314</v>
      </c>
      <c r="C422" s="907">
        <f t="shared" ref="C422:C426" si="5">D422</f>
        <v>49.9750124937531</v>
      </c>
      <c r="D422" s="907">
        <f>A422*F25</f>
        <v>49.9750124937531</v>
      </c>
      <c r="E422" s="912"/>
      <c r="F422" s="912"/>
      <c r="G422" s="914">
        <v>1</v>
      </c>
    </row>
    <row r="423" spans="1:7">
      <c r="A423" s="910">
        <v>3</v>
      </c>
      <c r="B423" s="915" t="s">
        <v>291</v>
      </c>
      <c r="C423" s="907">
        <f>F114*A423</f>
        <v>8.40336134453781</v>
      </c>
      <c r="D423" s="907">
        <f>F114*3</f>
        <v>8.40336134453781</v>
      </c>
      <c r="E423" s="912">
        <f>F117</f>
        <v>2.80112044817927</v>
      </c>
      <c r="F423" s="912" t="e">
        <f>#REF!</f>
        <v>#REF!</v>
      </c>
      <c r="G423" s="914">
        <v>1</v>
      </c>
    </row>
    <row r="424" spans="1:7">
      <c r="A424" s="910">
        <v>1</v>
      </c>
      <c r="B424" s="915" t="str">
        <f>B400</f>
        <v>timer minute</v>
      </c>
      <c r="C424" s="907" t="e">
        <f t="shared" si="5"/>
        <v>#REF!</v>
      </c>
      <c r="D424" s="907" t="e">
        <f>#REF!</f>
        <v>#REF!</v>
      </c>
      <c r="E424" s="912" t="e">
        <f t="shared" si="4"/>
        <v>#REF!</v>
      </c>
      <c r="F424" s="912" t="e">
        <f>#REF!</f>
        <v>#REF!</v>
      </c>
      <c r="G424" s="914">
        <v>4</v>
      </c>
    </row>
    <row r="425" spans="1:7">
      <c r="A425" s="910">
        <v>1</v>
      </c>
      <c r="B425" s="915" t="s">
        <v>293</v>
      </c>
      <c r="C425" s="907" t="e">
        <f t="shared" si="5"/>
        <v>#REF!</v>
      </c>
      <c r="D425" s="907" t="e">
        <f>#REF!</f>
        <v>#REF!</v>
      </c>
      <c r="E425" s="912" t="e">
        <f t="shared" si="4"/>
        <v>#REF!</v>
      </c>
      <c r="F425" s="912" t="e">
        <f>#REF!</f>
        <v>#REF!</v>
      </c>
      <c r="G425" s="914">
        <v>1</v>
      </c>
    </row>
    <row r="426" spans="1:7">
      <c r="A426" s="910">
        <v>1</v>
      </c>
      <c r="B426" s="915" t="str">
        <f>B402</f>
        <v>digital DIXELL XR02</v>
      </c>
      <c r="C426" s="907">
        <f t="shared" si="5"/>
        <v>70</v>
      </c>
      <c r="D426" s="907">
        <f t="shared" ref="D426:D428" si="6">D402</f>
        <v>70</v>
      </c>
      <c r="E426" s="912"/>
      <c r="F426" s="912"/>
      <c r="G426" s="914">
        <v>1</v>
      </c>
    </row>
    <row r="427" spans="1:7">
      <c r="A427" s="910">
        <v>2</v>
      </c>
      <c r="B427" s="915" t="s">
        <v>295</v>
      </c>
      <c r="C427" s="907">
        <v>34</v>
      </c>
      <c r="D427" s="907">
        <f t="shared" si="6"/>
        <v>140</v>
      </c>
      <c r="E427" s="907">
        <f>F172</f>
        <v>70</v>
      </c>
      <c r="F427" s="907" t="e">
        <f>#REF!</f>
        <v>#REF!</v>
      </c>
      <c r="G427" s="914">
        <v>1</v>
      </c>
    </row>
    <row r="428" spans="1:7">
      <c r="A428" s="910">
        <v>3</v>
      </c>
      <c r="B428" s="915" t="s">
        <v>296</v>
      </c>
      <c r="C428" s="907" t="e">
        <f>#REF!</f>
        <v>#REF!</v>
      </c>
      <c r="D428" s="907">
        <f t="shared" si="6"/>
        <v>33.9999999999999</v>
      </c>
      <c r="E428" s="907">
        <f t="shared" ref="E428:E430" si="7">D428</f>
        <v>33.9999999999999</v>
      </c>
      <c r="F428" s="907" t="e">
        <f>#REF!</f>
        <v>#REF!</v>
      </c>
      <c r="G428" s="914">
        <v>3</v>
      </c>
    </row>
    <row r="429" spans="1:7">
      <c r="A429" s="910">
        <v>1</v>
      </c>
      <c r="B429" s="915" t="s">
        <v>297</v>
      </c>
      <c r="C429" s="907" t="e">
        <f>#REF!</f>
        <v>#REF!</v>
      </c>
      <c r="D429" s="907" t="e">
        <f>#REF!</f>
        <v>#REF!</v>
      </c>
      <c r="E429" s="912" t="e">
        <f t="shared" si="7"/>
        <v>#REF!</v>
      </c>
      <c r="F429" s="912" t="e">
        <f>#REF!</f>
        <v>#REF!</v>
      </c>
      <c r="G429" s="914">
        <v>3</v>
      </c>
    </row>
    <row r="430" spans="1:7">
      <c r="A430" s="910">
        <v>1</v>
      </c>
      <c r="B430" s="915" t="s">
        <v>298</v>
      </c>
      <c r="C430" s="907">
        <f t="shared" ref="C430:C432" si="8">C406</f>
        <v>86.2663906142167</v>
      </c>
      <c r="D430" s="907">
        <f>C430</f>
        <v>86.2663906142167</v>
      </c>
      <c r="E430" s="912">
        <f t="shared" si="7"/>
        <v>86.2663906142167</v>
      </c>
      <c r="F430" s="912" t="e">
        <f>#REF!</f>
        <v>#REF!</v>
      </c>
      <c r="G430" s="914">
        <v>1</v>
      </c>
    </row>
    <row r="431" spans="1:7">
      <c r="A431" s="910">
        <v>1</v>
      </c>
      <c r="B431" s="917" t="s">
        <v>299</v>
      </c>
      <c r="C431" s="907" t="str">
        <f t="shared" si="8"/>
        <v>~</v>
      </c>
      <c r="D431" s="907" t="str">
        <f>D407</f>
        <v>~</v>
      </c>
      <c r="E431" s="912" t="str">
        <f>E407</f>
        <v>~</v>
      </c>
      <c r="F431" s="912" t="e">
        <f>#REF!</f>
        <v>#REF!</v>
      </c>
      <c r="G431" s="914">
        <v>1</v>
      </c>
    </row>
    <row r="432" spans="1:7">
      <c r="A432" s="910">
        <v>1</v>
      </c>
      <c r="B432" s="917" t="s">
        <v>300</v>
      </c>
      <c r="C432" s="907">
        <f t="shared" si="8"/>
        <v>138.333333333333</v>
      </c>
      <c r="D432" s="907">
        <f>D408</f>
        <v>138.333333333333</v>
      </c>
      <c r="E432" s="907">
        <f>D432</f>
        <v>138.333333333333</v>
      </c>
      <c r="F432" s="907" t="e">
        <f>#REF!</f>
        <v>#REF!</v>
      </c>
      <c r="G432" s="914">
        <v>1</v>
      </c>
    </row>
    <row r="433" spans="1:7">
      <c r="A433" s="910">
        <v>1</v>
      </c>
      <c r="B433" s="917" t="s">
        <v>301</v>
      </c>
      <c r="C433" s="907">
        <v>265</v>
      </c>
      <c r="D433" s="907">
        <v>265</v>
      </c>
      <c r="E433" s="912">
        <v>250</v>
      </c>
      <c r="F433" s="912">
        <v>250</v>
      </c>
      <c r="G433" s="914">
        <v>1</v>
      </c>
    </row>
    <row r="434" spans="1:7">
      <c r="A434" s="918"/>
      <c r="B434" s="920" t="s">
        <v>302</v>
      </c>
      <c r="C434" s="912" t="e">
        <f>SUM(C419:C433)</f>
        <v>#REF!</v>
      </c>
      <c r="D434" s="912" t="e">
        <f>SUM(D419:D433)</f>
        <v>#REF!</v>
      </c>
      <c r="E434" s="912" t="e">
        <f>SUM(E419:E433)</f>
        <v>#REF!</v>
      </c>
      <c r="F434" s="912" t="e">
        <f>SUM(F419:F433)</f>
        <v>#REF!</v>
      </c>
      <c r="G434" s="914">
        <v>1</v>
      </c>
    </row>
    <row r="435" spans="1:7">
      <c r="A435" s="2"/>
      <c r="B435" s="865"/>
      <c r="F435" s="904"/>
      <c r="G435" s="865" t="s">
        <v>315</v>
      </c>
    </row>
    <row r="436" spans="1:7">
      <c r="A436" s="920" t="s">
        <v>305</v>
      </c>
      <c r="B436" s="921"/>
      <c r="C436" s="920"/>
      <c r="D436" s="920"/>
      <c r="E436" s="920"/>
      <c r="F436" s="865"/>
      <c r="G436" s="920" t="s">
        <v>305</v>
      </c>
    </row>
    <row r="437" spans="1:7">
      <c r="A437" s="920" t="s">
        <v>306</v>
      </c>
      <c r="B437" s="921"/>
      <c r="C437" s="920"/>
      <c r="D437" s="920"/>
      <c r="E437" s="920"/>
      <c r="F437" s="865"/>
      <c r="G437" s="920" t="s">
        <v>306</v>
      </c>
    </row>
    <row r="438" spans="1:7">
      <c r="A438" s="920" t="s">
        <v>307</v>
      </c>
      <c r="B438" s="921"/>
      <c r="C438" s="920"/>
      <c r="D438" s="920"/>
      <c r="E438" s="920"/>
      <c r="F438" s="865"/>
      <c r="G438" s="920" t="s">
        <v>307</v>
      </c>
    </row>
    <row r="439" spans="1:7">
      <c r="A439" s="920" t="s">
        <v>308</v>
      </c>
      <c r="B439" s="921"/>
      <c r="C439" s="920"/>
      <c r="D439" s="920"/>
      <c r="E439" s="920"/>
      <c r="F439" s="865"/>
      <c r="G439" s="920" t="s">
        <v>316</v>
      </c>
    </row>
    <row r="440" spans="1:7">
      <c r="A440" s="918"/>
      <c r="B440" s="920"/>
      <c r="C440" s="920"/>
      <c r="D440" s="920"/>
      <c r="E440" s="920"/>
      <c r="F440" s="865"/>
      <c r="G440" s="920"/>
    </row>
    <row r="441" spans="1:7">
      <c r="A441" s="918"/>
      <c r="B441" s="920"/>
      <c r="C441" s="920"/>
      <c r="D441" s="920"/>
      <c r="E441" s="920"/>
      <c r="F441" s="865"/>
      <c r="G441" s="923"/>
    </row>
    <row r="442" spans="1:7">
      <c r="A442" s="924" t="s">
        <v>317</v>
      </c>
      <c r="B442" s="925" t="s">
        <v>318</v>
      </c>
      <c r="C442" s="907" t="s">
        <v>319</v>
      </c>
      <c r="F442" s="926" t="s">
        <v>319</v>
      </c>
    </row>
    <row r="443" spans="1:7">
      <c r="A443" s="910">
        <v>1</v>
      </c>
      <c r="B443" s="914" t="s">
        <v>320</v>
      </c>
      <c r="C443" s="907" t="e">
        <f t="shared" ref="C443:C445" si="9">F443</f>
        <v>#REF!</v>
      </c>
      <c r="D443" s="920"/>
      <c r="F443" s="926" t="e">
        <f>#REF!*F10</f>
        <v>#REF!</v>
      </c>
      <c r="G443" s="920"/>
    </row>
    <row r="444" spans="1:7">
      <c r="A444" s="910">
        <v>1</v>
      </c>
      <c r="B444" s="914" t="s">
        <v>321</v>
      </c>
      <c r="C444" s="907" t="e">
        <f t="shared" si="9"/>
        <v>#REF!</v>
      </c>
      <c r="D444" s="920"/>
      <c r="F444" s="926" t="e">
        <f>#REF!*F10</f>
        <v>#REF!</v>
      </c>
      <c r="G444" s="920"/>
    </row>
    <row r="445" spans="1:7">
      <c r="A445" s="910">
        <v>2</v>
      </c>
      <c r="B445" s="914" t="s">
        <v>312</v>
      </c>
      <c r="C445" s="907" t="e">
        <f t="shared" si="9"/>
        <v>#REF!</v>
      </c>
      <c r="D445" s="920"/>
      <c r="F445" s="926" t="e">
        <f>#REF!*#REF!</f>
        <v>#REF!</v>
      </c>
      <c r="G445" s="920"/>
    </row>
    <row r="446" spans="1:7">
      <c r="A446" s="910">
        <v>2</v>
      </c>
      <c r="B446" s="911" t="s">
        <v>322</v>
      </c>
      <c r="C446" s="907" t="e">
        <f>F447</f>
        <v>#REF!</v>
      </c>
      <c r="D446" s="920"/>
      <c r="F446" s="926" t="e">
        <f>#REF!</f>
        <v>#REF!</v>
      </c>
      <c r="G446" s="920"/>
    </row>
    <row r="447" spans="1:7">
      <c r="A447" s="910">
        <v>2</v>
      </c>
      <c r="B447" s="911" t="s">
        <v>323</v>
      </c>
      <c r="C447" s="907" t="e">
        <f>F448</f>
        <v>#REF!</v>
      </c>
      <c r="D447" s="920"/>
      <c r="F447" s="926" t="e">
        <f>F29*#REF!</f>
        <v>#REF!</v>
      </c>
      <c r="G447" s="920"/>
    </row>
    <row r="448" spans="1:7">
      <c r="A448" s="910">
        <v>10</v>
      </c>
      <c r="B448" s="911" t="s">
        <v>291</v>
      </c>
      <c r="C448" s="907">
        <f>F114*A448</f>
        <v>28.0112044817927</v>
      </c>
      <c r="D448" s="920"/>
      <c r="F448" s="926" t="e">
        <f>F26*#REF!</f>
        <v>#REF!</v>
      </c>
      <c r="G448" s="920"/>
    </row>
    <row r="449" spans="1:7">
      <c r="A449" s="910">
        <v>1</v>
      </c>
      <c r="B449" s="911" t="s">
        <v>324</v>
      </c>
      <c r="C449" s="907">
        <f>F143</f>
        <v>18.9935828877005</v>
      </c>
      <c r="D449" s="920"/>
      <c r="F449" s="926" t="e">
        <f>F114*#REF!</f>
        <v>#REF!</v>
      </c>
      <c r="G449" s="920"/>
    </row>
    <row r="450" spans="1:7">
      <c r="A450" s="910">
        <v>1</v>
      </c>
      <c r="B450" s="911" t="str">
        <f>B426</f>
        <v>digital DIXELL XR02</v>
      </c>
      <c r="C450" s="907">
        <f>D402</f>
        <v>70</v>
      </c>
      <c r="D450" s="920"/>
      <c r="F450" s="926">
        <f>F143</f>
        <v>18.9935828877005</v>
      </c>
      <c r="G450" s="920"/>
    </row>
    <row r="451" spans="1:7">
      <c r="A451" s="910">
        <v>4</v>
      </c>
      <c r="B451" s="911" t="s">
        <v>325</v>
      </c>
      <c r="C451" s="907">
        <f>F173*A451</f>
        <v>306.666666666667</v>
      </c>
      <c r="D451" s="920"/>
      <c r="F451" s="926" t="e">
        <f>#REF!</f>
        <v>#REF!</v>
      </c>
      <c r="G451" s="920"/>
    </row>
    <row r="452" spans="1:7">
      <c r="A452" s="910">
        <v>7</v>
      </c>
      <c r="B452" s="911" t="s">
        <v>296</v>
      </c>
      <c r="C452" s="907">
        <f>A452*F170</f>
        <v>79.3333333333331</v>
      </c>
      <c r="D452" s="920"/>
      <c r="F452" s="926" t="e">
        <f>#REF!*F172</f>
        <v>#REF!</v>
      </c>
      <c r="G452" s="920"/>
    </row>
    <row r="453" spans="1:7">
      <c r="A453" s="910">
        <v>1</v>
      </c>
      <c r="B453" s="911" t="s">
        <v>326</v>
      </c>
      <c r="C453" s="907" t="e">
        <f>F454</f>
        <v>#REF!</v>
      </c>
      <c r="D453" s="920"/>
      <c r="F453" s="926">
        <f>C452</f>
        <v>79.3333333333331</v>
      </c>
      <c r="G453" s="920"/>
    </row>
    <row r="454" spans="1:7">
      <c r="A454" s="910">
        <v>1</v>
      </c>
      <c r="B454" s="911" t="s">
        <v>298</v>
      </c>
      <c r="C454" s="907">
        <f>E430</f>
        <v>86.2663906142167</v>
      </c>
      <c r="D454" s="920"/>
      <c r="F454" s="926" t="e">
        <f>#REF!</f>
        <v>#REF!</v>
      </c>
      <c r="G454" s="920"/>
    </row>
    <row r="455" spans="1:7">
      <c r="A455" s="910">
        <v>1</v>
      </c>
      <c r="B455" s="914" t="s">
        <v>327</v>
      </c>
      <c r="C455" s="907" t="str">
        <f>F331</f>
        <v>~</v>
      </c>
      <c r="D455" s="920"/>
      <c r="F455" s="926" t="e">
        <f>#REF!</f>
        <v>#REF!</v>
      </c>
      <c r="G455" s="920"/>
    </row>
    <row r="456" spans="1:7">
      <c r="A456" s="910">
        <v>1</v>
      </c>
      <c r="B456" s="927" t="s">
        <v>328</v>
      </c>
      <c r="C456" s="907"/>
      <c r="D456" s="920"/>
      <c r="F456" s="926" t="str">
        <f>F333</f>
        <v>~</v>
      </c>
      <c r="G456" s="920"/>
    </row>
    <row r="457" spans="1:7">
      <c r="A457" s="910">
        <v>3</v>
      </c>
      <c r="B457" s="914" t="s">
        <v>329</v>
      </c>
      <c r="C457" s="907" t="e">
        <f>F459</f>
        <v>#REF!</v>
      </c>
      <c r="D457" s="920"/>
      <c r="F457" s="926"/>
      <c r="G457" s="920"/>
    </row>
    <row r="458" spans="1:7">
      <c r="A458" s="910">
        <v>1</v>
      </c>
      <c r="B458" s="914" t="s">
        <v>300</v>
      </c>
      <c r="C458" s="907">
        <f>C432</f>
        <v>138.333333333333</v>
      </c>
      <c r="D458" s="920"/>
      <c r="F458" s="926">
        <f>C458</f>
        <v>138.333333333333</v>
      </c>
      <c r="G458" s="920"/>
    </row>
    <row r="459" spans="1:7">
      <c r="A459" s="910"/>
      <c r="B459" s="914" t="s">
        <v>301</v>
      </c>
      <c r="C459" s="907">
        <v>400</v>
      </c>
      <c r="D459" s="920"/>
      <c r="F459" s="926" t="e">
        <f>F106*#REF!</f>
        <v>#REF!</v>
      </c>
      <c r="G459" s="920"/>
    </row>
    <row r="460" spans="1:7">
      <c r="A460" s="910"/>
      <c r="B460" s="912" t="s">
        <v>302</v>
      </c>
      <c r="C460" s="912" t="e">
        <f>SUM(C443:C459)</f>
        <v>#REF!</v>
      </c>
      <c r="D460" s="920"/>
      <c r="F460" s="926">
        <v>420</v>
      </c>
      <c r="G460" s="920"/>
    </row>
    <row r="461" spans="1:7">
      <c r="A461" s="918"/>
      <c r="B461" s="920"/>
      <c r="F461" s="926" t="e">
        <f>SUM(F443:F460)</f>
        <v>#REF!</v>
      </c>
      <c r="G461" s="920"/>
    </row>
    <row r="462" spans="1:7">
      <c r="A462" s="918"/>
      <c r="B462" s="920"/>
      <c r="F462" s="928"/>
      <c r="G462" s="633"/>
    </row>
    <row r="463" spans="1:7">
      <c r="A463" s="918"/>
      <c r="B463" s="920"/>
      <c r="F463" s="920"/>
      <c r="G463" s="633"/>
    </row>
    <row r="464" spans="1:7">
      <c r="A464" s="924" t="s">
        <v>330</v>
      </c>
      <c r="B464" s="925" t="s">
        <v>318</v>
      </c>
      <c r="C464" s="907" t="s">
        <v>319</v>
      </c>
      <c r="F464" s="926" t="s">
        <v>319</v>
      </c>
    </row>
    <row r="465" spans="1:6">
      <c r="A465" s="929" t="s">
        <v>331</v>
      </c>
      <c r="B465" s="930" t="s">
        <v>332</v>
      </c>
      <c r="C465" s="907">
        <f t="shared" ref="C465:C467" si="10">F465</f>
        <v>61.6574829468383</v>
      </c>
      <c r="D465" s="920"/>
      <c r="F465" s="926">
        <f>F10</f>
        <v>61.6574829468383</v>
      </c>
    </row>
    <row r="466" spans="1:6">
      <c r="A466" s="931" t="s">
        <v>331</v>
      </c>
      <c r="B466" s="914" t="s">
        <v>333</v>
      </c>
      <c r="C466" s="907">
        <f t="shared" si="10"/>
        <v>61.6574829468383</v>
      </c>
      <c r="D466" s="920"/>
      <c r="F466" s="926">
        <f>F465</f>
        <v>61.6574829468383</v>
      </c>
    </row>
    <row r="467" spans="1:6">
      <c r="A467" s="931">
        <v>2</v>
      </c>
      <c r="B467" s="914" t="s">
        <v>334</v>
      </c>
      <c r="C467" s="907" t="e">
        <f t="shared" si="10"/>
        <v>#REF!</v>
      </c>
      <c r="D467" s="920"/>
      <c r="F467" s="926" t="e">
        <f>F14*#REF!</f>
        <v>#REF!</v>
      </c>
    </row>
    <row r="468" spans="1:6">
      <c r="A468" s="931">
        <v>2</v>
      </c>
      <c r="B468" s="911" t="s">
        <v>335</v>
      </c>
      <c r="C468" s="907" t="e">
        <f t="shared" ref="C468:C471" si="11">F469</f>
        <v>#REF!</v>
      </c>
      <c r="D468" s="920"/>
      <c r="F468" s="926">
        <f>F14</f>
        <v>120.718861348546</v>
      </c>
    </row>
    <row r="469" spans="1:6">
      <c r="A469" s="931">
        <v>2</v>
      </c>
      <c r="B469" s="911" t="s">
        <v>336</v>
      </c>
      <c r="C469" s="907" t="e">
        <f t="shared" si="11"/>
        <v>#REF!</v>
      </c>
      <c r="F469" s="926" t="e">
        <f>F31*#REF!</f>
        <v>#REF!</v>
      </c>
    </row>
    <row r="470" spans="1:6">
      <c r="A470" s="931">
        <v>10</v>
      </c>
      <c r="B470" s="911" t="s">
        <v>291</v>
      </c>
      <c r="C470" s="907">
        <f t="shared" ref="C470:C473" si="12">C448</f>
        <v>28.0112044817927</v>
      </c>
      <c r="D470" s="920"/>
      <c r="F470" s="926" t="e">
        <f>F26*#REF!</f>
        <v>#REF!</v>
      </c>
    </row>
    <row r="471" spans="1:6">
      <c r="A471" s="931" t="s">
        <v>337</v>
      </c>
      <c r="B471" s="911" t="s">
        <v>324</v>
      </c>
      <c r="C471" s="907">
        <f t="shared" si="11"/>
        <v>18.9935828877005</v>
      </c>
      <c r="D471" s="920"/>
      <c r="F471" s="926" t="e">
        <f>F114*#REF!</f>
        <v>#REF!</v>
      </c>
    </row>
    <row r="472" spans="1:6">
      <c r="A472" s="931" t="s">
        <v>337</v>
      </c>
      <c r="B472" s="911" t="str">
        <f>B450</f>
        <v>digital DIXELL XR02</v>
      </c>
      <c r="C472" s="907">
        <f t="shared" si="12"/>
        <v>70</v>
      </c>
      <c r="D472" s="920"/>
      <c r="F472" s="926">
        <f t="shared" ref="F472:F478" si="13">F450</f>
        <v>18.9935828877005</v>
      </c>
    </row>
    <row r="473" spans="1:6">
      <c r="A473" s="931">
        <v>4</v>
      </c>
      <c r="B473" s="911" t="s">
        <v>338</v>
      </c>
      <c r="C473" s="907">
        <f t="shared" si="12"/>
        <v>306.666666666667</v>
      </c>
      <c r="D473" s="920"/>
      <c r="F473" s="926" t="e">
        <f t="shared" si="13"/>
        <v>#REF!</v>
      </c>
    </row>
    <row r="474" spans="1:6">
      <c r="A474" s="931">
        <v>7</v>
      </c>
      <c r="B474" s="911" t="s">
        <v>339</v>
      </c>
      <c r="C474" s="907" t="e">
        <f t="shared" ref="C474:C477" si="14">F475</f>
        <v>#REF!</v>
      </c>
      <c r="D474" s="920"/>
      <c r="F474" s="926" t="e">
        <f>#REF!*F173</f>
        <v>#REF!</v>
      </c>
    </row>
    <row r="475" spans="1:6">
      <c r="A475" s="931" t="s">
        <v>337</v>
      </c>
      <c r="B475" s="911" t="s">
        <v>326</v>
      </c>
      <c r="C475" s="907" t="e">
        <f t="shared" si="14"/>
        <v>#REF!</v>
      </c>
      <c r="D475" s="920"/>
      <c r="F475" s="926" t="e">
        <f>#REF!*F171</f>
        <v>#REF!</v>
      </c>
    </row>
    <row r="476" spans="1:6">
      <c r="A476" s="931" t="s">
        <v>337</v>
      </c>
      <c r="B476" s="911" t="s">
        <v>298</v>
      </c>
      <c r="C476" s="907" t="e">
        <f t="shared" si="14"/>
        <v>#REF!</v>
      </c>
      <c r="D476" s="920"/>
      <c r="F476" s="926" t="e">
        <f t="shared" si="13"/>
        <v>#REF!</v>
      </c>
    </row>
    <row r="477" spans="1:6">
      <c r="A477" s="931" t="s">
        <v>337</v>
      </c>
      <c r="B477" s="914" t="s">
        <v>327</v>
      </c>
      <c r="C477" s="907" t="str">
        <f t="shared" si="14"/>
        <v>~</v>
      </c>
      <c r="D477" s="920"/>
      <c r="F477" s="926" t="e">
        <f t="shared" si="13"/>
        <v>#REF!</v>
      </c>
    </row>
    <row r="478" spans="1:6">
      <c r="A478" s="931" t="s">
        <v>337</v>
      </c>
      <c r="B478" s="927" t="s">
        <v>340</v>
      </c>
      <c r="C478" s="907"/>
      <c r="D478" s="920"/>
      <c r="F478" s="926" t="str">
        <f t="shared" si="13"/>
        <v>~</v>
      </c>
    </row>
    <row r="479" spans="1:6">
      <c r="A479" s="931">
        <v>3</v>
      </c>
      <c r="B479" s="914" t="s">
        <v>329</v>
      </c>
      <c r="C479" s="907" t="e">
        <f>F481</f>
        <v>#REF!</v>
      </c>
      <c r="D479" s="920"/>
      <c r="F479" s="926">
        <f>C478</f>
        <v>0</v>
      </c>
    </row>
    <row r="480" spans="1:6">
      <c r="A480" s="931">
        <v>1</v>
      </c>
      <c r="B480" s="914" t="s">
        <v>341</v>
      </c>
      <c r="C480" s="907">
        <f>F480</f>
        <v>170</v>
      </c>
      <c r="D480" s="920"/>
      <c r="F480" s="926">
        <f>F177</f>
        <v>170</v>
      </c>
    </row>
    <row r="481" spans="1:7">
      <c r="A481" s="931">
        <v>1</v>
      </c>
      <c r="B481" s="914" t="s">
        <v>301</v>
      </c>
      <c r="C481" s="907">
        <v>440</v>
      </c>
      <c r="D481" s="920"/>
      <c r="F481" s="926" t="e">
        <f>F459</f>
        <v>#REF!</v>
      </c>
    </row>
    <row r="482" spans="1:7">
      <c r="A482" s="931"/>
      <c r="B482" s="914" t="s">
        <v>302</v>
      </c>
      <c r="C482" s="912" t="e">
        <f>SUM(C465:C481)</f>
        <v>#REF!</v>
      </c>
      <c r="D482" s="920"/>
      <c r="F482" s="926">
        <v>470</v>
      </c>
    </row>
    <row r="483" spans="1:7">
      <c r="A483" s="2"/>
      <c r="B483" s="865"/>
      <c r="F483" s="926" t="e">
        <f>SUM(F465:F482)</f>
        <v>#REF!</v>
      </c>
      <c r="G483" s="920"/>
    </row>
    <row r="484" spans="1:7">
      <c r="A484" s="2"/>
      <c r="B484" s="865"/>
      <c r="F484" s="920"/>
      <c r="G484" s="921"/>
    </row>
    <row r="485" spans="1:7">
      <c r="A485" s="2"/>
      <c r="B485" s="865"/>
      <c r="F485" s="920"/>
      <c r="G485" s="921"/>
    </row>
    <row r="486" spans="1:7">
      <c r="A486" s="2"/>
      <c r="B486" s="865"/>
      <c r="F486" s="920"/>
      <c r="G486" s="921"/>
    </row>
    <row r="487" spans="1:7">
      <c r="A487" s="2"/>
      <c r="B487" s="865"/>
      <c r="F487" s="920"/>
      <c r="G487" s="921"/>
    </row>
    <row r="488" spans="1:7">
      <c r="A488" s="2"/>
      <c r="B488" s="865"/>
      <c r="F488" s="920"/>
      <c r="G488" s="921"/>
    </row>
    <row r="489" spans="1:7">
      <c r="A489" s="918"/>
      <c r="B489" s="920"/>
      <c r="C489" s="920"/>
      <c r="F489" s="865"/>
      <c r="G489" s="633"/>
    </row>
    <row r="490" spans="1:7">
      <c r="A490" s="2"/>
      <c r="B490" s="865"/>
      <c r="F490" s="920"/>
      <c r="G490" s="633"/>
    </row>
    <row r="491" spans="1:7">
      <c r="A491" s="924" t="s">
        <v>342</v>
      </c>
      <c r="B491" s="925" t="s">
        <v>318</v>
      </c>
      <c r="C491" s="907" t="s">
        <v>319</v>
      </c>
      <c r="F491" s="926" t="s">
        <v>319</v>
      </c>
    </row>
    <row r="492" spans="1:7">
      <c r="A492" s="910" t="s">
        <v>331</v>
      </c>
      <c r="B492" s="914" t="s">
        <v>332</v>
      </c>
      <c r="C492" s="907">
        <f t="shared" ref="C492:C494" si="15">F492</f>
        <v>61.6574829468383</v>
      </c>
      <c r="D492" s="920"/>
      <c r="F492" s="926">
        <f t="shared" ref="F492:F500" si="16">F465</f>
        <v>61.6574829468383</v>
      </c>
    </row>
    <row r="493" spans="1:7">
      <c r="A493" s="910" t="s">
        <v>331</v>
      </c>
      <c r="B493" s="914" t="s">
        <v>333</v>
      </c>
      <c r="C493" s="907">
        <f t="shared" si="15"/>
        <v>61.6574829468383</v>
      </c>
      <c r="D493" s="920"/>
      <c r="F493" s="926">
        <f t="shared" si="16"/>
        <v>61.6574829468383</v>
      </c>
    </row>
    <row r="494" spans="1:7">
      <c r="A494" s="910">
        <v>2</v>
      </c>
      <c r="B494" s="914" t="s">
        <v>334</v>
      </c>
      <c r="C494" s="907" t="e">
        <f t="shared" si="15"/>
        <v>#REF!</v>
      </c>
      <c r="D494" s="920"/>
      <c r="F494" s="926" t="e">
        <f>F468*#REF!</f>
        <v>#REF!</v>
      </c>
    </row>
    <row r="495" spans="1:7">
      <c r="A495" s="910">
        <v>2</v>
      </c>
      <c r="B495" s="911" t="s">
        <v>343</v>
      </c>
      <c r="C495" s="907" t="e">
        <f t="shared" ref="C495:C498" si="17">F496</f>
        <v>#REF!</v>
      </c>
      <c r="D495" s="920"/>
      <c r="F495" s="926">
        <f>F16</f>
        <v>223.264990881183</v>
      </c>
    </row>
    <row r="496" spans="1:7">
      <c r="A496" s="910">
        <v>2</v>
      </c>
      <c r="B496" s="911" t="s">
        <v>336</v>
      </c>
      <c r="C496" s="907" t="e">
        <f t="shared" si="17"/>
        <v>#REF!</v>
      </c>
      <c r="F496" s="926" t="e">
        <f>F32*#REF!</f>
        <v>#REF!</v>
      </c>
    </row>
    <row r="497" spans="1:7">
      <c r="A497" s="910">
        <v>10</v>
      </c>
      <c r="B497" s="911" t="s">
        <v>291</v>
      </c>
      <c r="C497" s="907">
        <f>C470</f>
        <v>28.0112044817927</v>
      </c>
      <c r="D497" s="920"/>
      <c r="F497" s="926" t="e">
        <f t="shared" si="16"/>
        <v>#REF!</v>
      </c>
    </row>
    <row r="498" spans="1:7">
      <c r="A498" s="910" t="s">
        <v>337</v>
      </c>
      <c r="B498" s="911" t="s">
        <v>324</v>
      </c>
      <c r="C498" s="907">
        <f t="shared" si="17"/>
        <v>18.9935828877005</v>
      </c>
      <c r="D498" s="920"/>
      <c r="F498" s="926" t="e">
        <f t="shared" si="16"/>
        <v>#REF!</v>
      </c>
    </row>
    <row r="499" spans="1:7">
      <c r="A499" s="910" t="s">
        <v>337</v>
      </c>
      <c r="B499" s="911" t="str">
        <f>B472</f>
        <v>digital DIXELL XR02</v>
      </c>
      <c r="C499" s="907">
        <f>C472</f>
        <v>70</v>
      </c>
      <c r="D499" s="920"/>
      <c r="F499" s="926">
        <f t="shared" si="16"/>
        <v>18.9935828877005</v>
      </c>
    </row>
    <row r="500" spans="1:7">
      <c r="A500" s="910">
        <v>4</v>
      </c>
      <c r="B500" s="911" t="s">
        <v>344</v>
      </c>
      <c r="C500" s="907">
        <f>A500*F173</f>
        <v>306.666666666667</v>
      </c>
      <c r="D500" s="920"/>
      <c r="F500" s="926" t="e">
        <f t="shared" si="16"/>
        <v>#REF!</v>
      </c>
    </row>
    <row r="501" spans="1:7">
      <c r="A501" s="910">
        <v>7</v>
      </c>
      <c r="B501" s="911" t="s">
        <v>345</v>
      </c>
      <c r="C501" s="907" t="e">
        <f t="shared" ref="C501:C505" si="18">F502</f>
        <v>#REF!</v>
      </c>
      <c r="D501" s="920"/>
      <c r="F501" s="926" t="e">
        <f>F173*#REF!</f>
        <v>#REF!</v>
      </c>
    </row>
    <row r="502" spans="1:7">
      <c r="A502" s="910" t="s">
        <v>337</v>
      </c>
      <c r="B502" s="911" t="s">
        <v>326</v>
      </c>
      <c r="C502" s="907" t="e">
        <f t="shared" si="18"/>
        <v>#REF!</v>
      </c>
      <c r="D502" s="920"/>
      <c r="F502" s="926" t="e">
        <f t="shared" ref="F502:F504" si="19">F475</f>
        <v>#REF!</v>
      </c>
    </row>
    <row r="503" spans="1:7">
      <c r="A503" s="910" t="s">
        <v>337</v>
      </c>
      <c r="B503" s="911" t="s">
        <v>298</v>
      </c>
      <c r="C503" s="907" t="e">
        <f t="shared" si="18"/>
        <v>#REF!</v>
      </c>
      <c r="D503" s="920"/>
      <c r="F503" s="926" t="e">
        <f t="shared" si="19"/>
        <v>#REF!</v>
      </c>
    </row>
    <row r="504" spans="1:7">
      <c r="A504" s="910" t="s">
        <v>337</v>
      </c>
      <c r="B504" s="914" t="s">
        <v>346</v>
      </c>
      <c r="C504" s="907" t="str">
        <f t="shared" si="18"/>
        <v>~</v>
      </c>
      <c r="D504" s="920"/>
      <c r="F504" s="926" t="e">
        <f t="shared" si="19"/>
        <v>#REF!</v>
      </c>
    </row>
    <row r="505" spans="1:7">
      <c r="A505" s="910">
        <v>1</v>
      </c>
      <c r="B505" s="927" t="s">
        <v>340</v>
      </c>
      <c r="C505" s="907">
        <f t="shared" si="18"/>
        <v>0</v>
      </c>
      <c r="D505" s="920"/>
      <c r="F505" s="926" t="str">
        <f>F333</f>
        <v>~</v>
      </c>
    </row>
    <row r="506" spans="1:7">
      <c r="A506" s="910">
        <v>3</v>
      </c>
      <c r="B506" s="914" t="s">
        <v>329</v>
      </c>
      <c r="C506" s="907" t="e">
        <f>F508</f>
        <v>#REF!</v>
      </c>
      <c r="D506" s="920"/>
      <c r="F506" s="926">
        <f>F479</f>
        <v>0</v>
      </c>
    </row>
    <row r="507" spans="1:7">
      <c r="A507" s="910">
        <v>1</v>
      </c>
      <c r="B507" s="914" t="s">
        <v>347</v>
      </c>
      <c r="C507" s="907">
        <f>F507</f>
        <v>366.666666666667</v>
      </c>
      <c r="D507" s="920"/>
      <c r="F507" s="926">
        <f>F178</f>
        <v>366.666666666667</v>
      </c>
    </row>
    <row r="508" spans="1:7">
      <c r="A508" s="910">
        <v>1</v>
      </c>
      <c r="B508" s="914" t="s">
        <v>301</v>
      </c>
      <c r="C508" s="907">
        <v>490</v>
      </c>
      <c r="D508" s="920"/>
      <c r="F508" s="926" t="e">
        <f>F481</f>
        <v>#REF!</v>
      </c>
    </row>
    <row r="509" spans="1:7">
      <c r="A509" s="910"/>
      <c r="B509" s="914" t="s">
        <v>302</v>
      </c>
      <c r="C509" s="912" t="e">
        <f>SUM(C492:C508)</f>
        <v>#REF!</v>
      </c>
      <c r="D509" s="920"/>
      <c r="F509" s="926">
        <v>520</v>
      </c>
    </row>
    <row r="510" spans="1:7">
      <c r="A510" s="918"/>
      <c r="B510" s="920"/>
      <c r="F510" s="926" t="e">
        <f>SUM(F492:F509)</f>
        <v>#REF!</v>
      </c>
    </row>
    <row r="511" spans="1:7">
      <c r="A511" s="918"/>
      <c r="B511" s="920"/>
      <c r="F511" s="920"/>
      <c r="G511" s="633"/>
    </row>
    <row r="512" spans="1:7">
      <c r="A512" s="918"/>
      <c r="B512" s="920"/>
      <c r="F512" s="920"/>
      <c r="G512" s="633"/>
    </row>
    <row r="513" spans="1:6">
      <c r="A513" s="924" t="s">
        <v>348</v>
      </c>
      <c r="B513" s="925" t="s">
        <v>318</v>
      </c>
      <c r="C513" s="907" t="s">
        <v>319</v>
      </c>
      <c r="F513" s="926" t="s">
        <v>319</v>
      </c>
    </row>
    <row r="514" spans="1:6">
      <c r="A514" s="910" t="s">
        <v>331</v>
      </c>
      <c r="B514" s="914" t="s">
        <v>332</v>
      </c>
      <c r="C514" s="907">
        <f t="shared" ref="C514:C516" si="20">F514</f>
        <v>61.6574829468383</v>
      </c>
      <c r="D514" s="920"/>
      <c r="F514" s="926">
        <f t="shared" ref="F514:F528" si="21">F492</f>
        <v>61.6574829468383</v>
      </c>
    </row>
    <row r="515" spans="1:6">
      <c r="A515" s="910" t="s">
        <v>331</v>
      </c>
      <c r="B515" s="914" t="s">
        <v>333</v>
      </c>
      <c r="C515" s="907">
        <f t="shared" si="20"/>
        <v>61.6574829468383</v>
      </c>
      <c r="D515" s="920"/>
      <c r="F515" s="926">
        <f t="shared" si="21"/>
        <v>61.6574829468383</v>
      </c>
    </row>
    <row r="516" spans="1:6">
      <c r="A516" s="910">
        <v>2</v>
      </c>
      <c r="B516" s="914" t="s">
        <v>349</v>
      </c>
      <c r="C516" s="907">
        <f t="shared" si="20"/>
        <v>282.975395419173</v>
      </c>
      <c r="D516" s="920"/>
      <c r="F516" s="926">
        <f>F17</f>
        <v>282.975395419173</v>
      </c>
    </row>
    <row r="517" spans="1:6">
      <c r="A517" s="910">
        <v>2</v>
      </c>
      <c r="B517" s="911" t="s">
        <v>350</v>
      </c>
      <c r="C517" s="907" t="e">
        <f t="shared" ref="C517:C520" si="22">F518</f>
        <v>#REF!</v>
      </c>
      <c r="F517" s="926">
        <f>F16</f>
        <v>223.264990881183</v>
      </c>
    </row>
    <row r="518" spans="1:6">
      <c r="A518" s="910">
        <v>2</v>
      </c>
      <c r="B518" s="911" t="s">
        <v>336</v>
      </c>
      <c r="C518" s="907" t="e">
        <f t="shared" si="22"/>
        <v>#REF!</v>
      </c>
      <c r="F518" s="926" t="e">
        <f>F34*#REF!</f>
        <v>#REF!</v>
      </c>
    </row>
    <row r="519" spans="1:6">
      <c r="A519" s="910">
        <v>10</v>
      </c>
      <c r="B519" s="911" t="s">
        <v>291</v>
      </c>
      <c r="C519" s="907">
        <f>C497</f>
        <v>28.0112044817927</v>
      </c>
      <c r="D519" s="920"/>
      <c r="F519" s="926" t="e">
        <f t="shared" si="21"/>
        <v>#REF!</v>
      </c>
    </row>
    <row r="520" spans="1:6">
      <c r="A520" s="910" t="s">
        <v>337</v>
      </c>
      <c r="B520" s="911" t="s">
        <v>324</v>
      </c>
      <c r="C520" s="907">
        <f t="shared" si="22"/>
        <v>18.9935828877005</v>
      </c>
      <c r="D520" s="920"/>
      <c r="F520" s="926" t="e">
        <f t="shared" si="21"/>
        <v>#REF!</v>
      </c>
    </row>
    <row r="521" spans="1:6">
      <c r="A521" s="910" t="s">
        <v>337</v>
      </c>
      <c r="B521" s="911" t="str">
        <f>B499</f>
        <v>digital DIXELL XR02</v>
      </c>
      <c r="C521" s="907">
        <f>C499</f>
        <v>70</v>
      </c>
      <c r="D521" s="920"/>
      <c r="F521" s="926">
        <f t="shared" si="21"/>
        <v>18.9935828877005</v>
      </c>
    </row>
    <row r="522" spans="1:6">
      <c r="A522" s="910">
        <v>4</v>
      </c>
      <c r="B522" s="911" t="s">
        <v>351</v>
      </c>
      <c r="C522" s="907">
        <f>C500+4</f>
        <v>310.666666666667</v>
      </c>
      <c r="D522" s="920"/>
      <c r="F522" s="926" t="e">
        <f t="shared" si="21"/>
        <v>#REF!</v>
      </c>
    </row>
    <row r="523" spans="1:6">
      <c r="A523" s="910">
        <v>7</v>
      </c>
      <c r="B523" s="911" t="s">
        <v>339</v>
      </c>
      <c r="C523" s="907" t="e">
        <f t="shared" ref="C523:C529" si="23">F524</f>
        <v>#REF!</v>
      </c>
      <c r="D523" s="920"/>
      <c r="F523" s="926" t="e">
        <f t="shared" si="21"/>
        <v>#REF!</v>
      </c>
    </row>
    <row r="524" spans="1:6">
      <c r="A524" s="910" t="s">
        <v>337</v>
      </c>
      <c r="B524" s="911" t="s">
        <v>326</v>
      </c>
      <c r="C524" s="907" t="e">
        <f t="shared" si="23"/>
        <v>#REF!</v>
      </c>
      <c r="D524" s="920"/>
      <c r="F524" s="926" t="e">
        <f t="shared" si="21"/>
        <v>#REF!</v>
      </c>
    </row>
    <row r="525" spans="1:6">
      <c r="A525" s="910" t="s">
        <v>337</v>
      </c>
      <c r="B525" s="911" t="s">
        <v>298</v>
      </c>
      <c r="C525" s="907" t="e">
        <f t="shared" si="23"/>
        <v>#REF!</v>
      </c>
      <c r="D525" s="920"/>
      <c r="F525" s="926" t="e">
        <f t="shared" si="21"/>
        <v>#REF!</v>
      </c>
    </row>
    <row r="526" spans="1:6">
      <c r="A526" s="910" t="s">
        <v>337</v>
      </c>
      <c r="B526" s="914" t="s">
        <v>346</v>
      </c>
      <c r="C526" s="907" t="str">
        <f t="shared" si="23"/>
        <v>~</v>
      </c>
      <c r="D526" s="920"/>
      <c r="F526" s="926" t="e">
        <f t="shared" si="21"/>
        <v>#REF!</v>
      </c>
    </row>
    <row r="527" spans="1:6">
      <c r="A527" s="910">
        <v>1</v>
      </c>
      <c r="B527" s="927" t="s">
        <v>340</v>
      </c>
      <c r="C527" s="907">
        <f t="shared" si="23"/>
        <v>0</v>
      </c>
      <c r="D527" s="920"/>
      <c r="F527" s="926" t="str">
        <f t="shared" si="21"/>
        <v>~</v>
      </c>
    </row>
    <row r="528" spans="1:6">
      <c r="A528" s="910">
        <v>3</v>
      </c>
      <c r="B528" s="914" t="s">
        <v>329</v>
      </c>
      <c r="C528" s="907" t="e">
        <f t="shared" si="23"/>
        <v>#REF!</v>
      </c>
      <c r="D528" s="920"/>
      <c r="F528" s="926">
        <f t="shared" si="21"/>
        <v>0</v>
      </c>
    </row>
    <row r="529" spans="1:7">
      <c r="A529" s="910">
        <v>1</v>
      </c>
      <c r="B529" s="914" t="s">
        <v>347</v>
      </c>
      <c r="C529" s="907">
        <f t="shared" si="23"/>
        <v>366.666666666667</v>
      </c>
      <c r="D529" s="920"/>
      <c r="F529" s="926" t="e">
        <f>F508</f>
        <v>#REF!</v>
      </c>
    </row>
    <row r="530" spans="1:7">
      <c r="A530" s="910">
        <v>1</v>
      </c>
      <c r="B530" s="914" t="s">
        <v>301</v>
      </c>
      <c r="C530" s="907">
        <v>530</v>
      </c>
      <c r="D530" s="920"/>
      <c r="F530" s="926">
        <f>F507</f>
        <v>366.666666666667</v>
      </c>
    </row>
    <row r="531" spans="1:7">
      <c r="A531" s="910"/>
      <c r="B531" s="912" t="s">
        <v>302</v>
      </c>
      <c r="C531" s="912" t="e">
        <f>SUM(C514:C530)</f>
        <v>#REF!</v>
      </c>
      <c r="D531" s="920"/>
      <c r="F531" s="926">
        <v>560</v>
      </c>
    </row>
    <row r="532" spans="1:7">
      <c r="A532" s="865"/>
      <c r="B532" s="865"/>
      <c r="F532" s="926" t="e">
        <f>SUM(F514:F531)</f>
        <v>#REF!</v>
      </c>
      <c r="G532" s="920"/>
    </row>
    <row r="533" spans="1:7">
      <c r="A533" s="918"/>
      <c r="B533" s="920"/>
      <c r="F533" s="928"/>
      <c r="G533" s="633"/>
    </row>
    <row r="534" spans="1:7">
      <c r="A534" s="918"/>
      <c r="B534" s="920"/>
      <c r="F534" s="928"/>
      <c r="G534" s="633"/>
    </row>
    <row r="535" spans="1:7">
      <c r="A535" s="924" t="s">
        <v>317</v>
      </c>
      <c r="B535" s="925" t="s">
        <v>352</v>
      </c>
      <c r="C535" s="907" t="s">
        <v>319</v>
      </c>
      <c r="F535" s="926" t="s">
        <v>319</v>
      </c>
    </row>
    <row r="536" spans="1:7">
      <c r="A536" s="932">
        <v>1</v>
      </c>
      <c r="B536" s="911" t="s">
        <v>320</v>
      </c>
      <c r="C536" s="907" t="e">
        <f t="shared" ref="C536:C538" si="24">F536</f>
        <v>#REF!</v>
      </c>
      <c r="F536" s="926" t="e">
        <f t="shared" ref="F536:F539" si="25">F443</f>
        <v>#REF!</v>
      </c>
    </row>
    <row r="537" spans="1:7">
      <c r="A537" s="910">
        <v>1</v>
      </c>
      <c r="B537" s="911" t="s">
        <v>321</v>
      </c>
      <c r="C537" s="907" t="e">
        <f t="shared" si="24"/>
        <v>#REF!</v>
      </c>
      <c r="F537" s="926" t="e">
        <f t="shared" si="25"/>
        <v>#REF!</v>
      </c>
    </row>
    <row r="538" spans="1:7">
      <c r="A538" s="910">
        <v>3</v>
      </c>
      <c r="B538" s="911" t="s">
        <v>353</v>
      </c>
      <c r="C538" s="907" t="e">
        <f t="shared" si="24"/>
        <v>#REF!</v>
      </c>
      <c r="F538" s="926" t="e">
        <f>F446*#REF!</f>
        <v>#REF!</v>
      </c>
    </row>
    <row r="539" spans="1:7">
      <c r="A539" s="910">
        <v>2</v>
      </c>
      <c r="B539" s="911" t="s">
        <v>314</v>
      </c>
      <c r="C539" s="907" t="e">
        <f t="shared" ref="C539:C542" si="26">F540</f>
        <v>#REF!</v>
      </c>
      <c r="F539" s="926" t="e">
        <f t="shared" si="25"/>
        <v>#REF!</v>
      </c>
    </row>
    <row r="540" spans="1:7">
      <c r="A540" s="910">
        <v>1</v>
      </c>
      <c r="B540" s="911" t="s">
        <v>335</v>
      </c>
      <c r="C540" s="907">
        <f t="shared" si="26"/>
        <v>64.2535874919683</v>
      </c>
      <c r="F540" s="926" t="e">
        <f>F448</f>
        <v>#REF!</v>
      </c>
    </row>
    <row r="541" spans="1:7">
      <c r="A541" s="910">
        <v>7</v>
      </c>
      <c r="B541" s="911" t="s">
        <v>291</v>
      </c>
      <c r="C541" s="907" t="e">
        <f t="shared" si="26"/>
        <v>#REF!</v>
      </c>
      <c r="F541" s="926">
        <f>F31</f>
        <v>64.2535874919683</v>
      </c>
    </row>
    <row r="542" spans="1:7">
      <c r="A542" s="910" t="s">
        <v>337</v>
      </c>
      <c r="B542" s="911" t="s">
        <v>324</v>
      </c>
      <c r="C542" s="907">
        <f t="shared" si="26"/>
        <v>18.9935828877005</v>
      </c>
      <c r="F542" s="926" t="e">
        <f>F114*#REF!</f>
        <v>#REF!</v>
      </c>
    </row>
    <row r="543" spans="1:7">
      <c r="A543" s="910" t="s">
        <v>337</v>
      </c>
      <c r="B543" s="911" t="str">
        <f>B521</f>
        <v>digital DIXELL XR02</v>
      </c>
      <c r="C543" s="907">
        <f>C521</f>
        <v>70</v>
      </c>
      <c r="F543" s="926">
        <f t="shared" ref="F543:F548" si="27">F450</f>
        <v>18.9935828877005</v>
      </c>
    </row>
    <row r="544" spans="1:7">
      <c r="A544" s="910">
        <v>3</v>
      </c>
      <c r="B544" s="911" t="s">
        <v>354</v>
      </c>
      <c r="C544" s="907">
        <f>A544*F172</f>
        <v>210</v>
      </c>
      <c r="F544" s="926" t="e">
        <f t="shared" si="27"/>
        <v>#REF!</v>
      </c>
    </row>
    <row r="545" spans="1:6">
      <c r="A545" s="910">
        <v>4</v>
      </c>
      <c r="B545" s="911" t="s">
        <v>339</v>
      </c>
      <c r="C545" s="907">
        <f>A545*F170</f>
        <v>45.3333333333332</v>
      </c>
      <c r="F545" s="926" t="e">
        <f>#REF!*F172</f>
        <v>#REF!</v>
      </c>
    </row>
    <row r="546" spans="1:6">
      <c r="A546" s="910" t="s">
        <v>337</v>
      </c>
      <c r="B546" s="911" t="s">
        <v>326</v>
      </c>
      <c r="C546" s="907" t="e">
        <f t="shared" ref="C546:C548" si="28">F547</f>
        <v>#REF!</v>
      </c>
      <c r="F546" s="926" t="e">
        <f>#REF!*F170</f>
        <v>#REF!</v>
      </c>
    </row>
    <row r="547" spans="1:6">
      <c r="A547" s="910">
        <v>1</v>
      </c>
      <c r="B547" s="911" t="s">
        <v>298</v>
      </c>
      <c r="C547" s="907" t="e">
        <f t="shared" si="28"/>
        <v>#REF!</v>
      </c>
      <c r="F547" s="926" t="e">
        <f t="shared" si="27"/>
        <v>#REF!</v>
      </c>
    </row>
    <row r="548" spans="1:6">
      <c r="A548" s="910">
        <v>1</v>
      </c>
      <c r="B548" s="911" t="s">
        <v>346</v>
      </c>
      <c r="C548" s="907" t="str">
        <f t="shared" si="28"/>
        <v>~</v>
      </c>
      <c r="F548" s="926" t="e">
        <f t="shared" si="27"/>
        <v>#REF!</v>
      </c>
    </row>
    <row r="549" spans="1:6">
      <c r="A549" s="910">
        <v>1</v>
      </c>
      <c r="B549" s="927" t="s">
        <v>328</v>
      </c>
      <c r="C549" s="907"/>
      <c r="F549" s="926" t="str">
        <f>F333</f>
        <v>~</v>
      </c>
    </row>
    <row r="550" spans="1:6">
      <c r="A550" s="910">
        <v>3</v>
      </c>
      <c r="B550" s="911" t="s">
        <v>355</v>
      </c>
      <c r="C550" s="907">
        <f>F551</f>
        <v>6</v>
      </c>
      <c r="F550" s="926"/>
    </row>
    <row r="551" spans="1:6">
      <c r="A551" s="910">
        <v>3</v>
      </c>
      <c r="B551" s="911" t="s">
        <v>329</v>
      </c>
      <c r="C551" s="907" t="e">
        <f>F552</f>
        <v>#REF!</v>
      </c>
      <c r="F551" s="926">
        <v>6</v>
      </c>
    </row>
    <row r="552" spans="1:6">
      <c r="A552" s="910">
        <v>1</v>
      </c>
      <c r="B552" s="911" t="s">
        <v>356</v>
      </c>
      <c r="C552" s="907">
        <f>F554</f>
        <v>163</v>
      </c>
      <c r="F552" s="926" t="e">
        <f>F106*#REF!</f>
        <v>#REF!</v>
      </c>
    </row>
    <row r="553" spans="1:6">
      <c r="A553" s="910">
        <v>1</v>
      </c>
      <c r="B553" s="914" t="s">
        <v>300</v>
      </c>
      <c r="C553" s="907">
        <f>F176</f>
        <v>138.333333333333</v>
      </c>
      <c r="F553" s="926">
        <f>C553</f>
        <v>138.333333333333</v>
      </c>
    </row>
    <row r="554" spans="1:6">
      <c r="A554" s="910">
        <v>1</v>
      </c>
      <c r="B554" s="911" t="s">
        <v>301</v>
      </c>
      <c r="C554" s="907">
        <v>500</v>
      </c>
      <c r="F554" s="926">
        <v>163</v>
      </c>
    </row>
    <row r="555" spans="1:6">
      <c r="A555" s="910"/>
      <c r="B555" s="912" t="s">
        <v>302</v>
      </c>
      <c r="C555" s="912" t="e">
        <f>SUM(C536:C554)</f>
        <v>#REF!</v>
      </c>
      <c r="F555" s="926">
        <v>530</v>
      </c>
    </row>
    <row r="556" spans="1:6">
      <c r="A556" s="918"/>
      <c r="B556" s="920"/>
      <c r="F556" s="926" t="e">
        <f>SUM(F536:F555)</f>
        <v>#REF!</v>
      </c>
    </row>
    <row r="557" spans="1:6">
      <c r="A557" s="918"/>
      <c r="B557" s="920"/>
      <c r="F557" s="865"/>
    </row>
    <row r="558" spans="1:6">
      <c r="A558" s="918"/>
      <c r="B558" s="920"/>
      <c r="F558" s="865"/>
    </row>
    <row r="559" spans="1:6">
      <c r="A559" s="2"/>
      <c r="B559" s="865"/>
      <c r="F559" s="928"/>
    </row>
    <row r="560" spans="1:6">
      <c r="A560" s="924" t="s">
        <v>330</v>
      </c>
      <c r="B560" s="925" t="s">
        <v>352</v>
      </c>
      <c r="C560" s="907" t="s">
        <v>319</v>
      </c>
      <c r="F560" s="926" t="s">
        <v>319</v>
      </c>
    </row>
    <row r="561" spans="1:6">
      <c r="A561" s="932">
        <v>1</v>
      </c>
      <c r="B561" s="930" t="s">
        <v>332</v>
      </c>
      <c r="C561" s="907">
        <f t="shared" ref="C561:C563" si="29">F561</f>
        <v>61.6574829468383</v>
      </c>
      <c r="F561" s="926">
        <f t="shared" ref="F561:F564" si="30">F465</f>
        <v>61.6574829468383</v>
      </c>
    </row>
    <row r="562" spans="1:6">
      <c r="A562" s="910">
        <v>1</v>
      </c>
      <c r="B562" s="914" t="s">
        <v>333</v>
      </c>
      <c r="C562" s="907">
        <f t="shared" si="29"/>
        <v>61.6574829468383</v>
      </c>
      <c r="F562" s="926">
        <f t="shared" si="30"/>
        <v>61.6574829468383</v>
      </c>
    </row>
    <row r="563" spans="1:6">
      <c r="A563" s="910">
        <v>3</v>
      </c>
      <c r="B563" s="933" t="s">
        <v>334</v>
      </c>
      <c r="C563" s="907" t="e">
        <f t="shared" si="29"/>
        <v>#REF!</v>
      </c>
      <c r="F563" s="926" t="e">
        <f>F468*#REF!</f>
        <v>#REF!</v>
      </c>
    </row>
    <row r="564" spans="1:6">
      <c r="A564" s="910">
        <v>2</v>
      </c>
      <c r="B564" s="911" t="s">
        <v>336</v>
      </c>
      <c r="C564" s="907" t="e">
        <f t="shared" ref="C564:C567" si="31">F565</f>
        <v>#REF!</v>
      </c>
      <c r="F564" s="926">
        <f t="shared" si="30"/>
        <v>120.718861348546</v>
      </c>
    </row>
    <row r="565" spans="1:6">
      <c r="A565" s="910">
        <v>1</v>
      </c>
      <c r="B565" s="911" t="s">
        <v>357</v>
      </c>
      <c r="C565" s="907">
        <f t="shared" si="31"/>
        <v>141.487697709587</v>
      </c>
      <c r="F565" s="926" t="e">
        <f>F470</f>
        <v>#REF!</v>
      </c>
    </row>
    <row r="566" spans="1:6">
      <c r="A566" s="910">
        <v>5</v>
      </c>
      <c r="B566" s="911" t="s">
        <v>291</v>
      </c>
      <c r="C566" s="907" t="e">
        <f t="shared" si="31"/>
        <v>#REF!</v>
      </c>
      <c r="F566" s="926">
        <f>F34</f>
        <v>141.487697709587</v>
      </c>
    </row>
    <row r="567" spans="1:6">
      <c r="A567" s="910" t="s">
        <v>337</v>
      </c>
      <c r="B567" s="911" t="s">
        <v>324</v>
      </c>
      <c r="C567" s="907">
        <f t="shared" si="31"/>
        <v>18.9935828877005</v>
      </c>
      <c r="F567" s="926" t="e">
        <f t="shared" ref="F567:F574" si="32">F542</f>
        <v>#REF!</v>
      </c>
    </row>
    <row r="568" spans="1:6">
      <c r="A568" s="910" t="s">
        <v>337</v>
      </c>
      <c r="B568" s="911" t="str">
        <f>B543</f>
        <v>digital DIXELL XR02</v>
      </c>
      <c r="C568" s="907">
        <f>C543</f>
        <v>70</v>
      </c>
      <c r="F568" s="926">
        <f t="shared" si="32"/>
        <v>18.9935828877005</v>
      </c>
    </row>
    <row r="569" spans="1:6">
      <c r="A569" s="910">
        <v>4</v>
      </c>
      <c r="B569" s="911" t="s">
        <v>354</v>
      </c>
      <c r="C569" s="907" t="e">
        <f t="shared" ref="C569:C573" si="33">F570</f>
        <v>#REF!</v>
      </c>
      <c r="F569" s="926" t="e">
        <f t="shared" si="32"/>
        <v>#REF!</v>
      </c>
    </row>
    <row r="570" spans="1:6">
      <c r="A570" s="910">
        <v>4</v>
      </c>
      <c r="B570" s="911" t="s">
        <v>339</v>
      </c>
      <c r="C570" s="907" t="e">
        <f t="shared" si="33"/>
        <v>#REF!</v>
      </c>
      <c r="F570" s="926" t="e">
        <f t="shared" si="32"/>
        <v>#REF!</v>
      </c>
    </row>
    <row r="571" spans="1:6">
      <c r="A571" s="910" t="s">
        <v>337</v>
      </c>
      <c r="B571" s="911" t="s">
        <v>326</v>
      </c>
      <c r="C571" s="907" t="e">
        <f t="shared" si="33"/>
        <v>#REF!</v>
      </c>
      <c r="F571" s="926" t="e">
        <f t="shared" si="32"/>
        <v>#REF!</v>
      </c>
    </row>
    <row r="572" spans="1:6">
      <c r="A572" s="910">
        <v>1</v>
      </c>
      <c r="B572" s="911" t="s">
        <v>298</v>
      </c>
      <c r="C572" s="907" t="e">
        <f t="shared" si="33"/>
        <v>#REF!</v>
      </c>
      <c r="F572" s="926" t="e">
        <f t="shared" si="32"/>
        <v>#REF!</v>
      </c>
    </row>
    <row r="573" spans="1:6">
      <c r="A573" s="910">
        <v>1</v>
      </c>
      <c r="B573" s="911" t="s">
        <v>346</v>
      </c>
      <c r="C573" s="907" t="str">
        <f t="shared" si="33"/>
        <v>~</v>
      </c>
      <c r="F573" s="926" t="e">
        <f t="shared" si="32"/>
        <v>#REF!</v>
      </c>
    </row>
    <row r="574" spans="1:6">
      <c r="A574" s="910">
        <v>1</v>
      </c>
      <c r="B574" s="927" t="s">
        <v>340</v>
      </c>
      <c r="C574" s="907"/>
      <c r="F574" s="926" t="str">
        <f t="shared" si="32"/>
        <v>~</v>
      </c>
    </row>
    <row r="575" spans="1:6">
      <c r="A575" s="910">
        <v>3</v>
      </c>
      <c r="B575" s="911" t="s">
        <v>355</v>
      </c>
      <c r="C575" s="907">
        <f>F576</f>
        <v>6</v>
      </c>
      <c r="F575" s="926"/>
    </row>
    <row r="576" spans="1:6">
      <c r="A576" s="910">
        <v>3</v>
      </c>
      <c r="B576" s="911" t="s">
        <v>329</v>
      </c>
      <c r="C576" s="907" t="e">
        <f>F577</f>
        <v>#REF!</v>
      </c>
      <c r="F576" s="926">
        <f>F551</f>
        <v>6</v>
      </c>
    </row>
    <row r="577" spans="1:6">
      <c r="A577" s="910">
        <v>1</v>
      </c>
      <c r="B577" s="911" t="s">
        <v>358</v>
      </c>
      <c r="C577" s="907">
        <f>F579</f>
        <v>190</v>
      </c>
      <c r="F577" s="926" t="e">
        <f>F552</f>
        <v>#REF!</v>
      </c>
    </row>
    <row r="578" spans="1:6">
      <c r="A578" s="910">
        <v>1</v>
      </c>
      <c r="B578" s="914" t="s">
        <v>341</v>
      </c>
      <c r="C578" s="907">
        <f>F177</f>
        <v>170</v>
      </c>
      <c r="F578" s="926">
        <f>C578</f>
        <v>170</v>
      </c>
    </row>
    <row r="579" spans="1:6">
      <c r="A579" s="910">
        <v>1</v>
      </c>
      <c r="B579" s="914" t="s">
        <v>301</v>
      </c>
      <c r="C579" s="907">
        <v>520</v>
      </c>
      <c r="F579" s="926">
        <v>190</v>
      </c>
    </row>
    <row r="580" spans="1:6">
      <c r="A580" s="910"/>
      <c r="B580" s="912" t="s">
        <v>302</v>
      </c>
      <c r="C580" s="912" t="e">
        <f>SUM(C561:C579)</f>
        <v>#REF!</v>
      </c>
      <c r="F580" s="926">
        <v>550</v>
      </c>
    </row>
    <row r="581" spans="1:6">
      <c r="A581" s="918"/>
      <c r="B581" s="920"/>
      <c r="F581" s="926" t="e">
        <f>SUM(F561:F580)</f>
        <v>#REF!</v>
      </c>
    </row>
    <row r="582" spans="1:6">
      <c r="A582" s="918"/>
      <c r="B582" s="920"/>
      <c r="F582" s="934"/>
    </row>
    <row r="583" spans="1:6">
      <c r="A583" s="918"/>
      <c r="B583" s="920"/>
      <c r="F583" s="934"/>
    </row>
    <row r="584" spans="1:6">
      <c r="A584" s="2"/>
      <c r="B584" s="865"/>
      <c r="F584" s="934"/>
    </row>
    <row r="585" spans="1:6">
      <c r="A585" s="2"/>
      <c r="B585" s="865"/>
      <c r="F585" s="934"/>
    </row>
    <row r="586" spans="1:6">
      <c r="A586" s="924" t="s">
        <v>342</v>
      </c>
      <c r="B586" s="925" t="s">
        <v>352</v>
      </c>
      <c r="C586" s="907" t="s">
        <v>319</v>
      </c>
      <c r="F586" s="926" t="s">
        <v>319</v>
      </c>
    </row>
    <row r="587" spans="1:6">
      <c r="A587" s="932">
        <v>1</v>
      </c>
      <c r="B587" s="914" t="s">
        <v>332</v>
      </c>
      <c r="C587" s="907">
        <f t="shared" ref="C587:C589" si="34">F587</f>
        <v>61.6574829468383</v>
      </c>
      <c r="F587" s="926">
        <f>F561</f>
        <v>61.6574829468383</v>
      </c>
    </row>
    <row r="588" spans="1:6">
      <c r="A588" s="910">
        <v>1</v>
      </c>
      <c r="B588" s="914" t="s">
        <v>333</v>
      </c>
      <c r="C588" s="907">
        <f t="shared" si="34"/>
        <v>61.6574829468383</v>
      </c>
      <c r="F588" s="926">
        <f>F587</f>
        <v>61.6574829468383</v>
      </c>
    </row>
    <row r="589" spans="1:6">
      <c r="A589" s="910">
        <v>3</v>
      </c>
      <c r="B589" s="914" t="s">
        <v>359</v>
      </c>
      <c r="C589" s="907" t="e">
        <f t="shared" si="34"/>
        <v>#REF!</v>
      </c>
      <c r="F589" s="926" t="e">
        <f>F18*#REF!</f>
        <v>#REF!</v>
      </c>
    </row>
    <row r="590" spans="1:6">
      <c r="A590" s="910">
        <v>2</v>
      </c>
      <c r="B590" s="911" t="s">
        <v>336</v>
      </c>
      <c r="C590" s="907" t="e">
        <f t="shared" ref="C590:C593" si="35">F591</f>
        <v>#REF!</v>
      </c>
      <c r="F590" s="926">
        <f>F17</f>
        <v>282.975395419173</v>
      </c>
    </row>
    <row r="591" spans="1:6">
      <c r="A591" s="910">
        <v>1</v>
      </c>
      <c r="B591" s="911" t="s">
        <v>360</v>
      </c>
      <c r="C591" s="907">
        <f t="shared" si="35"/>
        <v>168.746795433452</v>
      </c>
      <c r="F591" s="926" t="e">
        <f t="shared" ref="F591:F599" si="36">F565</f>
        <v>#REF!</v>
      </c>
    </row>
    <row r="592" spans="1:6">
      <c r="A592" s="910">
        <v>5</v>
      </c>
      <c r="B592" s="911" t="s">
        <v>291</v>
      </c>
      <c r="C592" s="907" t="e">
        <f t="shared" si="35"/>
        <v>#REF!</v>
      </c>
      <c r="F592" s="926">
        <f>F35</f>
        <v>168.746795433452</v>
      </c>
    </row>
    <row r="593" spans="1:6">
      <c r="A593" s="910" t="s">
        <v>337</v>
      </c>
      <c r="B593" s="911" t="s">
        <v>324</v>
      </c>
      <c r="C593" s="907">
        <f t="shared" si="35"/>
        <v>18.9935828877005</v>
      </c>
      <c r="F593" s="926" t="e">
        <f t="shared" si="36"/>
        <v>#REF!</v>
      </c>
    </row>
    <row r="594" spans="1:6">
      <c r="A594" s="910" t="s">
        <v>337</v>
      </c>
      <c r="B594" s="911" t="str">
        <f>B568</f>
        <v>digital DIXELL XR02</v>
      </c>
      <c r="C594" s="907">
        <f>C568</f>
        <v>70</v>
      </c>
      <c r="F594" s="926">
        <f t="shared" si="36"/>
        <v>18.9935828877005</v>
      </c>
    </row>
    <row r="595" spans="1:6">
      <c r="A595" s="910">
        <v>4</v>
      </c>
      <c r="B595" s="911" t="s">
        <v>354</v>
      </c>
      <c r="C595" s="907" t="e">
        <f t="shared" ref="C595:C598" si="37">F596</f>
        <v>#REF!</v>
      </c>
      <c r="F595" s="926" t="e">
        <f t="shared" si="36"/>
        <v>#REF!</v>
      </c>
    </row>
    <row r="596" spans="1:6">
      <c r="A596" s="910">
        <v>4</v>
      </c>
      <c r="B596" s="911" t="s">
        <v>361</v>
      </c>
      <c r="C596" s="907" t="e">
        <f t="shared" si="37"/>
        <v>#REF!</v>
      </c>
      <c r="F596" s="926" t="e">
        <f t="shared" si="36"/>
        <v>#REF!</v>
      </c>
    </row>
    <row r="597" spans="1:6">
      <c r="A597" s="910" t="s">
        <v>337</v>
      </c>
      <c r="B597" s="911" t="s">
        <v>326</v>
      </c>
      <c r="C597" s="907" t="e">
        <f t="shared" si="37"/>
        <v>#REF!</v>
      </c>
      <c r="F597" s="926" t="e">
        <f t="shared" si="36"/>
        <v>#REF!</v>
      </c>
    </row>
    <row r="598" spans="1:6">
      <c r="A598" s="910">
        <v>1</v>
      </c>
      <c r="B598" s="911" t="s">
        <v>298</v>
      </c>
      <c r="C598" s="907" t="e">
        <f t="shared" si="37"/>
        <v>#REF!</v>
      </c>
      <c r="F598" s="926" t="e">
        <f t="shared" si="36"/>
        <v>#REF!</v>
      </c>
    </row>
    <row r="599" spans="1:6">
      <c r="A599" s="910">
        <v>1</v>
      </c>
      <c r="B599" s="911" t="s">
        <v>362</v>
      </c>
      <c r="C599" s="907" t="str">
        <f>F336</f>
        <v>~</v>
      </c>
      <c r="F599" s="926" t="e">
        <f t="shared" si="36"/>
        <v>#REF!</v>
      </c>
    </row>
    <row r="600" spans="1:6">
      <c r="A600" s="910">
        <v>1</v>
      </c>
      <c r="B600" s="927" t="s">
        <v>340</v>
      </c>
      <c r="C600" s="907">
        <f t="shared" ref="C600:C602" si="38">F601</f>
        <v>0</v>
      </c>
      <c r="F600" s="926" t="str">
        <f>C599</f>
        <v>~</v>
      </c>
    </row>
    <row r="601" spans="1:6">
      <c r="A601" s="910">
        <v>3</v>
      </c>
      <c r="B601" s="911" t="s">
        <v>355</v>
      </c>
      <c r="C601" s="907">
        <f t="shared" si="38"/>
        <v>6</v>
      </c>
      <c r="F601" s="926">
        <f t="shared" ref="F601:F603" si="39">F575</f>
        <v>0</v>
      </c>
    </row>
    <row r="602" spans="1:6">
      <c r="A602" s="910">
        <v>3</v>
      </c>
      <c r="B602" s="911" t="s">
        <v>329</v>
      </c>
      <c r="C602" s="907" t="e">
        <f t="shared" si="38"/>
        <v>#REF!</v>
      </c>
      <c r="F602" s="926">
        <f t="shared" si="39"/>
        <v>6</v>
      </c>
    </row>
    <row r="603" spans="1:6">
      <c r="A603" s="910">
        <v>1</v>
      </c>
      <c r="B603" s="911" t="s">
        <v>358</v>
      </c>
      <c r="C603" s="907">
        <f>F605</f>
        <v>310</v>
      </c>
      <c r="F603" s="926" t="e">
        <f t="shared" si="39"/>
        <v>#REF!</v>
      </c>
    </row>
    <row r="604" spans="1:6">
      <c r="A604" s="910">
        <v>1</v>
      </c>
      <c r="B604" s="914" t="s">
        <v>347</v>
      </c>
      <c r="C604" s="907">
        <f>C529</f>
        <v>366.666666666667</v>
      </c>
      <c r="F604" s="926">
        <f>C604</f>
        <v>366.666666666667</v>
      </c>
    </row>
    <row r="605" spans="1:6">
      <c r="A605" s="910">
        <v>1</v>
      </c>
      <c r="B605" s="911" t="s">
        <v>301</v>
      </c>
      <c r="C605" s="907">
        <v>550</v>
      </c>
      <c r="F605" s="926">
        <v>310</v>
      </c>
    </row>
    <row r="606" spans="1:6">
      <c r="A606" s="910"/>
      <c r="B606" s="912" t="s">
        <v>302</v>
      </c>
      <c r="C606" s="912" t="e">
        <f>SUM(C587:C605)</f>
        <v>#REF!</v>
      </c>
      <c r="F606" s="926">
        <v>580</v>
      </c>
    </row>
    <row r="607" spans="1:6">
      <c r="A607" s="918"/>
      <c r="B607" s="920"/>
      <c r="C607" s="920"/>
      <c r="D607" s="920"/>
      <c r="F607" s="913" t="e">
        <f>SUM(F587:F606)</f>
        <v>#REF!</v>
      </c>
    </row>
    <row r="608" spans="1:6">
      <c r="A608" s="2"/>
      <c r="B608" s="865"/>
      <c r="F608" s="865"/>
    </row>
  </sheetData>
  <mergeCells count="56">
    <mergeCell ref="C9:C21"/>
    <mergeCell ref="C22:C36"/>
    <mergeCell ref="C37:C45"/>
    <mergeCell ref="C46:C60"/>
    <mergeCell ref="C74:C79"/>
    <mergeCell ref="C80:C97"/>
    <mergeCell ref="C98:C99"/>
    <mergeCell ref="C109:C112"/>
    <mergeCell ref="C114:C117"/>
    <mergeCell ref="C143:C151"/>
    <mergeCell ref="C154:C163"/>
    <mergeCell ref="C164:C169"/>
    <mergeCell ref="C170:C180"/>
    <mergeCell ref="C250:C251"/>
    <mergeCell ref="C252:C253"/>
    <mergeCell ref="C254:C259"/>
    <mergeCell ref="C260:C263"/>
    <mergeCell ref="C264:C269"/>
    <mergeCell ref="C270:C277"/>
    <mergeCell ref="C278:C283"/>
    <mergeCell ref="C284:C293"/>
    <mergeCell ref="C295:C303"/>
    <mergeCell ref="C314:C317"/>
    <mergeCell ref="D249:D251"/>
    <mergeCell ref="D352:D355"/>
    <mergeCell ref="D356:D362"/>
    <mergeCell ref="D363:D364"/>
    <mergeCell ref="G9:G21"/>
    <mergeCell ref="G22:G36"/>
    <mergeCell ref="G37:G45"/>
    <mergeCell ref="G46:G60"/>
    <mergeCell ref="G80:G97"/>
    <mergeCell ref="G98:G99"/>
    <mergeCell ref="G100:G103"/>
    <mergeCell ref="G104:G105"/>
    <mergeCell ref="G106:G108"/>
    <mergeCell ref="G111:G112"/>
    <mergeCell ref="G114:G117"/>
    <mergeCell ref="G119:G123"/>
    <mergeCell ref="G128:G129"/>
    <mergeCell ref="G130:G134"/>
    <mergeCell ref="G135:G138"/>
    <mergeCell ref="G140:G141"/>
    <mergeCell ref="G144:G146"/>
    <mergeCell ref="G149:G153"/>
    <mergeCell ref="G154:G163"/>
    <mergeCell ref="G164:G169"/>
    <mergeCell ref="G170:G180"/>
    <mergeCell ref="G183:G185"/>
    <mergeCell ref="G188:G190"/>
    <mergeCell ref="G196:G197"/>
    <mergeCell ref="G198:G199"/>
    <mergeCell ref="G200:G201"/>
    <mergeCell ref="G244:G301"/>
    <mergeCell ref="G302:G340"/>
    <mergeCell ref="G341:G342"/>
  </mergeCells>
  <pageMargins left="0.7" right="0.7" top="0.75" bottom="0.75" header="0.3" footer="0.3"/>
  <pageSetup paperSize="9" orientation="portrait" horizontalDpi="180" verticalDpi="180"/>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I34"/>
  <sheetViews>
    <sheetView workbookViewId="0">
      <pane xSplit="2" ySplit="8" topLeftCell="C9" activePane="bottomRight" state="frozen"/>
      <selection/>
      <selection pane="topRight"/>
      <selection pane="bottomLeft"/>
      <selection pane="bottomRight" activeCell="A2" sqref="A2"/>
    </sheetView>
  </sheetViews>
  <sheetFormatPr defaultColWidth="9" defaultRowHeight="12"/>
  <cols>
    <col min="1" max="1" width="15.8571428571429" style="291" customWidth="1"/>
    <col min="2" max="2" width="44.8571428571429" style="291" customWidth="1"/>
    <col min="3" max="3" width="32" style="291" customWidth="1"/>
    <col min="4" max="4" width="16.4285714285714" style="291" customWidth="1"/>
    <col min="5" max="5" width="17.2857142857143" style="291" customWidth="1"/>
    <col min="6" max="7" width="9.14285714285714" style="291"/>
    <col min="8" max="8" width="11.1428571428571" style="291" customWidth="1"/>
    <col min="9" max="16379" width="9.14285714285714" style="291"/>
    <col min="16380" max="16384" width="9" style="291"/>
  </cols>
  <sheetData>
    <row r="1" customFormat="1" ht="15" spans="1:8">
      <c r="A1" t="str">
        <f>'Switch board'!A1</f>
        <v>DATE :28.9.26</v>
      </c>
    </row>
    <row r="2" customFormat="1" ht="15"/>
    <row r="3" customFormat="1" ht="15" hidden="1"/>
    <row r="4" customFormat="1" ht="15" hidden="1"/>
    <row r="5" customFormat="1" ht="15"/>
    <row r="6" customFormat="1" ht="15"/>
    <row r="7" customFormat="1" ht="15"/>
    <row r="8" ht="30" customHeight="1" spans="1:8">
      <c r="A8" s="519" t="str">
        <f>'[2]aluminium plate'!$A9</f>
        <v>ITEM</v>
      </c>
      <c r="B8" s="849" t="str">
        <f>'[2]aluminium plate'!$B9</f>
        <v>SIZE</v>
      </c>
      <c r="C8" s="850" t="str">
        <f>'[2]aluminium plate'!C9</f>
        <v>DESCRIPTION</v>
      </c>
      <c r="D8" s="851" t="str">
        <f>'[2]aluminium plate'!J9</f>
        <v>(RM) </v>
      </c>
      <c r="E8" s="345" t="s">
        <v>363</v>
      </c>
    </row>
    <row r="9" spans="1:8">
      <c r="A9" s="519" t="str">
        <f>'[2]aluminium plate'!$A12</f>
        <v>AL001</v>
      </c>
      <c r="B9" s="849" t="str">
        <f>'[2]aluminium plate'!$B12</f>
        <v>96" (l) X 40" (w) ALUMINIUM  PLATE </v>
      </c>
      <c r="C9" s="852" t="str">
        <f>'[2]aluminium plate'!C12</f>
        <v>40" X 96" ALUMINIUM  PLATE </v>
      </c>
      <c r="D9" s="853">
        <f>'[2]aluminium plate'!J12</f>
        <v>2186.46153846154</v>
      </c>
      <c r="E9" s="345"/>
      <c r="H9" s="854"/>
    </row>
    <row r="10" spans="1:8">
      <c r="A10" s="519" t="str">
        <f>'[2]aluminium plate'!$A13</f>
        <v>AL002</v>
      </c>
      <c r="B10" s="849" t="str">
        <f>'[2]aluminium plate'!$B13</f>
        <v>96" (l) X 20" (w) ALUMINIUM  PLATE </v>
      </c>
      <c r="C10" s="852" t="str">
        <f>'[2]aluminium plate'!C13</f>
        <v>20" X 96" ALUMINIUM  PLATE </v>
      </c>
      <c r="D10" s="853">
        <f>'[2]aluminium plate'!J13</f>
        <v>1247.07692307692</v>
      </c>
      <c r="E10" s="345"/>
      <c r="H10" s="854"/>
    </row>
    <row r="11" spans="1:8">
      <c r="A11" s="519" t="str">
        <f>'[2]aluminium plate'!$A14</f>
        <v>AL003</v>
      </c>
      <c r="B11" s="849" t="str">
        <f>'[2]aluminium plate'!$B14</f>
        <v>43" (l) X 30" (w) ALUMINIUM PLATE</v>
      </c>
      <c r="C11" s="852" t="str">
        <f>'[2]aluminium plate'!C14</f>
        <v>30" X 43" ALUMINIUM  PLATE </v>
      </c>
      <c r="D11" s="853">
        <f>'[2]aluminium plate'!J14</f>
        <v>1018.41692307692</v>
      </c>
      <c r="E11" s="345"/>
      <c r="H11" s="854"/>
    </row>
    <row r="12" spans="1:8">
      <c r="A12" s="519" t="str">
        <f>'[2]aluminium plate'!$A15</f>
        <v>AL004</v>
      </c>
      <c r="B12" s="849" t="str">
        <f>'[2]aluminium plate'!$B15</f>
        <v>67" (l)X 30" (w) ALUMINIUM PLATE</v>
      </c>
      <c r="C12" s="852" t="str">
        <f>'[2]aluminium plate'!C15</f>
        <v>30" X 67" ALUMINIUM  PLATE </v>
      </c>
      <c r="D12" s="853">
        <f>'[2]aluminium plate'!J15</f>
        <v>1366.74923076923</v>
      </c>
      <c r="E12" s="345"/>
      <c r="H12" s="854"/>
    </row>
    <row r="13" spans="1:8">
      <c r="A13" s="519">
        <f>'[2]aluminium plate'!$A16</f>
        <v>0</v>
      </c>
      <c r="B13" s="849" t="str">
        <f>'[2]aluminium plate'!$B16</f>
        <v>SEMI CONTACT FREZZER 300KGS</v>
      </c>
      <c r="C13" s="852" t="str">
        <f>'[2]aluminium plate'!C16</f>
        <v>7TRAY,8PCS PLATE (30" x 43")</v>
      </c>
      <c r="D13" s="853">
        <f>'[2]aluminium plate'!J16</f>
        <v>22007.5372536468</v>
      </c>
      <c r="E13" s="345"/>
      <c r="H13" s="854"/>
    </row>
    <row r="14" spans="1:8">
      <c r="A14" s="519">
        <f>'[2]aluminium plate'!$A17</f>
        <v>0</v>
      </c>
      <c r="B14" s="849" t="str">
        <f>'[2]aluminium plate'!$B17</f>
        <v>SEMI CONTACT FREZZER 400KGS</v>
      </c>
      <c r="C14" s="852" t="str">
        <f>'[2]aluminium plate'!C17</f>
        <v>9TRAY,10PCS PLATE (30" x 43")</v>
      </c>
      <c r="D14" s="853">
        <f>'[2]aluminium plate'!J17</f>
        <v>25042.104433134</v>
      </c>
      <c r="E14" s="345"/>
      <c r="H14" s="854"/>
    </row>
    <row r="15" spans="1:8">
      <c r="A15" s="519">
        <f>'[2]aluminium plate'!$A18</f>
        <v>0</v>
      </c>
      <c r="B15" s="849" t="str">
        <f>'[2]aluminium plate'!$B18</f>
        <v>SEMI CONTACT FREZZER 500KGS</v>
      </c>
      <c r="C15" s="852" t="str">
        <f>'[2]aluminium plate'!C18</f>
        <v>11TRAY,12PCS PLATE (30" x 43")</v>
      </c>
      <c r="D15" s="853">
        <f>'[2]aluminium plate'!J18</f>
        <v>28692.0562280058</v>
      </c>
      <c r="E15" s="345"/>
      <c r="H15" s="854"/>
    </row>
    <row r="16" spans="1:8">
      <c r="A16" s="519">
        <f>'[2]aluminium plate'!$A19</f>
        <v>0</v>
      </c>
      <c r="B16" s="849" t="str">
        <f>'[2]aluminium plate'!$B19</f>
        <v>SEMI CONTACT FREZZER 800KGS</v>
      </c>
      <c r="C16" s="852" t="str">
        <f>'[2]aluminium plate'!C19</f>
        <v>11TRAY,12PCS PLATE (30" x 67")</v>
      </c>
      <c r="D16" s="853">
        <f>'[2]aluminium plate'!J19</f>
        <v>35032.3106581792</v>
      </c>
      <c r="E16" s="345"/>
      <c r="H16" s="854"/>
    </row>
    <row r="17" ht="24" spans="1:9">
      <c r="A17" s="519">
        <f>'[2]aluminium plate'!$A20</f>
        <v>0</v>
      </c>
      <c r="B17" s="849" t="str">
        <f>'[2]aluminium plate'!$B20</f>
        <v>SEMI CONTACT FREZZER 1500KGS</v>
      </c>
      <c r="C17" s="852" t="str">
        <f>'[2]aluminium plate'!C20</f>
        <v>12TRAY ,13PCS PLATE (40" x 96") 144pcs ice tray 14"*17"</v>
      </c>
      <c r="D17" s="853">
        <f>'[2]aluminium plate'!J20</f>
        <v>52220.9025983639</v>
      </c>
      <c r="E17" s="345"/>
      <c r="G17" s="855"/>
      <c r="H17" s="854"/>
    </row>
    <row r="18" ht="26.25" customHeight="1" spans="1:9">
      <c r="A18" s="519" t="str">
        <f>'[2]aluminium plate'!$A21</f>
        <v>AL005.3</v>
      </c>
      <c r="B18" s="856" t="str">
        <f>'[2]aluminium plate'!$B21</f>
        <v>SEMI CONTACT FREZZER 300KGS COMPLETE SET (7racks)</v>
      </c>
      <c r="C18" s="852" t="str">
        <f>'[2]aluminium plate'!C21</f>
        <v>1SET ZFI36 Copeland C/W CU125QC (8hp)</v>
      </c>
      <c r="D18" s="857">
        <f>'[2]aluminium plate'!J21</f>
        <v>43817.5954863938</v>
      </c>
      <c r="E18" s="345"/>
      <c r="G18" s="855"/>
      <c r="H18" s="854"/>
    </row>
    <row r="19" ht="24" spans="1:9">
      <c r="A19" s="519" t="str">
        <f>'[2]aluminium plate'!$A22</f>
        <v>AL005.4</v>
      </c>
      <c r="B19" s="856" t="str">
        <f>'[2]aluminium plate'!$B22</f>
        <v>SEMI CONTACT FREZZER 400KGS COMPLETE SET (9racks)</v>
      </c>
      <c r="C19" s="852" t="str">
        <f>'[2]aluminium plate'!C22</f>
        <v>1SET ZFI39 Copeland C/W CU144QC (10hp)</v>
      </c>
      <c r="D19" s="857">
        <f>'[2]aluminium plate'!J22</f>
        <v>49247.5354098411</v>
      </c>
      <c r="E19" s="345"/>
      <c r="G19" s="855"/>
      <c r="H19" s="854"/>
    </row>
    <row r="20" ht="24" spans="1:9">
      <c r="A20" s="519" t="str">
        <f>'[2]aluminium plate'!$A23</f>
        <v>AL006</v>
      </c>
      <c r="B20" s="856" t="str">
        <f>'[2]aluminium plate'!$B23</f>
        <v>SEMI CONTACT FREZZER 500KGS COMPLETE SET (11racks)</v>
      </c>
      <c r="C20" s="852" t="str">
        <f>'[2]aluminium plate'!C23</f>
        <v>ZFI50 COPELAND (12hp) C/W CU160QC</v>
      </c>
      <c r="D20" s="857">
        <f>'[2]aluminium plate'!J23</f>
        <v>55421.6600706032</v>
      </c>
      <c r="E20" s="345"/>
      <c r="G20" s="855"/>
      <c r="H20" s="854"/>
    </row>
    <row r="21" ht="24" spans="1:9">
      <c r="A21" s="519" t="str">
        <f>'[2]aluminium plate'!$A24</f>
        <v>AL007</v>
      </c>
      <c r="B21" s="856" t="str">
        <f>'[2]aluminium plate'!$B24</f>
        <v>SEMI CONTACT FREZZER 800KGS COMPLETE SET (11racks)</v>
      </c>
      <c r="C21" s="852" t="str">
        <f>'[2]aluminium plate'!C24</f>
        <v>1SET ZFI68 COPELAND (18HP) CW CU200QC (20AMP)</v>
      </c>
      <c r="D21" s="857">
        <f>'[2]aluminium plate'!J24</f>
        <v>68008.7568315055</v>
      </c>
      <c r="E21" s="345"/>
      <c r="G21" s="855"/>
      <c r="H21" s="854"/>
    </row>
    <row r="22" ht="24" spans="1:9">
      <c r="A22" s="519" t="str">
        <f>'[2]aluminium plate'!$A25</f>
        <v>AL008</v>
      </c>
      <c r="B22" s="856" t="str">
        <f>'[2]aluminium plate'!$B25</f>
        <v>SEMI CONTACT FREZZER 1500KGS COMPLETE SET (12racks)</v>
      </c>
      <c r="C22" s="852" t="str">
        <f>'[2]aluminium plate'!C25</f>
        <v>C/W B6F-30.2Y C/W CU350QC (35hp)</v>
      </c>
      <c r="D22" s="857">
        <f>'[2]aluminium plate'!J25</f>
        <v>104611.601472702</v>
      </c>
      <c r="E22" s="345"/>
      <c r="G22" s="855"/>
      <c r="H22" s="854"/>
    </row>
    <row r="23" s="399" customFormat="1" ht="39.75" customHeight="1" spans="1:9">
      <c r="A23" s="271" t="str">
        <f>'[2]aluminium plate'!$A26</f>
        <v>AL008.1</v>
      </c>
      <c r="B23" s="858" t="str">
        <f>'[2]aluminium plate'!$B26</f>
        <v>SEMI BLAST FREZZER 350KGS C/W 2pcs s/s trolley 32rack</v>
      </c>
      <c r="C23" s="132" t="str">
        <f>'[2]aluminium plate'!C26</f>
        <v>SSC-500 cabinet cw ZFI50 (12HP)</v>
      </c>
      <c r="D23" s="859">
        <f>'[2]aluminium plate'!J26</f>
        <v>48281.418038309</v>
      </c>
      <c r="E23" s="860"/>
      <c r="G23" s="861"/>
      <c r="H23" s="862"/>
    </row>
    <row r="24" s="399" customFormat="1" ht="48" customHeight="1" spans="1:9">
      <c r="A24" s="271" t="str">
        <f>'[2]aluminium plate'!$A27</f>
        <v>AL008.2</v>
      </c>
      <c r="B24" s="858" t="str">
        <f>'[2]aluminium plate'!$B27</f>
        <v>SEMI BLAST FREZZER 500KGS C/W 3pcs s/s trolley 48rack</v>
      </c>
      <c r="C24" s="132" t="str">
        <f>'[2]aluminium plate'!C27</f>
        <v>SSC-800 cabinet cw zfi68 (18hp)</v>
      </c>
      <c r="D24" s="859">
        <f>'[2]aluminium plate'!J27</f>
        <v>58658.8844699237</v>
      </c>
      <c r="E24" s="860"/>
      <c r="G24" s="861"/>
      <c r="H24" s="862"/>
    </row>
    <row r="25" ht="49" customHeight="1" spans="1:9">
      <c r="A25" s="519" t="str">
        <f>'[2]aluminium plate'!$A28</f>
        <v>AL009</v>
      </c>
      <c r="B25" s="856" t="str">
        <f>'[2]aluminium plate'!$B28</f>
        <v>110102 S/STEEL RACK 15TIER (150kgs)(466L*620W*1710H)80mm </v>
      </c>
      <c r="C25" s="852">
        <f>'[2]aluminium plate'!C28</f>
        <v>0</v>
      </c>
      <c r="D25" s="857">
        <f>'[2]aluminium plate'!J28</f>
        <v>573.870573870574</v>
      </c>
      <c r="E25" s="407"/>
      <c r="G25" s="855"/>
      <c r="H25" s="854"/>
    </row>
    <row r="26" ht="32" customHeight="1" spans="1:9">
      <c r="A26" s="519" t="str">
        <f>'[2]aluminium plate'!$A29</f>
        <v>AL010</v>
      </c>
      <c r="B26" s="856" t="str">
        <f>'[2]aluminium plate'!$B29</f>
        <v>110202 S/STEEL RACK 16TIER(160kgs) (466L*620W*1710H)80mm</v>
      </c>
      <c r="C26" s="852"/>
      <c r="D26" s="857">
        <f>'[2]aluminium plate'!J29</f>
        <v>586.080586080586</v>
      </c>
      <c r="E26" s="410"/>
      <c r="G26" s="855"/>
      <c r="H26" s="854"/>
    </row>
    <row r="27" ht="24" spans="1:9">
      <c r="A27" s="519" t="str">
        <f>'[2]aluminium plate'!$A30</f>
        <v>AL011</v>
      </c>
      <c r="B27" s="856" t="str">
        <f>'[2]aluminium plate'!$B30</f>
        <v>HLB1035 ALUMINIUM PAN WITH HOLE 60*40*2.8cm*1mm</v>
      </c>
      <c r="C27" s="852"/>
      <c r="D27" s="857">
        <f>'[2]aluminium plate'!J30</f>
        <v>33.9756861495992</v>
      </c>
      <c r="E27" s="407"/>
      <c r="G27" s="855"/>
      <c r="H27" s="854"/>
    </row>
    <row r="28" ht="24" spans="1:9">
      <c r="A28" s="519" t="str">
        <f>'[2]aluminium plate'!$A31</f>
        <v>AL011.1</v>
      </c>
      <c r="B28" s="856" t="str">
        <f>'[2]aluminium plate'!$B31</f>
        <v>HLB3041 S/STELL 304 PAN WITH HOLE 60*40*2.5cm*1mm</v>
      </c>
      <c r="C28" s="852">
        <f>'[2]aluminium plate'!C31</f>
        <v>0</v>
      </c>
      <c r="D28" s="857">
        <f>'[2]aluminium plate'!J31</f>
        <v>50.9635292243988</v>
      </c>
      <c r="E28" s="408"/>
      <c r="G28" s="855"/>
      <c r="H28" s="854"/>
    </row>
    <row r="29" ht="12.75" spans="1:9">
      <c r="A29" s="519" t="str">
        <f>'[2]aluminium plate'!$A32</f>
        <v>AL011.2</v>
      </c>
      <c r="B29" s="856" t="str">
        <f>'[2]aluminium plate'!$B32</f>
        <v>HLB1031 ALUMINIUM PAN  60*40*2.8cm*1mm</v>
      </c>
      <c r="C29" s="852"/>
      <c r="D29" s="857">
        <f>'[2]aluminium plate'!J32</f>
        <v>33.9756861495992</v>
      </c>
      <c r="E29" s="404"/>
      <c r="G29" s="855"/>
      <c r="H29" s="854"/>
    </row>
    <row r="30" ht="15" customHeight="1" spans="1:9">
      <c r="A30" s="519" t="str">
        <f>'[2]aluminium plate'!$A33</f>
        <v>AL012</v>
      </c>
      <c r="B30" s="856" t="str">
        <f>'[2]aluminium plate'!$B33</f>
        <v>HLB1040 ALUMINIUM PAN 46*33*2.7CM</v>
      </c>
      <c r="C30" s="852"/>
      <c r="D30" s="857">
        <f>'[2]aluminium plate'!J33</f>
        <v>23.3582842278494</v>
      </c>
      <c r="E30" s="404"/>
      <c r="G30" s="855"/>
      <c r="H30" s="863"/>
      <c r="I30" s="863"/>
    </row>
    <row r="31" ht="15" customHeight="1" spans="1:9">
      <c r="A31" s="519" t="str">
        <f>'[2]aluminium plate'!$A34</f>
        <v>AL012.1</v>
      </c>
      <c r="B31" s="856" t="str">
        <f>'[2]aluminium plate'!$B34</f>
        <v>HLB3040 S/STELL 304 PAN 60*40*2.5cm*1mm</v>
      </c>
      <c r="C31" s="852"/>
      <c r="D31" s="857">
        <f>'[2]aluminium plate'!J34</f>
        <v>50.4326591283113</v>
      </c>
      <c r="E31" s="404"/>
      <c r="G31" s="855"/>
      <c r="H31" s="863"/>
      <c r="I31" s="863"/>
    </row>
    <row r="32" ht="12.75" spans="1:9">
      <c r="A32" s="347"/>
      <c r="B32" s="864"/>
      <c r="C32" s="865"/>
      <c r="D32" s="866"/>
      <c r="E32" s="867"/>
      <c r="H32" s="863"/>
      <c r="I32" s="863"/>
    </row>
    <row r="33" spans="1:1">
      <c r="A33" s="290" t="s">
        <v>364</v>
      </c>
    </row>
    <row r="34" spans="1:1">
      <c r="A34" s="346" t="s">
        <v>365</v>
      </c>
    </row>
  </sheetData>
  <mergeCells count="3">
    <mergeCell ref="E25:E26"/>
    <mergeCell ref="E27:E28"/>
    <mergeCell ref="E29:E31"/>
  </mergeCells>
  <pageMargins left="0.7" right="0.7" top="0.75" bottom="0.75" header="0.3" footer="0.3"/>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tabColor theme="9" tint="0.6"/>
  </sheetPr>
  <dimension ref="A1:AQ270"/>
  <sheetViews>
    <sheetView zoomScale="145" zoomScaleNormal="145" workbookViewId="0">
      <pane xSplit="2" ySplit="5" topLeftCell="C88" activePane="bottomRight" state="frozen"/>
      <selection/>
      <selection pane="topRight"/>
      <selection pane="bottomLeft"/>
      <selection pane="bottomRight" activeCell="B105" sqref="B105"/>
    </sheetView>
  </sheetViews>
  <sheetFormatPr defaultColWidth="9.14285714285714" defaultRowHeight="11.25"/>
  <cols>
    <col min="1" max="1" width="15.8571428571429" style="423" customWidth="1"/>
    <col min="2" max="2" width="35.9428571428571" style="423" customWidth="1"/>
    <col min="3" max="3" width="16.8571428571429" style="423" customWidth="1"/>
    <col min="4" max="4" width="13.7142857142857" style="423" customWidth="1"/>
    <col min="5" max="5" width="16.352380952381" style="423" customWidth="1"/>
    <col min="6" max="6" width="9.74285714285714" style="423" customWidth="1"/>
    <col min="7" max="7" width="15.4666666666667" style="776" customWidth="1"/>
    <col min="8" max="8" width="11" style="776" customWidth="1"/>
    <col min="9" max="9" width="17.1333333333333" style="423" customWidth="1"/>
    <col min="10" max="10" width="12.6285714285714" style="777" customWidth="1"/>
    <col min="11" max="11" width="12.1428571428571" style="777" customWidth="1"/>
    <col min="12" max="12" width="14.3904761904762" style="778" customWidth="1"/>
    <col min="13" max="13" width="12.952380952381" style="778" customWidth="1"/>
    <col min="14" max="14" width="13" style="778" hidden="1" customWidth="1"/>
    <col min="15" max="15" width="12.3809523809524" style="778" customWidth="1"/>
    <col min="16" max="16" width="13" style="778" hidden="1" customWidth="1"/>
    <col min="17" max="19" width="12.4285714285714" style="778" hidden="1" customWidth="1"/>
    <col min="20" max="20" width="12.8571428571429" style="778" customWidth="1"/>
    <col min="21" max="21" width="11.4285714285714" style="778" customWidth="1"/>
    <col min="22" max="22" width="10.4285714285714" style="778" customWidth="1"/>
    <col min="23" max="23" width="13.2857142857143" style="424" customWidth="1"/>
    <col min="24" max="24" width="11.4285714285714" style="424" customWidth="1"/>
    <col min="25" max="25" width="23.5714285714286" style="424" customWidth="1"/>
    <col min="26" max="26" width="11" style="423" customWidth="1"/>
    <col min="27" max="27" width="13" style="423" customWidth="1"/>
    <col min="28" max="28" width="12.5714285714286" style="423" customWidth="1"/>
    <col min="29" max="29" width="11" style="423" customWidth="1"/>
    <col min="30" max="30" width="12.8571428571429" style="423" customWidth="1"/>
    <col min="31" max="31" width="10.7142857142857" style="423" customWidth="1"/>
    <col min="32" max="32" width="7.42857142857143" style="423" customWidth="1"/>
    <col min="33" max="33" width="12.7142857142857" style="423" customWidth="1"/>
    <col min="34" max="35" width="10.7142857142857" style="423" customWidth="1"/>
    <col min="36" max="16384" width="9.14285714285714" style="423"/>
  </cols>
  <sheetData>
    <row r="1" customFormat="1" ht="15" spans="1:43">
      <c r="A1" s="15" t="str">
        <f>'ALUMINIUM PLATE'!A1</f>
        <v>DATE :28.9.26</v>
      </c>
    </row>
    <row r="2" customFormat="1" ht="15"/>
    <row r="3" customFormat="1" ht="15" spans="1:43">
      <c r="T3" s="779" t="s">
        <v>366</v>
      </c>
      <c r="U3" s="779" t="s">
        <v>367</v>
      </c>
      <c r="V3" s="779" t="s">
        <v>368</v>
      </c>
    </row>
    <row r="4" customFormat="1" ht="15" spans="1:43">
      <c r="T4" s="779"/>
      <c r="U4" s="779"/>
      <c r="V4" s="779"/>
    </row>
    <row r="5" ht="33" customHeight="1" spans="1:43">
      <c r="A5" s="577" t="str">
        <f>'[2]ALL NEW COMP'!A8</f>
        <v>ITEM CODE</v>
      </c>
      <c r="B5" s="577" t="str">
        <f>'[2]ALL NEW COMP'!B8</f>
        <v>MODEL</v>
      </c>
      <c r="C5" s="281" t="s">
        <v>101</v>
      </c>
      <c r="D5" s="306" t="s">
        <v>369</v>
      </c>
      <c r="E5" s="306" t="s">
        <v>370</v>
      </c>
      <c r="F5" s="98" t="s">
        <v>371</v>
      </c>
      <c r="G5" s="709" t="s">
        <v>372</v>
      </c>
      <c r="H5" s="780" t="str">
        <f>'[2]ALL NEW COMP'!$O8</f>
        <v>RM</v>
      </c>
      <c r="I5" s="704" t="s">
        <v>373</v>
      </c>
      <c r="J5" s="563" t="str">
        <f>'[1]ALL NEW COMP'!S8</f>
        <v>CU QC MODEL</v>
      </c>
      <c r="K5" s="781" t="str">
        <f>'[2]ALL NEW COMP'!W8</f>
        <v>Condensing unit (RM)</v>
      </c>
      <c r="L5" s="782" t="str">
        <f>'[2]ALL NEW COMP'!$AR$8</f>
        <v>Model QC unit</v>
      </c>
      <c r="M5" s="781" t="str">
        <f>'[2]ALL NEW COMP'!AT8</f>
        <v>C/W Condenser sets BCU,TCU</v>
      </c>
      <c r="N5" s="783" t="str">
        <f>'[2]ALL NEW COMP'!$AU8</f>
        <v>BCU COST</v>
      </c>
      <c r="O5" s="781" t="s">
        <v>374</v>
      </c>
      <c r="P5" s="783" t="str">
        <f>'[2]ALL NEW COMP'!$AW8</f>
        <v>ACC OF REF</v>
      </c>
      <c r="Q5" s="784" t="str">
        <f>'[2]ALL NEW COMP'!$BB8</f>
        <v>COST C/W BCU-00</v>
      </c>
      <c r="R5" s="784" t="str">
        <f>'[2]ALL NEW COMP'!AZ8</f>
        <v>COST BCU Cond for coldroom (RM)-2</v>
      </c>
      <c r="S5" s="784" t="str">
        <f>'[2]ALL NEW COMP'!BA8</f>
        <v>COST BCU Cond for showcase(RM)-1</v>
      </c>
      <c r="T5" s="785" t="str">
        <f>'[2]ALL NEW COMP'!BC8</f>
        <v>BCU Condensing unit coldroom (RM)-02</v>
      </c>
      <c r="U5" s="786" t="str">
        <f>'[2]ALL NEW COMP'!BD8</f>
        <v>BCU Condensing unit showcase(RM)-01</v>
      </c>
      <c r="V5" s="786" t="str">
        <f>'[2]ALL NEW COMP'!BE8</f>
        <v>BCU Condensing unit normal (RM)-00</v>
      </c>
      <c r="W5" s="563" t="str">
        <f>'[1]ALL NEW COMP'!$AG8</f>
        <v>HTC MODEL</v>
      </c>
      <c r="X5" s="787" t="str">
        <f>'[2]ALL NEW COMP'!$BI8</f>
        <v>HTC cond (RM) </v>
      </c>
      <c r="Y5" s="173" t="s">
        <v>0</v>
      </c>
      <c r="Z5" s="490"/>
      <c r="AA5" s="490"/>
      <c r="AB5" s="490"/>
      <c r="AJ5" s="788"/>
      <c r="AK5" s="788"/>
      <c r="AL5" s="788"/>
      <c r="AM5" s="788"/>
      <c r="AN5" s="788"/>
      <c r="AO5" s="789"/>
      <c r="AP5" s="788"/>
      <c r="AQ5" s="788"/>
    </row>
    <row r="6" s="775" customFormat="1" spans="1:43">
      <c r="A6" s="425" t="str">
        <f>'[2]ALL NEW COMP'!A9</f>
        <v>ALL001</v>
      </c>
      <c r="B6" s="577" t="str">
        <f>'[2]ALL NEW COMP'!B9</f>
        <v>MT18 MANEUROP COMP 1.5HP </v>
      </c>
      <c r="C6" s="31" t="s">
        <v>375</v>
      </c>
      <c r="D6" s="319">
        <f>'[2]ALL NEW COMP'!D9</f>
        <v>1.5</v>
      </c>
      <c r="E6" s="319" t="str">
        <f>'[2]ALL NEW COMP'!E9</f>
        <v>(V01,06)</v>
      </c>
      <c r="F6" s="319">
        <f>'[2]ALL NEW COMP'!F9</f>
        <v>0</v>
      </c>
      <c r="G6" s="790">
        <f>'[2]ALL NEW COMP'!G9</f>
        <v>0</v>
      </c>
      <c r="H6" s="427">
        <f>'[2]ALL NEW COMP'!O9</f>
        <v>1611.23808568017</v>
      </c>
      <c r="I6" s="791" t="s">
        <v>376</v>
      </c>
      <c r="J6" s="792" t="str">
        <f>'[2]ALL NEW COMP'!T9</f>
        <v>CU - 22  QC</v>
      </c>
      <c r="K6" s="427">
        <f>'[2]ALL NEW COMP'!W9</f>
        <v>4006.67029711204</v>
      </c>
      <c r="L6" s="793"/>
      <c r="M6" s="791"/>
      <c r="N6" s="783"/>
      <c r="O6" s="794"/>
      <c r="P6" s="783"/>
      <c r="Q6" s="784"/>
      <c r="R6" s="784"/>
      <c r="S6" s="784"/>
      <c r="T6" s="785"/>
      <c r="U6" s="786"/>
      <c r="V6" s="786"/>
      <c r="W6" s="563"/>
      <c r="X6" s="787"/>
      <c r="Y6" s="307"/>
      <c r="Z6" s="490"/>
      <c r="AA6" s="490"/>
      <c r="AB6" s="490"/>
      <c r="AJ6" s="795"/>
      <c r="AK6" s="795"/>
      <c r="AL6" s="795"/>
      <c r="AM6" s="795"/>
      <c r="AN6" s="795"/>
      <c r="AO6" s="796"/>
      <c r="AP6" s="795"/>
      <c r="AQ6" s="795"/>
    </row>
    <row r="7" s="775" customFormat="1" spans="1:43">
      <c r="A7" s="425" t="str">
        <f>'[2]ALL NEW COMP'!A10</f>
        <v>ALL001.1</v>
      </c>
      <c r="B7" s="577" t="str">
        <f>'[2]ALL NEW COMP'!B10</f>
        <v>MT18 MANEUROP COMP 1.5HP (1ph)</v>
      </c>
      <c r="C7" s="31"/>
      <c r="D7" s="319">
        <f>'[2]ALL NEW COMP'!D10</f>
        <v>1.5</v>
      </c>
      <c r="E7" s="319" t="str">
        <f>'[2]ALL NEW COMP'!E10</f>
        <v>(V01,06)</v>
      </c>
      <c r="F7" s="319">
        <f>'[2]ALL NEW COMP'!F10</f>
        <v>0</v>
      </c>
      <c r="G7" s="790">
        <f>'[2]ALL NEW COMP'!G10</f>
        <v>0</v>
      </c>
      <c r="H7" s="427">
        <f>'[2]ALL NEW COMP'!O10</f>
        <v>1688.29492162597</v>
      </c>
      <c r="I7" s="791"/>
      <c r="J7" s="792" t="str">
        <f>'[2]ALL NEW COMP'!T10</f>
        <v>CU - 22  QC</v>
      </c>
      <c r="K7" s="427">
        <f>'[2]ALL NEW COMP'!W10</f>
        <v>4135.70255517655</v>
      </c>
      <c r="L7" s="793"/>
      <c r="M7" s="791"/>
      <c r="N7" s="783"/>
      <c r="O7" s="794"/>
      <c r="P7" s="783"/>
      <c r="Q7" s="784"/>
      <c r="R7" s="784"/>
      <c r="S7" s="784"/>
      <c r="T7" s="785"/>
      <c r="U7" s="786"/>
      <c r="V7" s="786"/>
      <c r="W7" s="563"/>
      <c r="X7" s="787"/>
      <c r="Y7" s="307"/>
      <c r="Z7" s="490"/>
      <c r="AA7" s="490"/>
      <c r="AB7" s="490"/>
      <c r="AJ7" s="795"/>
      <c r="AK7" s="795"/>
      <c r="AL7" s="795"/>
      <c r="AM7" s="795"/>
      <c r="AN7" s="795"/>
      <c r="AO7" s="796"/>
      <c r="AP7" s="795"/>
      <c r="AQ7" s="795"/>
    </row>
    <row r="8" spans="1:43">
      <c r="A8" s="425" t="str">
        <f>'[2]ALL NEW COMP'!A11</f>
        <v>ALL002</v>
      </c>
      <c r="B8" s="577" t="str">
        <f>'[2]ALL NEW COMP'!B11</f>
        <v>MT22 MANEUROP COMP 2HP (1ph)</v>
      </c>
      <c r="C8" s="31"/>
      <c r="D8" s="319">
        <f>'[2]ALL NEW COMP'!D11</f>
        <v>2</v>
      </c>
      <c r="E8" s="319" t="str">
        <f>'[2]ALL NEW COMP'!E11</f>
        <v>(V01,06)</v>
      </c>
      <c r="F8" s="319">
        <f>'[2]ALL NEW COMP'!F11</f>
        <v>24</v>
      </c>
      <c r="G8" s="790" t="str">
        <f>'[2]ALL NEW COMP'!G11</f>
        <v>3200 btu</v>
      </c>
      <c r="H8" s="427">
        <f>'[2]ALL NEW COMP'!O11</f>
        <v>1901.0108129529</v>
      </c>
      <c r="I8" s="791"/>
      <c r="J8" s="792" t="str">
        <f>'[2]ALL NEW COMP'!T11</f>
        <v>CU - 32  QC</v>
      </c>
      <c r="K8" s="427">
        <f>'[2]ALL NEW COMP'!W11</f>
        <v>4352.21272803315</v>
      </c>
      <c r="L8" s="797"/>
      <c r="M8" s="616">
        <f>'[2]ALL NEW COMP'!AT11</f>
        <v>0</v>
      </c>
      <c r="N8" s="783">
        <f>'[2]ALL NEW COMP'!$AU11</f>
        <v>0</v>
      </c>
      <c r="O8" s="794"/>
      <c r="P8" s="783">
        <f>'[2]ALL NEW COMP'!$AW11</f>
        <v>0</v>
      </c>
      <c r="Q8" s="784">
        <f>'[2]ALL NEW COMP'!$BB11</f>
        <v>0</v>
      </c>
      <c r="R8" s="784"/>
      <c r="S8" s="784"/>
      <c r="T8" s="427">
        <f>'[2]ALL NEW COMP'!BC11</f>
        <v>0</v>
      </c>
      <c r="U8" s="427">
        <f>'[2]ALL NEW COMP'!BD11</f>
        <v>0</v>
      </c>
      <c r="V8" s="427">
        <f>'[2]ALL NEW COMP'!BE11</f>
        <v>0</v>
      </c>
      <c r="W8" s="563">
        <f>'[2]ALL NEW COMP'!$BF11</f>
        <v>0</v>
      </c>
      <c r="X8" s="616">
        <f>'[2]ALL NEW COMP'!$BI11</f>
        <v>0</v>
      </c>
      <c r="Y8" s="445"/>
      <c r="Z8" s="778"/>
      <c r="AB8" s="405"/>
      <c r="AJ8" s="798"/>
      <c r="AK8" s="798"/>
      <c r="AL8" s="798"/>
      <c r="AM8" s="798"/>
      <c r="AN8" s="798"/>
      <c r="AO8" s="789"/>
      <c r="AP8" s="788"/>
      <c r="AQ8" s="788"/>
    </row>
    <row r="9" spans="1:43">
      <c r="A9" s="425" t="str">
        <f>'[2]ALL NEW COMP'!A12</f>
        <v>ALL003</v>
      </c>
      <c r="B9" s="577" t="str">
        <f>'[2]ALL NEW COMP'!B12</f>
        <v>MT22 MANEUROP COMP 2HP</v>
      </c>
      <c r="C9" s="31"/>
      <c r="D9" s="319">
        <f>'[2]ALL NEW COMP'!D12</f>
        <v>2</v>
      </c>
      <c r="E9" s="319" t="str">
        <f>'[2]ALL NEW COMP'!E12</f>
        <v>(V01,06)</v>
      </c>
      <c r="F9" s="319">
        <f>'[2]ALL NEW COMP'!F12</f>
        <v>24</v>
      </c>
      <c r="G9" s="790" t="str">
        <f>'[2]ALL NEW COMP'!G12</f>
        <v>3200 btu</v>
      </c>
      <c r="H9" s="427">
        <f>'[2]ALL NEW COMP'!O12</f>
        <v>2017.9805099226</v>
      </c>
      <c r="I9" s="791"/>
      <c r="J9" s="792" t="str">
        <f>'[2]ALL NEW COMP'!T12</f>
        <v>CU - 32  QC</v>
      </c>
      <c r="K9" s="427">
        <f>'[2]ALL NEW COMP'!W12</f>
        <v>4465.40920897157</v>
      </c>
      <c r="L9" s="797"/>
      <c r="M9" s="616">
        <f>'[2]ALL NEW COMP'!AT12</f>
        <v>0</v>
      </c>
      <c r="N9" s="783">
        <f>'[2]ALL NEW COMP'!$AU12</f>
        <v>0</v>
      </c>
      <c r="O9" s="794"/>
      <c r="P9" s="783">
        <f>'[2]ALL NEW COMP'!$AW12</f>
        <v>0</v>
      </c>
      <c r="Q9" s="784">
        <f>'[2]ALL NEW COMP'!$BB12</f>
        <v>0</v>
      </c>
      <c r="R9" s="784"/>
      <c r="S9" s="784"/>
      <c r="T9" s="427">
        <f>'[2]ALL NEW COMP'!BC12</f>
        <v>0</v>
      </c>
      <c r="U9" s="427">
        <f>'[2]ALL NEW COMP'!BD12</f>
        <v>0</v>
      </c>
      <c r="V9" s="427">
        <f>'[2]ALL NEW COMP'!BE12</f>
        <v>0</v>
      </c>
      <c r="W9" s="563">
        <f>'[2]ALL NEW COMP'!$BF12</f>
        <v>0</v>
      </c>
      <c r="X9" s="616">
        <f>'[2]ALL NEW COMP'!$BI12</f>
        <v>0</v>
      </c>
      <c r="Y9" s="445"/>
      <c r="Z9" s="778"/>
      <c r="AB9" s="405"/>
      <c r="AJ9" s="798"/>
      <c r="AK9" s="798"/>
      <c r="AL9" s="798"/>
      <c r="AM9" s="798"/>
      <c r="AN9" s="798"/>
      <c r="AO9" s="789"/>
      <c r="AP9" s="788"/>
      <c r="AQ9" s="788"/>
    </row>
    <row r="10" spans="1:43">
      <c r="A10" s="425" t="str">
        <f>'[2]ALL NEW COMP'!A13</f>
        <v>ALL004</v>
      </c>
      <c r="B10" s="577" t="str">
        <f>'[2]ALL NEW COMP'!B13</f>
        <v>MT28 MANEUROP COMP 2HP (1ph)</v>
      </c>
      <c r="C10" s="31"/>
      <c r="D10" s="319">
        <f>'[2]ALL NEW COMP'!D13</f>
        <v>2.3</v>
      </c>
      <c r="E10" s="319" t="str">
        <f>'[2]ALL NEW COMP'!E13</f>
        <v>(V01,06)</v>
      </c>
      <c r="F10" s="319">
        <f>'[2]ALL NEW COMP'!F13</f>
        <v>24</v>
      </c>
      <c r="G10" s="790" t="str">
        <f>'[2]ALL NEW COMP'!G13</f>
        <v>5768 btu</v>
      </c>
      <c r="H10" s="427">
        <f>'[2]ALL NEW COMP'!O13</f>
        <v>2332.4015895789</v>
      </c>
      <c r="I10" s="791"/>
      <c r="J10" s="792" t="str">
        <f>'[2]ALL NEW COMP'!T13</f>
        <v>CU - 36  QC</v>
      </c>
      <c r="K10" s="427">
        <f>'[2]ALL NEW COMP'!W13</f>
        <v>5135.39454870301</v>
      </c>
      <c r="L10" s="797"/>
      <c r="M10" s="616">
        <f>'[2]ALL NEW COMP'!AT13</f>
        <v>0</v>
      </c>
      <c r="N10" s="783">
        <f>'[2]ALL NEW COMP'!$AU13</f>
        <v>0</v>
      </c>
      <c r="O10" s="794"/>
      <c r="P10" s="783">
        <f>'[2]ALL NEW COMP'!$AW13</f>
        <v>0</v>
      </c>
      <c r="Q10" s="784">
        <f>'[2]ALL NEW COMP'!$BB13</f>
        <v>0</v>
      </c>
      <c r="R10" s="784"/>
      <c r="S10" s="784"/>
      <c r="T10" s="427">
        <f>'[2]ALL NEW COMP'!BC13</f>
        <v>0</v>
      </c>
      <c r="U10" s="427">
        <f>'[2]ALL NEW COMP'!BD13</f>
        <v>0</v>
      </c>
      <c r="V10" s="427">
        <f>'[2]ALL NEW COMP'!BE13</f>
        <v>0</v>
      </c>
      <c r="W10" s="563">
        <f>'[2]ALL NEW COMP'!$BF13</f>
        <v>0</v>
      </c>
      <c r="X10" s="616">
        <f>'[2]ALL NEW COMP'!$BI13</f>
        <v>0</v>
      </c>
      <c r="Y10" s="445"/>
      <c r="Z10" s="778"/>
      <c r="AB10" s="15"/>
      <c r="AJ10" s="798"/>
      <c r="AK10" s="798"/>
      <c r="AL10" s="798"/>
      <c r="AM10" s="798"/>
      <c r="AN10" s="798"/>
      <c r="AO10" s="789"/>
      <c r="AP10" s="788"/>
      <c r="AQ10" s="788"/>
    </row>
    <row r="11" spans="1:43">
      <c r="A11" s="425" t="str">
        <f>'[2]ALL NEW COMP'!A14</f>
        <v>ALL005</v>
      </c>
      <c r="B11" s="577" t="str">
        <f>'[2]ALL NEW COMP'!B14</f>
        <v>MT28 MANEUROP COMP 2HP</v>
      </c>
      <c r="C11" s="31"/>
      <c r="D11" s="319">
        <f>'[2]ALL NEW COMP'!D14</f>
        <v>2.3</v>
      </c>
      <c r="E11" s="319" t="str">
        <f>'[2]ALL NEW COMP'!E14</f>
        <v>(V01,06)</v>
      </c>
      <c r="F11" s="319">
        <f>'[2]ALL NEW COMP'!F14</f>
        <v>24</v>
      </c>
      <c r="G11" s="790" t="str">
        <f>'[2]ALL NEW COMP'!G14</f>
        <v>5768 btu</v>
      </c>
      <c r="H11" s="427">
        <f>'[2]ALL NEW COMP'!O14</f>
        <v>2519.796694474</v>
      </c>
      <c r="I11" s="791"/>
      <c r="J11" s="792" t="str">
        <f>'[2]ALL NEW COMP'!T14</f>
        <v>CU - 36  QC</v>
      </c>
      <c r="K11" s="427">
        <f>'[2]ALL NEW COMP'!W14</f>
        <v>5085.77144365798</v>
      </c>
      <c r="L11" s="797"/>
      <c r="M11" s="616">
        <f>'[2]ALL NEW COMP'!AT14</f>
        <v>0</v>
      </c>
      <c r="N11" s="783">
        <f>'[2]ALL NEW COMP'!$AU14</f>
        <v>0</v>
      </c>
      <c r="O11" s="794"/>
      <c r="P11" s="783">
        <f>'[2]ALL NEW COMP'!$AW14</f>
        <v>0</v>
      </c>
      <c r="Q11" s="784">
        <f>'[2]ALL NEW COMP'!$BB14</f>
        <v>0</v>
      </c>
      <c r="R11" s="784"/>
      <c r="S11" s="784"/>
      <c r="T11" s="427">
        <f>'[2]ALL NEW COMP'!BC14</f>
        <v>0</v>
      </c>
      <c r="U11" s="427">
        <f>'[2]ALL NEW COMP'!BD14</f>
        <v>0</v>
      </c>
      <c r="V11" s="427">
        <f>'[2]ALL NEW COMP'!BE14</f>
        <v>0</v>
      </c>
      <c r="W11" s="563">
        <f>'[2]ALL NEW COMP'!$BF14</f>
        <v>0</v>
      </c>
      <c r="X11" s="616">
        <f>'[2]ALL NEW COMP'!$BI14</f>
        <v>0</v>
      </c>
      <c r="Y11" s="445"/>
      <c r="Z11" s="778"/>
      <c r="AJ11" s="798"/>
      <c r="AK11" s="798"/>
      <c r="AL11" s="798"/>
      <c r="AM11" s="798"/>
      <c r="AN11" s="798"/>
      <c r="AO11" s="789"/>
      <c r="AP11" s="788"/>
      <c r="AQ11" s="788"/>
    </row>
    <row r="12" spans="1:43">
      <c r="A12" s="425" t="str">
        <f>'[2]ALL NEW COMP'!A15</f>
        <v>ALL006</v>
      </c>
      <c r="B12" s="577" t="str">
        <f>'[2]ALL NEW COMP'!B15</f>
        <v>MT32 MANEUROP COMP 2.5HP (1ph)</v>
      </c>
      <c r="C12" s="31"/>
      <c r="D12" s="319">
        <f>'[2]ALL NEW COMP'!D15</f>
        <v>2.5</v>
      </c>
      <c r="E12" s="319" t="str">
        <f>'[2]ALL NEW COMP'!E15</f>
        <v> (V06,09)</v>
      </c>
      <c r="F12" s="319">
        <f>'[2]ALL NEW COMP'!F15</f>
        <v>24</v>
      </c>
      <c r="G12" s="790" t="str">
        <f>'[2]ALL NEW COMP'!G15</f>
        <v>6143 btu</v>
      </c>
      <c r="H12" s="427">
        <f>'[2]ALL NEW COMP'!O15</f>
        <v>2362.52369403694</v>
      </c>
      <c r="I12" s="791"/>
      <c r="J12" s="792" t="str">
        <f>'[2]ALL NEW COMP'!T15</f>
        <v>CU - 36  QC</v>
      </c>
      <c r="K12" s="427">
        <f>'[2]ALL NEW COMP'!W15</f>
        <v>5251.6786690059</v>
      </c>
      <c r="L12" s="797"/>
      <c r="M12" s="616">
        <f>'[2]ALL NEW COMP'!AT15</f>
        <v>0</v>
      </c>
      <c r="N12" s="783">
        <f>'[2]ALL NEW COMP'!$AU15</f>
        <v>0</v>
      </c>
      <c r="O12" s="794"/>
      <c r="P12" s="783">
        <f>'[2]ALL NEW COMP'!$AW15</f>
        <v>0</v>
      </c>
      <c r="Q12" s="784">
        <f>'[2]ALL NEW COMP'!$BB15</f>
        <v>0</v>
      </c>
      <c r="R12" s="784"/>
      <c r="S12" s="784"/>
      <c r="T12" s="427">
        <f>'[2]ALL NEW COMP'!BC15</f>
        <v>0</v>
      </c>
      <c r="U12" s="427">
        <f>'[2]ALL NEW COMP'!BD15</f>
        <v>0</v>
      </c>
      <c r="V12" s="427">
        <f>'[2]ALL NEW COMP'!BE15</f>
        <v>0</v>
      </c>
      <c r="W12" s="563">
        <f>'[2]ALL NEW COMP'!$BF15</f>
        <v>0</v>
      </c>
      <c r="X12" s="616">
        <f>'[2]ALL NEW COMP'!$BI15</f>
        <v>0</v>
      </c>
      <c r="Y12" s="445"/>
      <c r="Z12" s="778"/>
      <c r="AJ12" s="798"/>
      <c r="AK12" s="798"/>
      <c r="AL12" s="798"/>
      <c r="AM12" s="798"/>
      <c r="AN12" s="798"/>
      <c r="AO12" s="789"/>
      <c r="AP12" s="788"/>
      <c r="AQ12" s="788"/>
    </row>
    <row r="13" spans="1:43">
      <c r="A13" s="425" t="str">
        <f>'[2]ALL NEW COMP'!A16</f>
        <v>ALL007</v>
      </c>
      <c r="B13" s="577" t="str">
        <f>'[2]ALL NEW COMP'!B16</f>
        <v>MT32 MANEUROP COMP 2.5HP</v>
      </c>
      <c r="C13" s="31"/>
      <c r="D13" s="319">
        <f>'[2]ALL NEW COMP'!D16</f>
        <v>2.5</v>
      </c>
      <c r="E13" s="319" t="str">
        <f>'[2]ALL NEW COMP'!E16</f>
        <v> (V06,09)</v>
      </c>
      <c r="F13" s="319">
        <f>'[2]ALL NEW COMP'!F16</f>
        <v>24</v>
      </c>
      <c r="G13" s="790" t="str">
        <f>'[2]ALL NEW COMP'!G16</f>
        <v>6143 btu</v>
      </c>
      <c r="H13" s="427">
        <f>'[2]ALL NEW COMP'!O16</f>
        <v>2658.29519753344</v>
      </c>
      <c r="I13" s="791"/>
      <c r="J13" s="792" t="str">
        <f>'[2]ALL NEW COMP'!T16</f>
        <v>CU - 36  QC</v>
      </c>
      <c r="K13" s="427">
        <f>'[2]ALL NEW COMP'!W16</f>
        <v>5224.26994671743</v>
      </c>
      <c r="L13" s="797"/>
      <c r="M13" s="616">
        <f>'[2]ALL NEW COMP'!AT16</f>
        <v>0</v>
      </c>
      <c r="N13" s="783">
        <f>'[2]ALL NEW COMP'!$AU16</f>
        <v>0</v>
      </c>
      <c r="O13" s="794"/>
      <c r="P13" s="783">
        <f>'[2]ALL NEW COMP'!$AW16</f>
        <v>0</v>
      </c>
      <c r="Q13" s="784">
        <f>'[2]ALL NEW COMP'!$BB16</f>
        <v>0</v>
      </c>
      <c r="R13" s="784"/>
      <c r="S13" s="784"/>
      <c r="T13" s="427">
        <f>'[2]ALL NEW COMP'!BC16</f>
        <v>0</v>
      </c>
      <c r="U13" s="427">
        <f>'[2]ALL NEW COMP'!BD16</f>
        <v>0</v>
      </c>
      <c r="V13" s="427">
        <f>'[2]ALL NEW COMP'!BE16</f>
        <v>0</v>
      </c>
      <c r="W13" s="563">
        <f>'[2]ALL NEW COMP'!$BF16</f>
        <v>0</v>
      </c>
      <c r="X13" s="616">
        <f>'[2]ALL NEW COMP'!$BI16</f>
        <v>0</v>
      </c>
      <c r="Y13" s="445"/>
      <c r="Z13" s="778"/>
      <c r="AJ13" s="798"/>
      <c r="AK13" s="798"/>
      <c r="AL13" s="798"/>
      <c r="AM13" s="798"/>
      <c r="AN13" s="798"/>
      <c r="AO13" s="789"/>
      <c r="AP13" s="788"/>
      <c r="AQ13" s="788"/>
    </row>
    <row r="14" spans="1:43">
      <c r="A14" s="425" t="str">
        <f>'[2]ALL NEW COMP'!A17</f>
        <v>ALL009</v>
      </c>
      <c r="B14" s="577" t="str">
        <f>'[2]ALL NEW COMP'!B17</f>
        <v>MT36 MANEUROP COMP 3HP</v>
      </c>
      <c r="C14" s="31"/>
      <c r="D14" s="319">
        <f>'[2]ALL NEW COMP'!D17</f>
        <v>3</v>
      </c>
      <c r="E14" s="319" t="str">
        <f>'[2]ALL NEW COMP'!E17</f>
        <v> (V06,09)</v>
      </c>
      <c r="F14" s="319">
        <f>'[2]ALL NEW COMP'!F17</f>
        <v>24</v>
      </c>
      <c r="G14" s="790" t="str">
        <f>'[2]ALL NEW COMP'!G17</f>
        <v>7780 btu</v>
      </c>
      <c r="H14" s="427">
        <f>'[2]ALL NEW COMP'!O17</f>
        <v>2687.10411361736</v>
      </c>
      <c r="I14" s="791"/>
      <c r="J14" s="792" t="str">
        <f>'[2]ALL NEW COMP'!T17</f>
        <v>CU - 40  QC</v>
      </c>
      <c r="K14" s="427">
        <f>'[2]ALL NEW COMP'!W17</f>
        <v>5388.48587038254</v>
      </c>
      <c r="L14" s="797"/>
      <c r="M14" s="616">
        <f>'[2]ALL NEW COMP'!AT17</f>
        <v>0</v>
      </c>
      <c r="N14" s="783">
        <f>'[2]ALL NEW COMP'!$AU17</f>
        <v>0</v>
      </c>
      <c r="O14" s="794"/>
      <c r="P14" s="783">
        <f>'[2]ALL NEW COMP'!$AW17</f>
        <v>0</v>
      </c>
      <c r="Q14" s="784">
        <f>'[2]ALL NEW COMP'!$BB17</f>
        <v>0</v>
      </c>
      <c r="R14" s="784"/>
      <c r="S14" s="784"/>
      <c r="T14" s="427">
        <f>'[2]ALL NEW COMP'!BC17</f>
        <v>0</v>
      </c>
      <c r="U14" s="427">
        <f>'[2]ALL NEW COMP'!BD17</f>
        <v>0</v>
      </c>
      <c r="V14" s="427">
        <f>'[2]ALL NEW COMP'!BE17</f>
        <v>0</v>
      </c>
      <c r="W14" s="563">
        <f>'[2]ALL NEW COMP'!$BF17</f>
        <v>0</v>
      </c>
      <c r="X14" s="616">
        <f>'[2]ALL NEW COMP'!$BI17</f>
        <v>0</v>
      </c>
      <c r="Y14" s="445"/>
      <c r="Z14" s="778"/>
      <c r="AJ14" s="798"/>
      <c r="AK14" s="798"/>
      <c r="AL14" s="798"/>
      <c r="AM14" s="798"/>
      <c r="AN14" s="798"/>
      <c r="AO14" s="789"/>
      <c r="AP14" s="788"/>
      <c r="AQ14" s="788"/>
    </row>
    <row r="15" spans="1:43">
      <c r="A15" s="425" t="str">
        <f>'[2]ALL NEW COMP'!A18</f>
        <v>ALL009.1</v>
      </c>
      <c r="B15" s="577" t="str">
        <f>'[2]ALL NEW COMP'!B18</f>
        <v>MT36 MANEUROP COMP 3HP (1ph)</v>
      </c>
      <c r="C15" s="31"/>
      <c r="D15" s="319">
        <f>'[2]ALL NEW COMP'!D18</f>
        <v>3</v>
      </c>
      <c r="E15" s="319" t="str">
        <f>'[2]ALL NEW COMP'!E18</f>
        <v> (V06,09)</v>
      </c>
      <c r="F15" s="319">
        <f>'[2]ALL NEW COMP'!F18</f>
        <v>24</v>
      </c>
      <c r="G15" s="790" t="str">
        <f>'[2]ALL NEW COMP'!G18</f>
        <v>7780 btu</v>
      </c>
      <c r="H15" s="427">
        <f>'[2]ALL NEW COMP'!O18</f>
        <v>2201.31269592476</v>
      </c>
      <c r="I15" s="791"/>
      <c r="J15" s="792" t="str">
        <f>'[2]ALL NEW COMP'!T18</f>
        <v>CU - 40  QC</v>
      </c>
      <c r="K15" s="427">
        <f>'[2]ALL NEW COMP'!W18</f>
        <v>5140.10085683684</v>
      </c>
      <c r="L15" s="797"/>
      <c r="M15" s="616"/>
      <c r="N15" s="783"/>
      <c r="O15" s="794"/>
      <c r="P15" s="783"/>
      <c r="Q15" s="784"/>
      <c r="R15" s="784"/>
      <c r="S15" s="784"/>
      <c r="T15" s="427"/>
      <c r="U15" s="427"/>
      <c r="V15" s="427"/>
      <c r="W15" s="563"/>
      <c r="X15" s="616"/>
      <c r="Y15" s="445"/>
      <c r="Z15" s="778"/>
      <c r="AJ15" s="798"/>
      <c r="AK15" s="798"/>
      <c r="AL15" s="798"/>
      <c r="AM15" s="798"/>
      <c r="AN15" s="798"/>
      <c r="AO15" s="789"/>
      <c r="AP15" s="788"/>
      <c r="AQ15" s="788"/>
    </row>
    <row r="16" spans="1:43">
      <c r="A16" s="425" t="str">
        <f>'[2]ALL NEW COMP'!A19</f>
        <v>ALL010</v>
      </c>
      <c r="B16" s="577" t="str">
        <f>'[2]ALL NEW COMP'!B19</f>
        <v>MT40 MANEUROP COMP 3.5HP</v>
      </c>
      <c r="C16" s="31"/>
      <c r="D16" s="319">
        <f>'[2]ALL NEW COMP'!D19</f>
        <v>3.5</v>
      </c>
      <c r="E16" s="319" t="str">
        <f>'[2]ALL NEW COMP'!E19</f>
        <v> (V06,09)</v>
      </c>
      <c r="F16" s="319">
        <f>'[2]ALL NEW COMP'!F19</f>
        <v>24</v>
      </c>
      <c r="G16" s="790" t="str">
        <f>'[2]ALL NEW COMP'!G19</f>
        <v>8294 btu</v>
      </c>
      <c r="H16" s="427" t="str">
        <f>'[2]ALL NEW COMP'!O19</f>
        <v>~</v>
      </c>
      <c r="I16" s="791"/>
      <c r="J16" s="792" t="str">
        <f>'[2]ALL NEW COMP'!T19</f>
        <v>CU - 50  QC</v>
      </c>
      <c r="K16" s="427">
        <f>'[2]ALL NEW COMP'!W19</f>
        <v>5590.26716974061</v>
      </c>
      <c r="L16" s="797"/>
      <c r="M16" s="616">
        <f>'[2]ALL NEW COMP'!AT19</f>
        <v>0</v>
      </c>
      <c r="N16" s="783">
        <f>'[2]ALL NEW COMP'!$AU19</f>
        <v>0</v>
      </c>
      <c r="O16" s="794"/>
      <c r="P16" s="783">
        <f>'[2]ALL NEW COMP'!$AW19</f>
        <v>0</v>
      </c>
      <c r="Q16" s="784">
        <f>'[2]ALL NEW COMP'!$BB19</f>
        <v>0</v>
      </c>
      <c r="R16" s="784"/>
      <c r="S16" s="784"/>
      <c r="T16" s="427">
        <f>'[2]ALL NEW COMP'!BC19</f>
        <v>0</v>
      </c>
      <c r="U16" s="427">
        <f>'[2]ALL NEW COMP'!BD19</f>
        <v>0</v>
      </c>
      <c r="V16" s="427">
        <f>'[2]ALL NEW COMP'!BE19</f>
        <v>0</v>
      </c>
      <c r="W16" s="563">
        <f>'[2]ALL NEW COMP'!$BF19</f>
        <v>0</v>
      </c>
      <c r="X16" s="616">
        <f>'[2]ALL NEW COMP'!$BI19</f>
        <v>0</v>
      </c>
      <c r="Y16" s="445"/>
      <c r="Z16" s="778"/>
      <c r="AJ16" s="798"/>
      <c r="AK16" s="798"/>
      <c r="AL16" s="798"/>
      <c r="AM16" s="798"/>
      <c r="AN16" s="798"/>
      <c r="AO16" s="789"/>
      <c r="AP16" s="788"/>
      <c r="AQ16" s="788"/>
    </row>
    <row r="17" spans="1:43">
      <c r="A17" s="425" t="str">
        <f>'[2]ALL NEW COMP'!A20</f>
        <v>ALL010.1</v>
      </c>
      <c r="B17" s="577" t="str">
        <f>'[2]ALL NEW COMP'!B20</f>
        <v>MT44 MANEUROP COMP 4HP</v>
      </c>
      <c r="C17" s="31"/>
      <c r="D17" s="319">
        <f>'[2]ALL NEW COMP'!D20</f>
        <v>4</v>
      </c>
      <c r="E17" s="319" t="str">
        <f>'[2]ALL NEW COMP'!E20</f>
        <v>(V04,07)</v>
      </c>
      <c r="F17" s="319">
        <f>'[2]ALL NEW COMP'!F20</f>
        <v>24</v>
      </c>
      <c r="G17" s="790" t="str">
        <f>'[2]ALL NEW COMP'!G20</f>
        <v>9600 btu</v>
      </c>
      <c r="H17" s="427">
        <f>'[2]ALL NEW COMP'!O20</f>
        <v>2931.23218832798</v>
      </c>
      <c r="I17" s="791"/>
      <c r="J17" s="792" t="str">
        <f>'[2]ALL NEW COMP'!T20</f>
        <v>CU - 64B QC</v>
      </c>
      <c r="K17" s="427">
        <f>'[2]ALL NEW COMP'!W20</f>
        <v>6521.71459513757</v>
      </c>
      <c r="L17" s="797"/>
      <c r="M17" s="616">
        <f>'[2]ALL NEW COMP'!AT20</f>
        <v>0</v>
      </c>
      <c r="N17" s="783">
        <f>'[2]ALL NEW COMP'!$AU20</f>
        <v>0</v>
      </c>
      <c r="O17" s="794"/>
      <c r="P17" s="783">
        <f>'[2]ALL NEW COMP'!$AW20</f>
        <v>0</v>
      </c>
      <c r="Q17" s="784">
        <f>'[2]ALL NEW COMP'!$BB20</f>
        <v>0</v>
      </c>
      <c r="R17" s="784"/>
      <c r="S17" s="784"/>
      <c r="T17" s="427">
        <f>'[2]ALL NEW COMP'!BC20</f>
        <v>0</v>
      </c>
      <c r="U17" s="427">
        <f>'[2]ALL NEW COMP'!BD20</f>
        <v>0</v>
      </c>
      <c r="V17" s="427">
        <f>'[2]ALL NEW COMP'!BE20</f>
        <v>0</v>
      </c>
      <c r="W17" s="563">
        <f>'[2]ALL NEW COMP'!$BF20</f>
        <v>0</v>
      </c>
      <c r="X17" s="616">
        <f>'[2]ALL NEW COMP'!$BI20</f>
        <v>0</v>
      </c>
      <c r="Y17" s="445"/>
      <c r="Z17" s="778"/>
      <c r="AJ17" s="798"/>
      <c r="AK17" s="798"/>
      <c r="AL17" s="798"/>
      <c r="AM17" s="798"/>
      <c r="AN17" s="798"/>
      <c r="AO17" s="789"/>
      <c r="AP17" s="788"/>
      <c r="AQ17" s="788"/>
    </row>
    <row r="18" spans="1:43">
      <c r="A18" s="425" t="str">
        <f>'[2]ALL NEW COMP'!A21</f>
        <v>ALL011</v>
      </c>
      <c r="B18" s="577" t="str">
        <f>'[2]ALL NEW COMP'!B21</f>
        <v>MT50 MANEUROP COMP 4HP</v>
      </c>
      <c r="C18" s="31"/>
      <c r="D18" s="319">
        <f>'[2]ALL NEW COMP'!D21</f>
        <v>4</v>
      </c>
      <c r="E18" s="319" t="str">
        <f>'[2]ALL NEW COMP'!E21</f>
        <v>(V04,07)</v>
      </c>
      <c r="F18" s="319">
        <f>'[2]ALL NEW COMP'!F21</f>
        <v>12</v>
      </c>
      <c r="G18" s="790" t="str">
        <f>'[2]ALL NEW COMP'!G21</f>
        <v>9932 btu</v>
      </c>
      <c r="H18" s="427" t="str">
        <f>'[2]ALL NEW COMP'!O21</f>
        <v>~</v>
      </c>
      <c r="I18" s="791"/>
      <c r="J18" s="792" t="str">
        <f>'[2]ALL NEW COMP'!T21</f>
        <v>CU - 64B QC</v>
      </c>
      <c r="K18" s="427">
        <f>'[2]ALL NEW COMP'!W21</f>
        <v>6796.0852245082</v>
      </c>
      <c r="L18" s="797"/>
      <c r="M18" s="616">
        <f>'[2]ALL NEW COMP'!AT21</f>
        <v>0</v>
      </c>
      <c r="N18" s="783">
        <f>'[2]ALL NEW COMP'!$AU21</f>
        <v>0</v>
      </c>
      <c r="O18" s="794"/>
      <c r="P18" s="783">
        <f>'[2]ALL NEW COMP'!$AW21</f>
        <v>0</v>
      </c>
      <c r="Q18" s="784">
        <f>'[2]ALL NEW COMP'!$BB21</f>
        <v>0</v>
      </c>
      <c r="R18" s="784"/>
      <c r="S18" s="784"/>
      <c r="T18" s="427">
        <f>'[2]ALL NEW COMP'!BC21</f>
        <v>0</v>
      </c>
      <c r="U18" s="427">
        <f>'[2]ALL NEW COMP'!BD21</f>
        <v>0</v>
      </c>
      <c r="V18" s="427">
        <f>'[2]ALL NEW COMP'!BE21</f>
        <v>0</v>
      </c>
      <c r="W18" s="563">
        <f>'[2]ALL NEW COMP'!$BF21</f>
        <v>0</v>
      </c>
      <c r="X18" s="616">
        <f>'[2]ALL NEW COMP'!$BI21</f>
        <v>0</v>
      </c>
      <c r="Y18" s="445"/>
      <c r="Z18" s="778"/>
      <c r="AJ18" s="798"/>
      <c r="AK18" s="798"/>
      <c r="AL18" s="798"/>
      <c r="AM18" s="798"/>
      <c r="AN18" s="798"/>
      <c r="AO18" s="789"/>
      <c r="AP18" s="788"/>
      <c r="AQ18" s="788"/>
    </row>
    <row r="19" spans="1:43">
      <c r="A19" s="425" t="str">
        <f>'[2]ALL NEW COMP'!A22</f>
        <v>ALL012</v>
      </c>
      <c r="B19" s="577" t="str">
        <f>'[2]ALL NEW COMP'!B22</f>
        <v>MT64 MANEUROP COMP 5HP</v>
      </c>
      <c r="C19" s="31"/>
      <c r="D19" s="319">
        <f>'[2]ALL NEW COMP'!D22</f>
        <v>5</v>
      </c>
      <c r="E19" s="319" t="str">
        <f>'[2]ALL NEW COMP'!E22</f>
        <v> (V04,07)</v>
      </c>
      <c r="F19" s="319">
        <f>'[2]ALL NEW COMP'!F22</f>
        <v>12</v>
      </c>
      <c r="G19" s="790" t="str">
        <f>'[2]ALL NEW COMP'!G22</f>
        <v>11843 btu</v>
      </c>
      <c r="H19" s="427" t="str">
        <f>'[2]ALL NEW COMP'!O22</f>
        <v>~</v>
      </c>
      <c r="I19" s="791"/>
      <c r="J19" s="792" t="str">
        <f>'[2]ALL NEW COMP'!T22</f>
        <v>CU - 72 QC</v>
      </c>
      <c r="K19" s="427">
        <f>'[2]ALL NEW COMP'!W22</f>
        <v>7311.56157679763</v>
      </c>
      <c r="L19" s="797"/>
      <c r="M19" s="616">
        <f>'[2]ALL NEW COMP'!AT22</f>
        <v>0</v>
      </c>
      <c r="N19" s="783">
        <f>'[2]ALL NEW COMP'!$AU22</f>
        <v>0</v>
      </c>
      <c r="O19" s="794"/>
      <c r="P19" s="783">
        <f>'[2]ALL NEW COMP'!$AW22</f>
        <v>0</v>
      </c>
      <c r="Q19" s="784">
        <f>'[2]ALL NEW COMP'!$BB22</f>
        <v>0</v>
      </c>
      <c r="R19" s="784"/>
      <c r="S19" s="784"/>
      <c r="T19" s="427">
        <f>'[2]ALL NEW COMP'!BC22</f>
        <v>0</v>
      </c>
      <c r="U19" s="427">
        <f>'[2]ALL NEW COMP'!BD22</f>
        <v>0</v>
      </c>
      <c r="V19" s="427">
        <f>'[2]ALL NEW COMP'!BE22</f>
        <v>0</v>
      </c>
      <c r="W19" s="563" t="str">
        <f>'[2]ALL NEW COMP'!$BF22</f>
        <v>HTC-5</v>
      </c>
      <c r="X19" s="616">
        <f>'[2]ALL NEW COMP'!$BI22</f>
        <v>7383.88224577626</v>
      </c>
      <c r="Y19" s="445"/>
      <c r="Z19" s="778"/>
      <c r="AJ19" s="798"/>
      <c r="AK19" s="798"/>
      <c r="AL19" s="798"/>
      <c r="AM19" s="798"/>
      <c r="AN19" s="798"/>
      <c r="AO19" s="789"/>
      <c r="AP19" s="788"/>
      <c r="AQ19" s="788"/>
    </row>
    <row r="20" spans="1:43">
      <c r="A20" s="425" t="str">
        <f>'[2]ALL NEW COMP'!A23</f>
        <v>ALL013</v>
      </c>
      <c r="B20" s="577" t="str">
        <f>'[2]ALL NEW COMP'!B23</f>
        <v>MT72 MANEUROP COMP 6HP</v>
      </c>
      <c r="C20" s="31"/>
      <c r="D20" s="319">
        <f>'[2]ALL NEW COMP'!D23</f>
        <v>6</v>
      </c>
      <c r="E20" s="319" t="str">
        <f>'[2]ALL NEW COMP'!E23</f>
        <v> (V04,07)</v>
      </c>
      <c r="F20" s="319">
        <f>'[2]ALL NEW COMP'!F23</f>
        <v>12</v>
      </c>
      <c r="G20" s="790" t="str">
        <f>'[2]ALL NEW COMP'!G23</f>
        <v>13200 btu</v>
      </c>
      <c r="H20" s="427">
        <f>'[2]ALL NEW COMP'!O23</f>
        <v>3730.07918887046</v>
      </c>
      <c r="I20" s="791"/>
      <c r="J20" s="792" t="str">
        <f>'[2]ALL NEW COMP'!T23</f>
        <v>CU - 90 QC</v>
      </c>
      <c r="K20" s="427">
        <f>'[2]ALL NEW COMP'!W23</f>
        <v>8121.65267257981</v>
      </c>
      <c r="L20" s="797"/>
      <c r="M20" s="616">
        <f>'[2]ALL NEW COMP'!AT23</f>
        <v>0</v>
      </c>
      <c r="N20" s="783">
        <f>'[2]ALL NEW COMP'!$AU23</f>
        <v>0</v>
      </c>
      <c r="O20" s="794"/>
      <c r="P20" s="783">
        <f>'[2]ALL NEW COMP'!$AW23</f>
        <v>0</v>
      </c>
      <c r="Q20" s="784">
        <f>'[2]ALL NEW COMP'!$BB23</f>
        <v>0</v>
      </c>
      <c r="R20" s="784"/>
      <c r="S20" s="784"/>
      <c r="T20" s="427">
        <f>'[2]ALL NEW COMP'!BC23</f>
        <v>0</v>
      </c>
      <c r="U20" s="427">
        <f>'[2]ALL NEW COMP'!BD23</f>
        <v>0</v>
      </c>
      <c r="V20" s="427">
        <f>'[2]ALL NEW COMP'!BE23</f>
        <v>0</v>
      </c>
      <c r="W20" s="563">
        <f>'[2]ALL NEW COMP'!$BF23</f>
        <v>0</v>
      </c>
      <c r="X20" s="616">
        <f>'[2]ALL NEW COMP'!$BI23</f>
        <v>0</v>
      </c>
      <c r="Y20" s="445"/>
      <c r="Z20" s="778"/>
      <c r="AJ20" s="798"/>
      <c r="AK20" s="798"/>
      <c r="AL20" s="798"/>
      <c r="AM20" s="798"/>
      <c r="AN20" s="798"/>
      <c r="AO20" s="789"/>
      <c r="AP20" s="788"/>
      <c r="AQ20" s="788"/>
    </row>
    <row r="21" spans="1:43">
      <c r="A21" s="425" t="str">
        <f>'[2]ALL NEW COMP'!A24</f>
        <v>ALL014</v>
      </c>
      <c r="B21" s="577" t="str">
        <f>'[2]ALL NEW COMP'!B24</f>
        <v>MT80 MANEUROP COMP 6.5HP</v>
      </c>
      <c r="C21" s="31"/>
      <c r="D21" s="319">
        <f>'[2]ALL NEW COMP'!D24</f>
        <v>6.5</v>
      </c>
      <c r="E21" s="319" t="str">
        <f>'[2]ALL NEW COMP'!E24</f>
        <v>(V02,04)</v>
      </c>
      <c r="F21" s="319">
        <f>'[2]ALL NEW COMP'!F24</f>
        <v>12</v>
      </c>
      <c r="G21" s="790" t="str">
        <f>'[2]ALL NEW COMP'!G24</f>
        <v>14983 btu</v>
      </c>
      <c r="H21" s="427" t="str">
        <f>'[2]ALL NEW COMP'!O24</f>
        <v>~</v>
      </c>
      <c r="I21" s="791"/>
      <c r="J21" s="792" t="str">
        <f>'[2]ALL NEW COMP'!T24</f>
        <v>CU - 90 QC</v>
      </c>
      <c r="K21" s="427">
        <f>'[2]ALL NEW COMP'!W24</f>
        <v>9357.71943394344</v>
      </c>
      <c r="L21" s="797"/>
      <c r="M21" s="616">
        <f>'[2]ALL NEW COMP'!AT24</f>
        <v>0</v>
      </c>
      <c r="N21" s="783">
        <f>'[2]ALL NEW COMP'!$AU24</f>
        <v>0</v>
      </c>
      <c r="O21" s="794"/>
      <c r="P21" s="783">
        <f>'[2]ALL NEW COMP'!$AW24</f>
        <v>0</v>
      </c>
      <c r="Q21" s="784">
        <f>'[2]ALL NEW COMP'!$BB24</f>
        <v>0</v>
      </c>
      <c r="R21" s="784"/>
      <c r="S21" s="784"/>
      <c r="T21" s="427">
        <f>'[2]ALL NEW COMP'!BC24</f>
        <v>0</v>
      </c>
      <c r="U21" s="427">
        <f>'[2]ALL NEW COMP'!BD24</f>
        <v>0</v>
      </c>
      <c r="V21" s="427">
        <f>'[2]ALL NEW COMP'!BE24</f>
        <v>0</v>
      </c>
      <c r="W21" s="563">
        <f>'[2]ALL NEW COMP'!$BF24</f>
        <v>0</v>
      </c>
      <c r="X21" s="616">
        <f>'[2]ALL NEW COMP'!$BI24</f>
        <v>0</v>
      </c>
      <c r="Y21" s="445"/>
      <c r="Z21" s="778"/>
      <c r="AJ21" s="798"/>
      <c r="AK21" s="798"/>
      <c r="AL21" s="798"/>
      <c r="AM21" s="798"/>
      <c r="AN21" s="798"/>
      <c r="AO21" s="789"/>
      <c r="AP21" s="788"/>
      <c r="AQ21" s="788"/>
    </row>
    <row r="22" spans="1:43">
      <c r="A22" s="425" t="str">
        <f>'[2]ALL NEW COMP'!A25</f>
        <v>ALL015</v>
      </c>
      <c r="B22" s="577" t="str">
        <f>'[2]ALL NEW COMP'!B25</f>
        <v>MT100 MANEUROP COMP 8.5HP</v>
      </c>
      <c r="C22" s="31"/>
      <c r="D22" s="319">
        <f>'[2]ALL NEW COMP'!D25</f>
        <v>8.5</v>
      </c>
      <c r="E22" s="319" t="str">
        <f>'[2]ALL NEW COMP'!E25</f>
        <v>(V05,02)</v>
      </c>
      <c r="F22" s="319">
        <f>'[2]ALL NEW COMP'!F25</f>
        <v>6</v>
      </c>
      <c r="G22" s="790" t="str">
        <f>'[2]ALL NEW COMP'!G25</f>
        <v>18293 btu</v>
      </c>
      <c r="H22" s="427" t="str">
        <f>'[2]ALL NEW COMP'!O25</f>
        <v>~</v>
      </c>
      <c r="I22" s="791"/>
      <c r="J22" s="792" t="str">
        <f>'[2]ALL NEW COMP'!T25</f>
        <v>CU - 125 QC</v>
      </c>
      <c r="K22" s="427">
        <f>'[2]ALL NEW COMP'!W25</f>
        <v>12230.8787217357</v>
      </c>
      <c r="L22" s="797"/>
      <c r="M22" s="616">
        <f>'[2]ALL NEW COMP'!AT25</f>
        <v>0</v>
      </c>
      <c r="N22" s="783">
        <f>'[2]ALL NEW COMP'!$AU25</f>
        <v>0</v>
      </c>
      <c r="O22" s="794"/>
      <c r="P22" s="783">
        <f>'[2]ALL NEW COMP'!$AW25</f>
        <v>0</v>
      </c>
      <c r="Q22" s="784">
        <f>'[2]ALL NEW COMP'!$BB25</f>
        <v>0</v>
      </c>
      <c r="R22" s="784"/>
      <c r="S22" s="784"/>
      <c r="T22" s="427">
        <f>'[2]ALL NEW COMP'!BC25</f>
        <v>0</v>
      </c>
      <c r="U22" s="427">
        <f>'[2]ALL NEW COMP'!BD25</f>
        <v>0</v>
      </c>
      <c r="V22" s="427">
        <f>'[2]ALL NEW COMP'!BE25</f>
        <v>0</v>
      </c>
      <c r="W22" s="563">
        <f>'[2]ALL NEW COMP'!$BF25</f>
        <v>0</v>
      </c>
      <c r="X22" s="616">
        <f>'[2]ALL NEW COMP'!$BI25</f>
        <v>0</v>
      </c>
      <c r="Y22" s="445"/>
      <c r="Z22" s="778"/>
      <c r="AJ22" s="798"/>
      <c r="AK22" s="798"/>
      <c r="AL22" s="798"/>
      <c r="AM22" s="798"/>
      <c r="AN22" s="798"/>
      <c r="AO22" s="789"/>
      <c r="AP22" s="788"/>
      <c r="AQ22" s="788"/>
    </row>
    <row r="23" spans="1:43">
      <c r="A23" s="425" t="str">
        <f>'[2]ALL NEW COMP'!A26</f>
        <v>ALL016</v>
      </c>
      <c r="B23" s="577" t="str">
        <f>'[2]ALL NEW COMP'!B26</f>
        <v>MT125 MANEUROP COMP 10HP</v>
      </c>
      <c r="C23" s="31"/>
      <c r="D23" s="319">
        <f>'[2]ALL NEW COMP'!D26</f>
        <v>10</v>
      </c>
      <c r="E23" s="319" t="str">
        <f>'[2]ALL NEW COMP'!E26</f>
        <v> (V05,02)</v>
      </c>
      <c r="F23" s="319">
        <f>'[2]ALL NEW COMP'!F26</f>
        <v>6</v>
      </c>
      <c r="G23" s="790" t="str">
        <f>'[2]ALL NEW COMP'!G26</f>
        <v>25563 btu</v>
      </c>
      <c r="H23" s="427" t="str">
        <f>'[2]ALL NEW COMP'!O26</f>
        <v>~</v>
      </c>
      <c r="I23" s="791"/>
      <c r="J23" s="792" t="str">
        <f>'[2]ALL NEW COMP'!T26</f>
        <v>CU - 144 QC</v>
      </c>
      <c r="K23" s="427">
        <f>'[2]ALL NEW COMP'!W26</f>
        <v>13703.2397091179</v>
      </c>
      <c r="L23" s="797"/>
      <c r="M23" s="616">
        <f>'[2]ALL NEW COMP'!AT26</f>
        <v>0</v>
      </c>
      <c r="N23" s="783">
        <f>'[2]ALL NEW COMP'!$AU26</f>
        <v>0</v>
      </c>
      <c r="O23" s="794"/>
      <c r="P23" s="783">
        <f>'[2]ALL NEW COMP'!$AW26</f>
        <v>0</v>
      </c>
      <c r="Q23" s="784">
        <f>'[2]ALL NEW COMP'!$BB26</f>
        <v>0</v>
      </c>
      <c r="R23" s="784"/>
      <c r="S23" s="784"/>
      <c r="T23" s="427">
        <f>'[2]ALL NEW COMP'!BC26</f>
        <v>0</v>
      </c>
      <c r="U23" s="427">
        <f>'[2]ALL NEW COMP'!BD26</f>
        <v>0</v>
      </c>
      <c r="V23" s="427">
        <f>'[2]ALL NEW COMP'!BE26</f>
        <v>0</v>
      </c>
      <c r="W23" s="563">
        <f>'[2]ALL NEW COMP'!$BF26</f>
        <v>0</v>
      </c>
      <c r="X23" s="616">
        <f>'[2]ALL NEW COMP'!$BI26</f>
        <v>0</v>
      </c>
      <c r="Y23" s="445"/>
      <c r="Z23" s="778"/>
      <c r="AJ23" s="798"/>
      <c r="AK23" s="798"/>
      <c r="AL23" s="798"/>
      <c r="AM23" s="798"/>
      <c r="AN23" s="798"/>
      <c r="AO23" s="789"/>
      <c r="AP23" s="788"/>
      <c r="AQ23" s="788"/>
    </row>
    <row r="24" spans="1:43">
      <c r="A24" s="425" t="str">
        <f>'[2]ALL NEW COMP'!A27</f>
        <v>ALL018</v>
      </c>
      <c r="B24" s="577" t="str">
        <f>'[2]ALL NEW COMP'!B27</f>
        <v>MT160 MANEUROP COMP 13HP</v>
      </c>
      <c r="C24" s="33"/>
      <c r="D24" s="319">
        <f>'[2]ALL NEW COMP'!D27</f>
        <v>13</v>
      </c>
      <c r="E24" s="319" t="str">
        <f>'[2]ALL NEW COMP'!E27</f>
        <v> (V05,03)</v>
      </c>
      <c r="F24" s="319">
        <f>'[2]ALL NEW COMP'!F27</f>
        <v>6</v>
      </c>
      <c r="G24" s="790" t="str">
        <f>'[2]ALL NEW COMP'!G27</f>
        <v>32970 btu</v>
      </c>
      <c r="H24" s="427">
        <f>'[2]ALL NEW COMP'!O27</f>
        <v>7948.64843716066</v>
      </c>
      <c r="I24" s="791"/>
      <c r="J24" s="792" t="str">
        <f>'[2]ALL NEW COMP'!T27</f>
        <v>CU - 200 QC</v>
      </c>
      <c r="K24" s="427">
        <f>'[2]ALL NEW COMP'!W27</f>
        <v>17183.4390017918</v>
      </c>
      <c r="L24" s="797"/>
      <c r="M24" s="616">
        <f>'[2]ALL NEW COMP'!AT27</f>
        <v>0</v>
      </c>
      <c r="N24" s="783">
        <f>'[2]ALL NEW COMP'!$AU27</f>
        <v>0</v>
      </c>
      <c r="O24" s="799"/>
      <c r="P24" s="783">
        <f>'[2]ALL NEW COMP'!$AW27</f>
        <v>0</v>
      </c>
      <c r="Q24" s="784">
        <f>'[2]ALL NEW COMP'!$BB27</f>
        <v>0</v>
      </c>
      <c r="R24" s="784"/>
      <c r="S24" s="784"/>
      <c r="T24" s="427">
        <f>'[2]ALL NEW COMP'!BC27</f>
        <v>0</v>
      </c>
      <c r="U24" s="427">
        <f>'[2]ALL NEW COMP'!BD27</f>
        <v>0</v>
      </c>
      <c r="V24" s="427">
        <f>'[2]ALL NEW COMP'!BE27</f>
        <v>0</v>
      </c>
      <c r="W24" s="563">
        <f>'[2]ALL NEW COMP'!$BF27</f>
        <v>0</v>
      </c>
      <c r="X24" s="616">
        <f>'[2]ALL NEW COMP'!$BI27</f>
        <v>0</v>
      </c>
      <c r="Y24" s="445"/>
      <c r="Z24" s="778"/>
      <c r="AJ24" s="798"/>
      <c r="AK24" s="798"/>
      <c r="AL24" s="798"/>
      <c r="AM24" s="798"/>
      <c r="AN24" s="798"/>
      <c r="AO24" s="789"/>
      <c r="AP24" s="788"/>
      <c r="AQ24" s="788"/>
    </row>
    <row r="25" customHeight="1" spans="1:43">
      <c r="A25" s="425" t="str">
        <f>'[2]ALL NEW COMP'!A28</f>
        <v>ALL019</v>
      </c>
      <c r="B25" s="800" t="str">
        <f>'[2]ALL NEW COMP'!B28</f>
        <v>MTZ-18 MANEUROP COMP 1.5HP</v>
      </c>
      <c r="C25" s="28" t="s">
        <v>377</v>
      </c>
      <c r="D25" s="319">
        <f>'[2]ALL NEW COMP'!D28</f>
        <v>1.5</v>
      </c>
      <c r="E25" s="319" t="str">
        <f>'[2]ALL NEW COMP'!E28</f>
        <v>(V01,06)</v>
      </c>
      <c r="F25" s="319">
        <f>'[2]ALL NEW COMP'!F28</f>
        <v>24</v>
      </c>
      <c r="G25" s="790" t="str">
        <f>'[2]ALL NEW COMP'!G28</f>
        <v>3200btu</v>
      </c>
      <c r="H25" s="427">
        <f>'[2]ALL NEW COMP'!O28</f>
        <v>2147.15805811037</v>
      </c>
      <c r="I25" s="791" t="s">
        <v>376</v>
      </c>
      <c r="J25" s="792" t="str">
        <f>'[2]ALL NEW COMP'!T28</f>
        <v>CU - 22  QC</v>
      </c>
      <c r="K25" s="427">
        <f>'[2]ALL NEW COMP'!W28</f>
        <v>4481.60841626631</v>
      </c>
      <c r="L25" s="797"/>
      <c r="M25" s="616">
        <f>'[2]ALL NEW COMP'!AT28</f>
        <v>0</v>
      </c>
      <c r="N25" s="783">
        <f>'[2]ALL NEW COMP'!$AU28</f>
        <v>0</v>
      </c>
      <c r="O25" s="493" t="s">
        <v>378</v>
      </c>
      <c r="P25" s="783">
        <f>'[2]ALL NEW COMP'!$AW28</f>
        <v>0</v>
      </c>
      <c r="Q25" s="784">
        <f>'[2]ALL NEW COMP'!$BB28</f>
        <v>0</v>
      </c>
      <c r="R25" s="784"/>
      <c r="S25" s="784"/>
      <c r="T25" s="427">
        <f>'[2]ALL NEW COMP'!BC28</f>
        <v>0</v>
      </c>
      <c r="U25" s="427">
        <f>'[2]ALL NEW COMP'!BD28</f>
        <v>0</v>
      </c>
      <c r="V25" s="427">
        <f>'[2]ALL NEW COMP'!BE28</f>
        <v>0</v>
      </c>
      <c r="W25" s="563">
        <f>'[2]ALL NEW COMP'!$BF28</f>
        <v>0</v>
      </c>
      <c r="X25" s="616">
        <f>'[2]ALL NEW COMP'!$BI28</f>
        <v>0</v>
      </c>
      <c r="Y25" s="445"/>
      <c r="Z25" s="778"/>
      <c r="AJ25" s="798"/>
      <c r="AK25" s="798"/>
      <c r="AL25" s="798"/>
      <c r="AM25" s="798"/>
      <c r="AN25" s="798"/>
      <c r="AO25" s="789"/>
      <c r="AP25" s="788"/>
      <c r="AQ25" s="788"/>
    </row>
    <row r="26" customHeight="1" spans="1:43">
      <c r="A26" s="425" t="str">
        <f>'[2]ALL NEW COMP'!A29</f>
        <v>ALL019.1</v>
      </c>
      <c r="B26" s="800" t="str">
        <f>'[2]ALL NEW COMP'!B29</f>
        <v>MTZ-18 MANEUROP COMP 1.5HP (1ph)</v>
      </c>
      <c r="C26" s="31"/>
      <c r="D26" s="319">
        <f>'[2]ALL NEW COMP'!D29</f>
        <v>1.5</v>
      </c>
      <c r="E26" s="319" t="str">
        <f>'[2]ALL NEW COMP'!E29</f>
        <v>(V01,06)</v>
      </c>
      <c r="F26" s="319">
        <f>'[2]ALL NEW COMP'!F29</f>
        <v>24</v>
      </c>
      <c r="G26" s="790" t="str">
        <f>'[2]ALL NEW COMP'!G29</f>
        <v>3200btu</v>
      </c>
      <c r="H26" s="427">
        <f>'[2]ALL NEW COMP'!O29</f>
        <v>1697.72727272727</v>
      </c>
      <c r="I26" s="791"/>
      <c r="J26" s="792" t="str">
        <f>'[2]ALL NEW COMP'!T29</f>
        <v>CU - 22  QC</v>
      </c>
      <c r="K26" s="427">
        <f>'[2]ALL NEW COMP'!W29</f>
        <v>4226.71516072954</v>
      </c>
      <c r="L26" s="797"/>
      <c r="M26" s="616"/>
      <c r="N26" s="783"/>
      <c r="O26" s="497"/>
      <c r="P26" s="783"/>
      <c r="Q26" s="784"/>
      <c r="R26" s="784"/>
      <c r="S26" s="784"/>
      <c r="T26" s="427"/>
      <c r="U26" s="427"/>
      <c r="V26" s="427"/>
      <c r="W26" s="563"/>
      <c r="X26" s="616"/>
      <c r="Y26" s="445"/>
      <c r="Z26" s="778"/>
      <c r="AJ26" s="798"/>
      <c r="AK26" s="798"/>
      <c r="AL26" s="798"/>
      <c r="AM26" s="798"/>
      <c r="AN26" s="798"/>
      <c r="AO26" s="789"/>
      <c r="AP26" s="788"/>
      <c r="AQ26" s="788"/>
    </row>
    <row r="27" spans="1:43">
      <c r="A27" s="425" t="str">
        <f>'[2]ALL NEW COMP'!A30</f>
        <v>ALL020</v>
      </c>
      <c r="B27" s="800" t="str">
        <f>'[2]ALL NEW COMP'!B30</f>
        <v>MTZ-22 MANEUROP COMP 2HP</v>
      </c>
      <c r="C27" s="31"/>
      <c r="D27" s="319">
        <f>'[2]ALL NEW COMP'!D30</f>
        <v>2</v>
      </c>
      <c r="E27" s="319" t="str">
        <f>'[2]ALL NEW COMP'!E30</f>
        <v> (V01,06)</v>
      </c>
      <c r="F27" s="319">
        <f>'[2]ALL NEW COMP'!F30</f>
        <v>24</v>
      </c>
      <c r="G27" s="790" t="str">
        <f>'[2]ALL NEW COMP'!G30</f>
        <v>4300 btu</v>
      </c>
      <c r="H27" s="427">
        <f>'[2]ALL NEW COMP'!O30</f>
        <v>2267.08690426421</v>
      </c>
      <c r="I27" s="791"/>
      <c r="J27" s="792" t="str">
        <f>'[2]ALL NEW COMP'!T30</f>
        <v>CU - 32  QC</v>
      </c>
      <c r="K27" s="427">
        <f>'[2]ALL NEW COMP'!W30</f>
        <v>4663.64906366239</v>
      </c>
      <c r="L27" s="797"/>
      <c r="M27" s="616">
        <f>'[2]ALL NEW COMP'!AT30</f>
        <v>0</v>
      </c>
      <c r="N27" s="783">
        <f>'[2]ALL NEW COMP'!$AU30</f>
        <v>0</v>
      </c>
      <c r="O27" s="497"/>
      <c r="P27" s="783">
        <f>'[2]ALL NEW COMP'!$AW30</f>
        <v>0</v>
      </c>
      <c r="Q27" s="784">
        <f>'[2]ALL NEW COMP'!$BB30</f>
        <v>0</v>
      </c>
      <c r="R27" s="784"/>
      <c r="S27" s="784"/>
      <c r="T27" s="427">
        <f>'[2]ALL NEW COMP'!BC30</f>
        <v>0</v>
      </c>
      <c r="U27" s="427">
        <f>'[2]ALL NEW COMP'!BD30</f>
        <v>0</v>
      </c>
      <c r="V27" s="427">
        <f>'[2]ALL NEW COMP'!BE30</f>
        <v>0</v>
      </c>
      <c r="W27" s="563">
        <f>'[2]ALL NEW COMP'!$BF30</f>
        <v>0</v>
      </c>
      <c r="X27" s="616">
        <f>'[2]ALL NEW COMP'!$BI30</f>
        <v>0</v>
      </c>
      <c r="Y27" s="445"/>
      <c r="Z27" s="778"/>
      <c r="AJ27" s="798"/>
      <c r="AK27" s="798"/>
      <c r="AL27" s="798"/>
      <c r="AM27" s="798"/>
      <c r="AN27" s="798"/>
      <c r="AO27" s="789"/>
      <c r="AP27" s="788"/>
      <c r="AQ27" s="788"/>
    </row>
    <row r="28" spans="1:43">
      <c r="A28" s="425" t="str">
        <f>'[2]ALL NEW COMP'!A31</f>
        <v>ALL021</v>
      </c>
      <c r="B28" s="800" t="str">
        <f>'[2]ALL NEW COMP'!B31</f>
        <v>MTZ-28 MANEUROP COMP 2HP</v>
      </c>
      <c r="C28" s="31"/>
      <c r="D28" s="319">
        <f>'[2]ALL NEW COMP'!D31</f>
        <v>2.3</v>
      </c>
      <c r="E28" s="319" t="str">
        <f>'[2]ALL NEW COMP'!E31</f>
        <v>(V01,06)</v>
      </c>
      <c r="F28" s="319">
        <f>'[2]ALL NEW COMP'!F31</f>
        <v>24</v>
      </c>
      <c r="G28" s="790" t="str">
        <f>'[2]ALL NEW COMP'!G31</f>
        <v>5460 btu</v>
      </c>
      <c r="H28" s="427">
        <f>'[2]ALL NEW COMP'!O31</f>
        <v>2600.37501615233</v>
      </c>
      <c r="I28" s="791"/>
      <c r="J28" s="792" t="str">
        <f>'[2]ALL NEW COMP'!T31</f>
        <v>CU - 36  QC</v>
      </c>
      <c r="K28" s="427">
        <f>'[2]ALL NEW COMP'!W31</f>
        <v>5166.3497653363</v>
      </c>
      <c r="L28" s="797"/>
      <c r="M28" s="616">
        <f>'[2]ALL NEW COMP'!AT31</f>
        <v>0</v>
      </c>
      <c r="N28" s="783">
        <f>'[2]ALL NEW COMP'!$AU31</f>
        <v>0</v>
      </c>
      <c r="O28" s="497"/>
      <c r="P28" s="783">
        <f>'[2]ALL NEW COMP'!$AW31</f>
        <v>0</v>
      </c>
      <c r="Q28" s="784">
        <f>'[2]ALL NEW COMP'!$BB31</f>
        <v>0</v>
      </c>
      <c r="R28" s="784"/>
      <c r="S28" s="784"/>
      <c r="T28" s="427">
        <f>'[2]ALL NEW COMP'!BC31</f>
        <v>0</v>
      </c>
      <c r="U28" s="427">
        <f>'[2]ALL NEW COMP'!BD31</f>
        <v>0</v>
      </c>
      <c r="V28" s="427">
        <f>'[2]ALL NEW COMP'!BE31</f>
        <v>0</v>
      </c>
      <c r="W28" s="563">
        <f>'[2]ALL NEW COMP'!$BF31</f>
        <v>0</v>
      </c>
      <c r="X28" s="616">
        <f>'[2]ALL NEW COMP'!$BI31</f>
        <v>0</v>
      </c>
      <c r="Y28" s="445"/>
      <c r="Z28" s="778"/>
      <c r="AJ28" s="798"/>
      <c r="AK28" s="798"/>
      <c r="AL28" s="798"/>
      <c r="AM28" s="798"/>
      <c r="AN28" s="798"/>
      <c r="AO28" s="789"/>
      <c r="AP28" s="788"/>
      <c r="AQ28" s="788"/>
    </row>
    <row r="29" spans="1:43">
      <c r="A29" s="425" t="str">
        <f>'[2]ALL NEW COMP'!A32</f>
        <v>ALL022</v>
      </c>
      <c r="B29" s="800" t="str">
        <f>'[2]ALL NEW COMP'!B32</f>
        <v>MTZ-32 MANEUROP COMP 2.5HP</v>
      </c>
      <c r="C29" s="31"/>
      <c r="D29" s="319">
        <f>'[2]ALL NEW COMP'!D32</f>
        <v>2.5</v>
      </c>
      <c r="E29" s="319" t="str">
        <f>'[2]ALL NEW COMP'!E32</f>
        <v>(V06,09)</v>
      </c>
      <c r="F29" s="319">
        <f>'[2]ALL NEW COMP'!F32</f>
        <v>24</v>
      </c>
      <c r="G29" s="790" t="str">
        <f>'[2]ALL NEW COMP'!G32</f>
        <v>5767 btu</v>
      </c>
      <c r="H29" s="427">
        <f>'[2]ALL NEW COMP'!O32</f>
        <v>2707.75411361736</v>
      </c>
      <c r="I29" s="791"/>
      <c r="J29" s="792" t="str">
        <f>'[2]ALL NEW COMP'!T32</f>
        <v>CU - 36  QC</v>
      </c>
      <c r="K29" s="427">
        <f>'[2]ALL NEW COMP'!W32</f>
        <v>5273.72886280133</v>
      </c>
      <c r="L29" s="797"/>
      <c r="M29" s="616">
        <f>'[2]ALL NEW COMP'!AT32</f>
        <v>0</v>
      </c>
      <c r="N29" s="783">
        <f>'[2]ALL NEW COMP'!$AU32</f>
        <v>0</v>
      </c>
      <c r="O29" s="497"/>
      <c r="P29" s="783">
        <f>'[2]ALL NEW COMP'!$AW32</f>
        <v>0</v>
      </c>
      <c r="Q29" s="784">
        <f>'[2]ALL NEW COMP'!$BB32</f>
        <v>0</v>
      </c>
      <c r="R29" s="784"/>
      <c r="S29" s="784"/>
      <c r="T29" s="427">
        <f>'[2]ALL NEW COMP'!BC32</f>
        <v>0</v>
      </c>
      <c r="U29" s="427">
        <f>'[2]ALL NEW COMP'!BD32</f>
        <v>0</v>
      </c>
      <c r="V29" s="427">
        <f>'[2]ALL NEW COMP'!BE32</f>
        <v>0</v>
      </c>
      <c r="W29" s="563">
        <f>'[2]ALL NEW COMP'!$BF32</f>
        <v>0</v>
      </c>
      <c r="X29" s="616">
        <f>'[2]ALL NEW COMP'!$BI32</f>
        <v>0</v>
      </c>
      <c r="Y29" s="445"/>
      <c r="Z29" s="778"/>
      <c r="AJ29" s="798"/>
      <c r="AK29" s="798"/>
      <c r="AL29" s="798"/>
      <c r="AM29" s="798"/>
      <c r="AN29" s="798"/>
      <c r="AO29" s="789"/>
      <c r="AP29" s="788"/>
      <c r="AQ29" s="788"/>
    </row>
    <row r="30" spans="1:43">
      <c r="A30" s="425" t="str">
        <f>'[2]ALL NEW COMP'!A33</f>
        <v>ALL023</v>
      </c>
      <c r="B30" s="800" t="str">
        <f>'[2]ALL NEW COMP'!B33</f>
        <v>MTZ-36 MANEUROP COMP 3HP</v>
      </c>
      <c r="C30" s="31"/>
      <c r="D30" s="319">
        <f>'[2]ALL NEW COMP'!D33</f>
        <v>3</v>
      </c>
      <c r="E30" s="319" t="str">
        <f>'[2]ALL NEW COMP'!E33</f>
        <v> (V06,09)</v>
      </c>
      <c r="F30" s="319">
        <f>'[2]ALL NEW COMP'!F33</f>
        <v>24</v>
      </c>
      <c r="G30" s="790" t="str">
        <f>'[2]ALL NEW COMP'!G33</f>
        <v>7440 btu</v>
      </c>
      <c r="H30" s="427">
        <f>'[2]ALL NEW COMP'!O33</f>
        <v>2913.45988284813</v>
      </c>
      <c r="I30" s="791"/>
      <c r="J30" s="792" t="str">
        <f>'[2]ALL NEW COMP'!T33</f>
        <v>CU - 40  QC</v>
      </c>
      <c r="K30" s="427">
        <f>'[2]ALL NEW COMP'!W33</f>
        <v>5614.84163961331</v>
      </c>
      <c r="L30" s="797"/>
      <c r="M30" s="616">
        <f>'[2]ALL NEW COMP'!AT33</f>
        <v>0</v>
      </c>
      <c r="N30" s="783">
        <f>'[2]ALL NEW COMP'!$AU33</f>
        <v>0</v>
      </c>
      <c r="O30" s="497"/>
      <c r="P30" s="783">
        <f>'[2]ALL NEW COMP'!$AW33</f>
        <v>0</v>
      </c>
      <c r="Q30" s="784">
        <f>'[2]ALL NEW COMP'!$BB33</f>
        <v>0</v>
      </c>
      <c r="R30" s="784"/>
      <c r="S30" s="784"/>
      <c r="T30" s="427">
        <f>'[2]ALL NEW COMP'!BC33</f>
        <v>0</v>
      </c>
      <c r="U30" s="427">
        <f>'[2]ALL NEW COMP'!BD33</f>
        <v>0</v>
      </c>
      <c r="V30" s="427">
        <f>'[2]ALL NEW COMP'!BE33</f>
        <v>0</v>
      </c>
      <c r="W30" s="563">
        <f>'[2]ALL NEW COMP'!$BF33</f>
        <v>0</v>
      </c>
      <c r="X30" s="616">
        <f>'[2]ALL NEW COMP'!$BI33</f>
        <v>0</v>
      </c>
      <c r="Y30" s="445"/>
      <c r="Z30" s="778"/>
      <c r="AJ30" s="798"/>
      <c r="AK30" s="798"/>
      <c r="AL30" s="798"/>
      <c r="AM30" s="798"/>
      <c r="AN30" s="798"/>
      <c r="AO30" s="789"/>
      <c r="AP30" s="788"/>
      <c r="AQ30" s="788"/>
    </row>
    <row r="31" spans="1:43">
      <c r="A31" s="425" t="str">
        <f>'[2]ALL NEW COMP'!A34</f>
        <v>ALL024</v>
      </c>
      <c r="B31" s="800" t="str">
        <f>'[2]ALL NEW COMP'!B34</f>
        <v>MTZ-40 MANEUROP COMP 3.5HP</v>
      </c>
      <c r="C31" s="31"/>
      <c r="D31" s="319">
        <f>'[2]ALL NEW COMP'!D34</f>
        <v>3.5</v>
      </c>
      <c r="E31" s="319" t="str">
        <f>'[2]ALL NEW COMP'!E34</f>
        <v>(V06,09)</v>
      </c>
      <c r="F31" s="319">
        <f>'[2]ALL NEW COMP'!F34</f>
        <v>24</v>
      </c>
      <c r="G31" s="790" t="str">
        <f>'[2]ALL NEW COMP'!G34</f>
        <v>7747 btu</v>
      </c>
      <c r="H31" s="427">
        <f>'[2]ALL NEW COMP'!O34</f>
        <v>2990.35586186911</v>
      </c>
      <c r="I31" s="791"/>
      <c r="J31" s="792" t="str">
        <f>'[2]ALL NEW COMP'!T34</f>
        <v>CU - 50  QC</v>
      </c>
      <c r="K31" s="427">
        <f>'[2]ALL NEW COMP'!W34</f>
        <v>5974.31384806229</v>
      </c>
      <c r="L31" s="797"/>
      <c r="M31" s="616">
        <f>'[2]ALL NEW COMP'!AT34</f>
        <v>0</v>
      </c>
      <c r="N31" s="783">
        <f>'[2]ALL NEW COMP'!$AU34</f>
        <v>0</v>
      </c>
      <c r="O31" s="497"/>
      <c r="P31" s="783">
        <f>'[2]ALL NEW COMP'!$AW34</f>
        <v>0</v>
      </c>
      <c r="Q31" s="784">
        <f>'[2]ALL NEW COMP'!$BB34</f>
        <v>0</v>
      </c>
      <c r="R31" s="784"/>
      <c r="S31" s="784"/>
      <c r="T31" s="427">
        <f>'[2]ALL NEW COMP'!BC34</f>
        <v>0</v>
      </c>
      <c r="U31" s="427">
        <f>'[2]ALL NEW COMP'!BD34</f>
        <v>0</v>
      </c>
      <c r="V31" s="427">
        <f>'[2]ALL NEW COMP'!BE34</f>
        <v>0</v>
      </c>
      <c r="W31" s="563">
        <f>'[2]ALL NEW COMP'!$BF34</f>
        <v>0</v>
      </c>
      <c r="X31" s="616">
        <f>'[2]ALL NEW COMP'!$BI34</f>
        <v>0</v>
      </c>
      <c r="Y31" s="445"/>
      <c r="Z31" s="778"/>
      <c r="AJ31" s="798"/>
      <c r="AK31" s="798"/>
      <c r="AL31" s="798"/>
      <c r="AM31" s="798"/>
      <c r="AN31" s="798"/>
      <c r="AO31" s="789"/>
      <c r="AP31" s="788"/>
      <c r="AQ31" s="788"/>
    </row>
    <row r="32" spans="1:43">
      <c r="A32" s="425" t="str">
        <f>'[2]ALL NEW COMP'!A35</f>
        <v>ALL024.1</v>
      </c>
      <c r="B32" s="800" t="str">
        <f>'[2]ALL NEW COMP'!B35</f>
        <v>MTZ-44 MANEUROP COMP 4HP</v>
      </c>
      <c r="C32" s="31"/>
      <c r="D32" s="319">
        <f>'[2]ALL NEW COMP'!D35</f>
        <v>4</v>
      </c>
      <c r="E32" s="319" t="str">
        <f>'[2]ALL NEW COMP'!E35</f>
        <v> (V04,07)</v>
      </c>
      <c r="F32" s="319">
        <f>'[2]ALL NEW COMP'!F35</f>
        <v>0</v>
      </c>
      <c r="G32" s="790">
        <f>'[2]ALL NEW COMP'!G35</f>
        <v>0</v>
      </c>
      <c r="H32" s="427">
        <f>'[2]ALL NEW COMP'!O35</f>
        <v>3269.50229322308</v>
      </c>
      <c r="I32" s="791"/>
      <c r="J32" s="792" t="str">
        <f>'[2]ALL NEW COMP'!T35</f>
        <v>CU - 64B QC</v>
      </c>
      <c r="K32" s="427">
        <f>'[2]ALL NEW COMP'!W35</f>
        <v>6859.98470003268</v>
      </c>
      <c r="L32" s="797"/>
      <c r="M32" s="616">
        <f>'[2]ALL NEW COMP'!AT35</f>
        <v>0</v>
      </c>
      <c r="N32" s="783">
        <f>'[2]ALL NEW COMP'!$AU35</f>
        <v>0</v>
      </c>
      <c r="O32" s="497"/>
      <c r="P32" s="783">
        <f>'[2]ALL NEW COMP'!$AW35</f>
        <v>0</v>
      </c>
      <c r="Q32" s="784">
        <f>'[2]ALL NEW COMP'!$BB35</f>
        <v>0</v>
      </c>
      <c r="R32" s="784"/>
      <c r="S32" s="784"/>
      <c r="T32" s="427">
        <f>'[2]ALL NEW COMP'!BC35</f>
        <v>0</v>
      </c>
      <c r="U32" s="427">
        <f>'[2]ALL NEW COMP'!BD35</f>
        <v>0</v>
      </c>
      <c r="V32" s="427">
        <f>'[2]ALL NEW COMP'!BE35</f>
        <v>0</v>
      </c>
      <c r="W32" s="563">
        <f>'[2]ALL NEW COMP'!$BF35</f>
        <v>0</v>
      </c>
      <c r="X32" s="616">
        <f>'[2]ALL NEW COMP'!$BI35</f>
        <v>0</v>
      </c>
      <c r="Y32" s="445"/>
      <c r="Z32" s="778"/>
      <c r="AJ32" s="798"/>
      <c r="AK32" s="798"/>
      <c r="AL32" s="798"/>
      <c r="AM32" s="798"/>
      <c r="AN32" s="798"/>
      <c r="AO32" s="789"/>
      <c r="AP32" s="788"/>
      <c r="AQ32" s="788"/>
    </row>
    <row r="33" spans="1:43">
      <c r="A33" s="425" t="str">
        <f>'[2]ALL NEW COMP'!A36</f>
        <v>ALL025</v>
      </c>
      <c r="B33" s="800" t="str">
        <f>'[2]ALL NEW COMP'!B36</f>
        <v>MTZ-50 MANEUROP COMP 4HP</v>
      </c>
      <c r="C33" s="31"/>
      <c r="D33" s="319">
        <f>'[2]ALL NEW COMP'!D36</f>
        <v>4</v>
      </c>
      <c r="E33" s="319" t="str">
        <f>'[2]ALL NEW COMP'!E36</f>
        <v> (V04,07)</v>
      </c>
      <c r="F33" s="319">
        <f>'[2]ALL NEW COMP'!F36</f>
        <v>12</v>
      </c>
      <c r="G33" s="790" t="str">
        <f>'[2]ALL NEW COMP'!G36</f>
        <v>10000 btu</v>
      </c>
      <c r="H33" s="427">
        <f>'[2]ALL NEW COMP'!O36</f>
        <v>3442.64460091539</v>
      </c>
      <c r="I33" s="791"/>
      <c r="J33" s="792" t="str">
        <f>'[2]ALL NEW COMP'!T36</f>
        <v>CU - 64 QC</v>
      </c>
      <c r="K33" s="427">
        <f>'[2]ALL NEW COMP'!W36</f>
        <v>7335.3326386577</v>
      </c>
      <c r="L33" s="797"/>
      <c r="M33" s="616">
        <f>'[2]ALL NEW COMP'!AT36</f>
        <v>0</v>
      </c>
      <c r="N33" s="783">
        <f>'[2]ALL NEW COMP'!$AU36</f>
        <v>0</v>
      </c>
      <c r="O33" s="497"/>
      <c r="P33" s="783">
        <f>'[2]ALL NEW COMP'!$AW36</f>
        <v>0</v>
      </c>
      <c r="Q33" s="784">
        <f>'[2]ALL NEW COMP'!$BB36</f>
        <v>0</v>
      </c>
      <c r="R33" s="784"/>
      <c r="S33" s="784"/>
      <c r="T33" s="427">
        <f>'[2]ALL NEW COMP'!BC36</f>
        <v>0</v>
      </c>
      <c r="U33" s="427">
        <f>'[2]ALL NEW COMP'!BD36</f>
        <v>0</v>
      </c>
      <c r="V33" s="427">
        <f>'[2]ALL NEW COMP'!BE36</f>
        <v>0</v>
      </c>
      <c r="W33" s="563">
        <f>'[2]ALL NEW COMP'!$BF36</f>
        <v>0</v>
      </c>
      <c r="X33" s="616">
        <f>'[2]ALL NEW COMP'!$BI36</f>
        <v>0</v>
      </c>
      <c r="Y33" s="445"/>
      <c r="Z33" s="778"/>
      <c r="AJ33" s="798"/>
      <c r="AK33" s="798"/>
      <c r="AL33" s="798"/>
      <c r="AM33" s="798"/>
      <c r="AN33" s="798"/>
      <c r="AO33" s="789"/>
      <c r="AP33" s="788"/>
      <c r="AQ33" s="788"/>
    </row>
    <row r="34" spans="1:43">
      <c r="A34" s="425" t="str">
        <f>'[2]ALL NEW COMP'!A37</f>
        <v>ALL026</v>
      </c>
      <c r="B34" s="800" t="str">
        <f>'[2]ALL NEW COMP'!B37</f>
        <v>MTZ-64 MANEUROP COMP 5HP</v>
      </c>
      <c r="C34" s="31"/>
      <c r="D34" s="319">
        <f>'[2]ALL NEW COMP'!D37</f>
        <v>5</v>
      </c>
      <c r="E34" s="319" t="str">
        <f>'[2]ALL NEW COMP'!E37</f>
        <v> (V04,07)</v>
      </c>
      <c r="F34" s="319">
        <f>'[2]ALL NEW COMP'!F37</f>
        <v>12</v>
      </c>
      <c r="G34" s="790" t="str">
        <f>'[2]ALL NEW COMP'!G37</f>
        <v>12935 btu</v>
      </c>
      <c r="H34" s="427">
        <f>'[2]ALL NEW COMP'!O37</f>
        <v>3604.5990975206</v>
      </c>
      <c r="I34" s="791"/>
      <c r="J34" s="792" t="str">
        <f>'[2]ALL NEW COMP'!T37</f>
        <v>CU - 72 QC</v>
      </c>
      <c r="K34" s="427">
        <f>'[2]ALL NEW COMP'!W37</f>
        <v>7828.38919917525</v>
      </c>
      <c r="L34" s="797"/>
      <c r="M34" s="616">
        <f>'[2]ALL NEW COMP'!AT37</f>
        <v>0</v>
      </c>
      <c r="N34" s="783">
        <f>'[2]ALL NEW COMP'!$AU37</f>
        <v>0</v>
      </c>
      <c r="O34" s="497"/>
      <c r="P34" s="783">
        <f>'[2]ALL NEW COMP'!$AW37</f>
        <v>0</v>
      </c>
      <c r="Q34" s="784">
        <f>'[2]ALL NEW COMP'!$BB37</f>
        <v>0</v>
      </c>
      <c r="R34" s="784"/>
      <c r="S34" s="784"/>
      <c r="T34" s="427">
        <f>'[2]ALL NEW COMP'!BC37</f>
        <v>0</v>
      </c>
      <c r="U34" s="427">
        <f>'[2]ALL NEW COMP'!BD37</f>
        <v>0</v>
      </c>
      <c r="V34" s="427">
        <f>'[2]ALL NEW COMP'!BE37</f>
        <v>0</v>
      </c>
      <c r="W34" s="563">
        <f>'[2]ALL NEW COMP'!$BF37</f>
        <v>0</v>
      </c>
      <c r="X34" s="616">
        <f>'[2]ALL NEW COMP'!$BI37</f>
        <v>0</v>
      </c>
      <c r="Y34" s="445"/>
      <c r="Z34" s="778"/>
      <c r="AJ34" s="798"/>
      <c r="AK34" s="798"/>
      <c r="AL34" s="798"/>
      <c r="AM34" s="798"/>
      <c r="AN34" s="798"/>
      <c r="AO34" s="789"/>
      <c r="AP34" s="788"/>
      <c r="AQ34" s="788"/>
    </row>
    <row r="35" spans="1:43">
      <c r="A35" s="425" t="str">
        <f>'[2]ALL NEW COMP'!A38</f>
        <v>ALL027</v>
      </c>
      <c r="B35" s="800" t="str">
        <f>'[2]ALL NEW COMP'!B38</f>
        <v>MTZ-72 MANEUROP COMP 6HP</v>
      </c>
      <c r="C35" s="31"/>
      <c r="D35" s="319">
        <f>'[2]ALL NEW COMP'!D38</f>
        <v>6</v>
      </c>
      <c r="E35" s="319" t="str">
        <f>'[2]ALL NEW COMP'!E38</f>
        <v> (V04,07)</v>
      </c>
      <c r="F35" s="319">
        <f>'[2]ALL NEW COMP'!F38</f>
        <v>12</v>
      </c>
      <c r="G35" s="790" t="str">
        <f>'[2]ALL NEW COMP'!G38</f>
        <v>15119 btu</v>
      </c>
      <c r="H35" s="427">
        <f>'[2]ALL NEW COMP'!O38</f>
        <v>3994.99599951679</v>
      </c>
      <c r="I35" s="791"/>
      <c r="J35" s="792" t="str">
        <f>'[2]ALL NEW COMP'!T38</f>
        <v>CU - 90 QC</v>
      </c>
      <c r="K35" s="427">
        <f>'[2]ALL NEW COMP'!W38</f>
        <v>8673.49865160077</v>
      </c>
      <c r="L35" s="797"/>
      <c r="M35" s="616">
        <f>'[2]ALL NEW COMP'!AT38</f>
        <v>0</v>
      </c>
      <c r="N35" s="783">
        <f>'[2]ALL NEW COMP'!$AU38</f>
        <v>0</v>
      </c>
      <c r="O35" s="497"/>
      <c r="P35" s="783">
        <f>'[2]ALL NEW COMP'!$AW38</f>
        <v>0</v>
      </c>
      <c r="Q35" s="784">
        <f>'[2]ALL NEW COMP'!$BB38</f>
        <v>0</v>
      </c>
      <c r="R35" s="784"/>
      <c r="S35" s="784"/>
      <c r="T35" s="427">
        <f>'[2]ALL NEW COMP'!BC38</f>
        <v>0</v>
      </c>
      <c r="U35" s="427">
        <f>'[2]ALL NEW COMP'!BD38</f>
        <v>0</v>
      </c>
      <c r="V35" s="427">
        <f>'[2]ALL NEW COMP'!BE38</f>
        <v>0</v>
      </c>
      <c r="W35" s="563">
        <f>'[2]ALL NEW COMP'!$BF38</f>
        <v>0</v>
      </c>
      <c r="X35" s="616">
        <f>'[2]ALL NEW COMP'!$BI38</f>
        <v>0</v>
      </c>
      <c r="Y35" s="445"/>
      <c r="Z35" s="778"/>
      <c r="AJ35" s="798"/>
      <c r="AK35" s="798"/>
      <c r="AL35" s="798"/>
      <c r="AM35" s="798"/>
      <c r="AN35" s="798"/>
      <c r="AO35" s="789"/>
      <c r="AP35" s="788"/>
      <c r="AQ35" s="788"/>
    </row>
    <row r="36" spans="1:43">
      <c r="A36" s="425" t="str">
        <f>'[2]ALL NEW COMP'!A39</f>
        <v>ALL028</v>
      </c>
      <c r="B36" s="800" t="str">
        <f>'[2]ALL NEW COMP'!B39</f>
        <v>MTZ-80 MANEUROP COMP 6.5HP</v>
      </c>
      <c r="C36" s="31"/>
      <c r="D36" s="319">
        <f>'[2]ALL NEW COMP'!D39</f>
        <v>6.5</v>
      </c>
      <c r="E36" s="319" t="str">
        <f>'[2]ALL NEW COMP'!E39</f>
        <v>(V02,04)</v>
      </c>
      <c r="F36" s="319">
        <f>'[2]ALL NEW COMP'!F39</f>
        <v>12</v>
      </c>
      <c r="G36" s="790" t="str">
        <f>'[2]ALL NEW COMP'!G39</f>
        <v>17269 btu</v>
      </c>
      <c r="H36" s="427">
        <f>'[2]ALL NEW COMP'!O39</f>
        <v>4760.95034829301</v>
      </c>
      <c r="I36" s="791"/>
      <c r="J36" s="792" t="str">
        <f>'[2]ALL NEW COMP'!T39</f>
        <v>CU - 90 QC</v>
      </c>
      <c r="K36" s="427">
        <f>'[2]ALL NEW COMP'!W39</f>
        <v>9439.45300037701</v>
      </c>
      <c r="L36" s="797"/>
      <c r="M36" s="616">
        <f>'[2]ALL NEW COMP'!AT39</f>
        <v>0</v>
      </c>
      <c r="N36" s="783">
        <f>'[2]ALL NEW COMP'!$AU39</f>
        <v>0</v>
      </c>
      <c r="O36" s="497"/>
      <c r="P36" s="783">
        <f>'[2]ALL NEW COMP'!$AW39</f>
        <v>0</v>
      </c>
      <c r="Q36" s="784">
        <f>'[2]ALL NEW COMP'!$BB39</f>
        <v>0</v>
      </c>
      <c r="R36" s="784"/>
      <c r="S36" s="784"/>
      <c r="T36" s="427">
        <f>'[2]ALL NEW COMP'!BC39</f>
        <v>0</v>
      </c>
      <c r="U36" s="427">
        <f>'[2]ALL NEW COMP'!BD39</f>
        <v>0</v>
      </c>
      <c r="V36" s="427">
        <f>'[2]ALL NEW COMP'!BE39</f>
        <v>0</v>
      </c>
      <c r="W36" s="563">
        <f>'[2]ALL NEW COMP'!$BF39</f>
        <v>0</v>
      </c>
      <c r="X36" s="616">
        <f>'[2]ALL NEW COMP'!$BI39</f>
        <v>0</v>
      </c>
      <c r="Y36" s="445"/>
      <c r="Z36" s="778"/>
      <c r="AJ36" s="798"/>
      <c r="AK36" s="798"/>
      <c r="AL36" s="798"/>
      <c r="AM36" s="798"/>
      <c r="AN36" s="798"/>
      <c r="AO36" s="789"/>
      <c r="AP36" s="788"/>
      <c r="AQ36" s="788"/>
    </row>
    <row r="37" spans="1:43">
      <c r="A37" s="425" t="str">
        <f>'[2]ALL NEW COMP'!A40</f>
        <v>ALL029</v>
      </c>
      <c r="B37" s="800" t="str">
        <f>'[2]ALL NEW COMP'!B40</f>
        <v>MTZ-100 MANEUROP COMP 8.5HP</v>
      </c>
      <c r="C37" s="31"/>
      <c r="D37" s="319">
        <f>'[2]ALL NEW COMP'!D40</f>
        <v>8.5</v>
      </c>
      <c r="E37" s="319" t="str">
        <f>'[2]ALL NEW COMP'!E40</f>
        <v> (V05,02)</v>
      </c>
      <c r="F37" s="319">
        <f>'[2]ALL NEW COMP'!F40</f>
        <v>6</v>
      </c>
      <c r="G37" s="790" t="str">
        <f>'[2]ALL NEW COMP'!G40</f>
        <v>19317 btu</v>
      </c>
      <c r="H37" s="427">
        <f>'[2]ALL NEW COMP'!O40</f>
        <v>6600.19758522727</v>
      </c>
      <c r="I37" s="791"/>
      <c r="J37" s="792" t="str">
        <f>'[2]ALL NEW COMP'!T40</f>
        <v>CU - 125 QC</v>
      </c>
      <c r="K37" s="427">
        <f>'[2]ALL NEW COMP'!W40</f>
        <v>12949.3687567007</v>
      </c>
      <c r="L37" s="797"/>
      <c r="M37" s="616">
        <f>'[2]ALL NEW COMP'!AT40</f>
        <v>0</v>
      </c>
      <c r="N37" s="783">
        <f>'[2]ALL NEW COMP'!$AU40</f>
        <v>0</v>
      </c>
      <c r="O37" s="497"/>
      <c r="P37" s="783">
        <f>'[2]ALL NEW COMP'!$AW40</f>
        <v>0</v>
      </c>
      <c r="Q37" s="784">
        <f>'[2]ALL NEW COMP'!$BB40</f>
        <v>0</v>
      </c>
      <c r="R37" s="784"/>
      <c r="S37" s="784"/>
      <c r="T37" s="427">
        <f>'[2]ALL NEW COMP'!BC40</f>
        <v>0</v>
      </c>
      <c r="U37" s="427">
        <f>'[2]ALL NEW COMP'!BD40</f>
        <v>0</v>
      </c>
      <c r="V37" s="427">
        <f>'[2]ALL NEW COMP'!BE40</f>
        <v>0</v>
      </c>
      <c r="W37" s="563">
        <f>'[2]ALL NEW COMP'!$BF40</f>
        <v>0</v>
      </c>
      <c r="X37" s="616">
        <f>'[2]ALL NEW COMP'!$BI40</f>
        <v>0</v>
      </c>
      <c r="Y37" s="445"/>
      <c r="Z37" s="778"/>
      <c r="AJ37" s="798"/>
      <c r="AK37" s="798"/>
      <c r="AL37" s="798"/>
      <c r="AM37" s="798"/>
      <c r="AN37" s="798"/>
      <c r="AO37" s="789"/>
      <c r="AP37" s="788"/>
      <c r="AQ37" s="788"/>
    </row>
    <row r="38" spans="1:43">
      <c r="A38" s="425" t="str">
        <f>'[2]ALL NEW COMP'!A41</f>
        <v>ALL030</v>
      </c>
      <c r="B38" s="800" t="str">
        <f>'[2]ALL NEW COMP'!B41</f>
        <v>MTZ-125 MANEUROP COMP 10HP</v>
      </c>
      <c r="C38" s="31"/>
      <c r="D38" s="319">
        <f>'[2]ALL NEW COMP'!D41</f>
        <v>10</v>
      </c>
      <c r="E38" s="319" t="str">
        <f>'[2]ALL NEW COMP'!E41</f>
        <v> (V05,02)</v>
      </c>
      <c r="F38" s="319">
        <f>'[2]ALL NEW COMP'!F41</f>
        <v>6</v>
      </c>
      <c r="G38" s="790" t="str">
        <f>'[2]ALL NEW COMP'!G41</f>
        <v>26553 btu</v>
      </c>
      <c r="H38" s="427">
        <f>'[2]ALL NEW COMP'!O41</f>
        <v>7445.54793487762</v>
      </c>
      <c r="I38" s="791"/>
      <c r="J38" s="792" t="str">
        <f>'[2]ALL NEW COMP'!T41</f>
        <v>CU - 144 QC</v>
      </c>
      <c r="K38" s="427">
        <f>'[2]ALL NEW COMP'!W41</f>
        <v>14487.289883943</v>
      </c>
      <c r="L38" s="797"/>
      <c r="M38" s="616">
        <f>'[2]ALL NEW COMP'!AT41</f>
        <v>0</v>
      </c>
      <c r="N38" s="783">
        <f>'[2]ALL NEW COMP'!$AU41</f>
        <v>0</v>
      </c>
      <c r="O38" s="497"/>
      <c r="P38" s="783">
        <f>'[2]ALL NEW COMP'!$AW41</f>
        <v>0</v>
      </c>
      <c r="Q38" s="784">
        <f>'[2]ALL NEW COMP'!$BB41</f>
        <v>0</v>
      </c>
      <c r="R38" s="784"/>
      <c r="S38" s="784"/>
      <c r="T38" s="427">
        <f>'[2]ALL NEW COMP'!BC41</f>
        <v>0</v>
      </c>
      <c r="U38" s="427">
        <f>'[2]ALL NEW COMP'!BD41</f>
        <v>0</v>
      </c>
      <c r="V38" s="427">
        <f>'[2]ALL NEW COMP'!BE41</f>
        <v>0</v>
      </c>
      <c r="W38" s="563">
        <f>'[2]ALL NEW COMP'!$BF41</f>
        <v>0</v>
      </c>
      <c r="X38" s="616">
        <f>'[2]ALL NEW COMP'!$BI41</f>
        <v>0</v>
      </c>
      <c r="Y38" s="445"/>
      <c r="Z38" s="778"/>
      <c r="AJ38" s="798"/>
      <c r="AK38" s="798"/>
      <c r="AL38" s="798"/>
      <c r="AM38" s="798"/>
      <c r="AN38" s="798"/>
      <c r="AO38" s="789"/>
      <c r="AP38" s="788"/>
      <c r="AQ38" s="788"/>
    </row>
    <row r="39" ht="15" customHeight="1" spans="1:43">
      <c r="A39" s="425" t="str">
        <f>'[2]ALL NEW COMP'!A42</f>
        <v>ALL031</v>
      </c>
      <c r="B39" s="800" t="str">
        <f>'[2]ALL NEW COMP'!B42</f>
        <v>MTZ-160 MANEUROP COMP 13HP</v>
      </c>
      <c r="C39" s="33"/>
      <c r="D39" s="319">
        <f>'[2]ALL NEW COMP'!D42</f>
        <v>13</v>
      </c>
      <c r="E39" s="319" t="str">
        <f>'[2]ALL NEW COMP'!E42</f>
        <v> (V05,03)</v>
      </c>
      <c r="F39" s="319">
        <f>'[2]ALL NEW COMP'!F42</f>
        <v>6</v>
      </c>
      <c r="G39" s="790" t="str">
        <f>'[2]ALL NEW COMP'!G42</f>
        <v>34983 btu</v>
      </c>
      <c r="H39" s="427">
        <f>'[2]ALL NEW COMP'!O42</f>
        <v>8257.74861198584</v>
      </c>
      <c r="I39" s="791"/>
      <c r="J39" s="792" t="str">
        <f>'[2]ALL NEW COMP'!T42</f>
        <v>CU - 200 QC</v>
      </c>
      <c r="K39" s="427">
        <f>'[2]ALL NEW COMP'!W42</f>
        <v>17492.539176617</v>
      </c>
      <c r="L39" s="797"/>
      <c r="M39" s="616">
        <f>'[2]ALL NEW COMP'!AT42</f>
        <v>0</v>
      </c>
      <c r="N39" s="783">
        <f>'[2]ALL NEW COMP'!$AU42</f>
        <v>0</v>
      </c>
      <c r="O39" s="497"/>
      <c r="P39" s="783">
        <f>'[2]ALL NEW COMP'!$AW42</f>
        <v>0</v>
      </c>
      <c r="Q39" s="784">
        <f>'[2]ALL NEW COMP'!$BB42</f>
        <v>0</v>
      </c>
      <c r="R39" s="784"/>
      <c r="S39" s="784"/>
      <c r="T39" s="427">
        <f>'[2]ALL NEW COMP'!BC42</f>
        <v>0</v>
      </c>
      <c r="U39" s="427">
        <f>'[2]ALL NEW COMP'!BD42</f>
        <v>0</v>
      </c>
      <c r="V39" s="427">
        <f>'[2]ALL NEW COMP'!BE42</f>
        <v>0</v>
      </c>
      <c r="W39" s="563">
        <f>'[2]ALL NEW COMP'!$BF42</f>
        <v>0</v>
      </c>
      <c r="X39" s="616">
        <f>'[2]ALL NEW COMP'!$BI42</f>
        <v>0</v>
      </c>
      <c r="Y39" s="445"/>
      <c r="Z39" s="778"/>
      <c r="AJ39" s="798"/>
      <c r="AK39" s="798"/>
      <c r="AL39" s="798"/>
      <c r="AM39" s="798"/>
      <c r="AN39" s="798"/>
      <c r="AO39" s="789"/>
      <c r="AP39" s="788"/>
      <c r="AQ39" s="788"/>
    </row>
    <row r="40" spans="1:43">
      <c r="A40" s="425" t="str">
        <f>'[2]ALL NEW COMP'!A43</f>
        <v>ALL078</v>
      </c>
      <c r="B40" s="425" t="str">
        <f>'[2]ALL NEW COMP'!B43</f>
        <v>KCJ511HAE (1ph)(1HP MT) R22</v>
      </c>
      <c r="C40" s="28" t="s">
        <v>379</v>
      </c>
      <c r="D40" s="319">
        <f>'[2]ALL NEW COMP'!D43</f>
        <v>1</v>
      </c>
      <c r="E40" s="319" t="str">
        <f>'[2]ALL NEW COMP'!E43</f>
        <v>3/8 , 1/2</v>
      </c>
      <c r="F40" s="319" t="str">
        <f>'[2]ALL NEW COMP'!F43</f>
        <v>0.055 * 4ft, 5ft</v>
      </c>
      <c r="G40" s="790" t="str">
        <f>'[2]ALL NEW COMP'!G43</f>
        <v>WJ5510/CAJ4510T</v>
      </c>
      <c r="H40" s="427">
        <f>'[2]ALL NEW COMP'!O43</f>
        <v>1039.7688</v>
      </c>
      <c r="I40" s="791" t="s">
        <v>376</v>
      </c>
      <c r="J40" s="792" t="str">
        <f>'[2]ALL NEW COMP'!T43</f>
        <v>CU - 15 QC  </v>
      </c>
      <c r="K40" s="427">
        <f>'[2]ALL NEW COMP'!W43</f>
        <v>3189.28337782374</v>
      </c>
      <c r="L40" s="797"/>
      <c r="M40" s="616" t="str">
        <f>'[2]ALL NEW COMP'!AT43</f>
        <v>WCU-1HP</v>
      </c>
      <c r="N40" s="801">
        <f>'[2]ALL NEW COMP'!$AU43</f>
        <v>402.173913043478</v>
      </c>
      <c r="O40" s="802"/>
      <c r="P40" s="803">
        <f>'[2]ALL NEW COMP'!$AW43</f>
        <v>912.452662500795</v>
      </c>
      <c r="Q40" s="784">
        <f>'[2]ALL NEW COMP'!$BB43</f>
        <v>1926.4646039111</v>
      </c>
      <c r="R40" s="784">
        <f>'[2]ALL NEW COMP'!$AZ43</f>
        <v>1990.47629554427</v>
      </c>
      <c r="S40" s="784">
        <f>'[2]ALL NEW COMP'!BA43</f>
        <v>1926.4646039111</v>
      </c>
      <c r="T40" s="427">
        <f>'[2]ALL NEW COMP'!BC43</f>
        <v>3062.27122391427</v>
      </c>
      <c r="U40" s="427">
        <f>'[2]ALL NEW COMP'!BD43</f>
        <v>2963.79169832477</v>
      </c>
      <c r="V40" s="427">
        <f>'[2]ALL NEW COMP'!BE43</f>
        <v>2963.79169832477</v>
      </c>
      <c r="W40" s="563">
        <f>'[2]ALL NEW COMP'!$BF43</f>
        <v>0</v>
      </c>
      <c r="X40" s="616">
        <f>'[2]ALL NEW COMP'!$BI43</f>
        <v>0</v>
      </c>
      <c r="Y40" s="433"/>
      <c r="Z40" s="778"/>
      <c r="AJ40" s="798"/>
      <c r="AK40" s="798"/>
      <c r="AL40" s="798"/>
      <c r="AM40" s="798"/>
      <c r="AN40" s="798"/>
      <c r="AO40" s="789"/>
      <c r="AP40" s="798"/>
      <c r="AQ40" s="798"/>
    </row>
    <row r="41" ht="13.5" customHeight="1" spans="1:43">
      <c r="A41" s="425" t="str">
        <f>'[2]ALL NEW COMP'!A44</f>
        <v>ALL079</v>
      </c>
      <c r="B41" s="425" t="str">
        <f>'[2]ALL NEW COMP'!B44</f>
        <v>KCJ513HAE (1ph)(1.5HP MT) R22</v>
      </c>
      <c r="C41" s="31"/>
      <c r="D41" s="319">
        <f>'[2]ALL NEW COMP'!D44</f>
        <v>1.5</v>
      </c>
      <c r="E41" s="319" t="str">
        <f>'[2]ALL NEW COMP'!E44</f>
        <v>3/8 , 1/2</v>
      </c>
      <c r="F41" s="319" t="str">
        <f>'[2]ALL NEW COMP'!F44</f>
        <v>0.055 * 4ft ,5ft</v>
      </c>
      <c r="G41" s="790" t="str">
        <f>'[2]ALL NEW COMP'!G44</f>
        <v>WJ5515/CAJ4517T</v>
      </c>
      <c r="H41" s="427">
        <f>'[2]ALL NEW COMP'!O44</f>
        <v>1135.00024615385</v>
      </c>
      <c r="I41" s="791"/>
      <c r="J41" s="792" t="str">
        <f>'[2]ALL NEW COMP'!T44</f>
        <v>CU - 22  QC</v>
      </c>
      <c r="K41" s="427">
        <f>'[2]ALL NEW COMP'!W44</f>
        <v>3454.12781967754</v>
      </c>
      <c r="L41" s="797"/>
      <c r="M41" s="616" t="str">
        <f>'[2]ALL NEW COMP'!AT44</f>
        <v>WCU-1.5HP</v>
      </c>
      <c r="N41" s="801">
        <f>'[2]ALL NEW COMP'!$AU44</f>
        <v>524.844720496894</v>
      </c>
      <c r="O41" s="802"/>
      <c r="P41" s="803">
        <f>'[2]ALL NEW COMP'!$AW44</f>
        <v>912.452662500795</v>
      </c>
      <c r="Q41" s="784">
        <f>'[2]ALL NEW COMP'!$BB44</f>
        <v>2111.03585136451</v>
      </c>
      <c r="R41" s="784">
        <f>'[2]ALL NEW COMP'!$AZ44</f>
        <v>2175.04754299769</v>
      </c>
      <c r="S41" s="784">
        <f>'[2]ALL NEW COMP'!BA44</f>
        <v>2111.03585136451</v>
      </c>
      <c r="T41" s="427">
        <f>'[2]ALL NEW COMP'!BC44</f>
        <v>3346.22698922721</v>
      </c>
      <c r="U41" s="427">
        <f>'[2]ALL NEW COMP'!BD44</f>
        <v>3247.74746363771</v>
      </c>
      <c r="V41" s="427">
        <f>'[2]ALL NEW COMP'!BE44</f>
        <v>3247.74746363771</v>
      </c>
      <c r="W41" s="563">
        <f>'[2]ALL NEW COMP'!$BF44</f>
        <v>0</v>
      </c>
      <c r="X41" s="616">
        <f>'[2]ALL NEW COMP'!$BI44</f>
        <v>0</v>
      </c>
      <c r="Y41" s="433"/>
      <c r="Z41" s="778"/>
      <c r="AJ41" s="798"/>
      <c r="AK41" s="798"/>
      <c r="AL41" s="798"/>
      <c r="AM41" s="798"/>
      <c r="AN41" s="798"/>
      <c r="AO41" s="789"/>
      <c r="AP41" s="798"/>
      <c r="AQ41" s="798"/>
    </row>
    <row r="42" ht="13.5" customHeight="1" spans="1:43">
      <c r="A42" s="425" t="str">
        <f>'[2]ALL NEW COMP'!A45</f>
        <v>ALL080</v>
      </c>
      <c r="B42" s="425" t="str">
        <f>'[2]ALL NEW COMP'!B45</f>
        <v>CR22K6M-PF1 (1ph)(2HP MT) R22</v>
      </c>
      <c r="C42" s="31"/>
      <c r="D42" s="319">
        <f>'[2]ALL NEW COMP'!D45</f>
        <v>2</v>
      </c>
      <c r="E42" s="319" t="str">
        <f>'[2]ALL NEW COMP'!E45</f>
        <v>3/8 , 1/2</v>
      </c>
      <c r="F42" s="319" t="str">
        <f>'[2]ALL NEW COMP'!F45</f>
        <v>CW relay box</v>
      </c>
      <c r="G42" s="790" t="str">
        <f>'[2]ALL NEW COMP'!G45</f>
        <v>MT22/FH4524</v>
      </c>
      <c r="H42" s="427">
        <f>'[2]ALL NEW COMP'!O45</f>
        <v>1168.72398190045</v>
      </c>
      <c r="I42" s="791"/>
      <c r="J42" s="792" t="str">
        <f>'[2]ALL NEW COMP'!T45</f>
        <v>CU - 32  QC</v>
      </c>
      <c r="K42" s="427">
        <f>'[2]ALL NEW COMP'!W45</f>
        <v>3565.28614129863</v>
      </c>
      <c r="L42" s="797"/>
      <c r="M42" s="616" t="str">
        <f>'[2]ALL NEW COMP'!AT45</f>
        <v>WCU-2HP</v>
      </c>
      <c r="N42" s="801">
        <f>'[2]ALL NEW COMP'!$AU45</f>
        <v>781.832298136646</v>
      </c>
      <c r="O42" s="802"/>
      <c r="P42" s="803">
        <f>'[2]ALL NEW COMP'!$AW45</f>
        <v>922.412472511756</v>
      </c>
      <c r="Q42" s="784">
        <f>'[2]ALL NEW COMP'!$BB45</f>
        <v>2389.94385723956</v>
      </c>
      <c r="R42" s="784">
        <f>'[2]ALL NEW COMP'!$AZ45</f>
        <v>2463.9153588837</v>
      </c>
      <c r="S42" s="784">
        <f>'[2]ALL NEW COMP'!BA45</f>
        <v>2399.90366725052</v>
      </c>
      <c r="T42" s="427">
        <f>'[2]ALL NEW COMP'!BC45</f>
        <v>3790.63901366722</v>
      </c>
      <c r="U42" s="427">
        <f>'[2]ALL NEW COMP'!BD45</f>
        <v>3692.15948807772</v>
      </c>
      <c r="V42" s="427">
        <f>'[2]ALL NEW COMP'!BE45</f>
        <v>3676.83670344548</v>
      </c>
      <c r="W42" s="563">
        <f>'[2]ALL NEW COMP'!$BF45</f>
        <v>0</v>
      </c>
      <c r="X42" s="616">
        <f>'[2]ALL NEW COMP'!$BI45</f>
        <v>0</v>
      </c>
      <c r="Y42" s="433"/>
      <c r="Z42" s="778"/>
      <c r="AJ42" s="798"/>
      <c r="AK42" s="798"/>
      <c r="AL42" s="798"/>
      <c r="AM42" s="798"/>
      <c r="AN42" s="798"/>
      <c r="AO42" s="789"/>
      <c r="AP42" s="798"/>
      <c r="AQ42" s="798"/>
    </row>
    <row r="43" ht="13.5" customHeight="1" spans="1:43">
      <c r="A43" s="425" t="str">
        <f>'[2]ALL NEW COMP'!A46</f>
        <v>ALL081</v>
      </c>
      <c r="B43" s="425" t="str">
        <f>'[2]ALL NEW COMP'!B46</f>
        <v>CR22K6M-TFM (3ph)(2HP MT) R22</v>
      </c>
      <c r="C43" s="31"/>
      <c r="D43" s="319">
        <f>'[2]ALL NEW COMP'!D46</f>
        <v>2</v>
      </c>
      <c r="E43" s="319" t="str">
        <f>'[2]ALL NEW COMP'!E46</f>
        <v>3/8 , 1/2</v>
      </c>
      <c r="F43" s="319">
        <f>'[2]ALL NEW COMP'!F46</f>
        <v>0</v>
      </c>
      <c r="G43" s="790" t="str">
        <f>'[2]ALL NEW COMP'!G46</f>
        <v>MT22/TFH4524</v>
      </c>
      <c r="H43" s="427">
        <f>'[2]ALL NEW COMP'!O46</f>
        <v>1350.75294117647</v>
      </c>
      <c r="I43" s="791"/>
      <c r="J43" s="792" t="str">
        <f>'[2]ALL NEW COMP'!T46</f>
        <v>CU - 32  QC</v>
      </c>
      <c r="K43" s="427">
        <f>'[2]ALL NEW COMP'!W46</f>
        <v>3747.31510057465</v>
      </c>
      <c r="L43" s="797"/>
      <c r="M43" s="616" t="str">
        <f>'[2]ALL NEW COMP'!AT46</f>
        <v>WCU-2HP</v>
      </c>
      <c r="N43" s="801">
        <f>'[2]ALL NEW COMP'!$AU46</f>
        <v>781.832298136646</v>
      </c>
      <c r="O43" s="802"/>
      <c r="P43" s="803">
        <f>'[2]ALL NEW COMP'!$AW46</f>
        <v>922.412472511756</v>
      </c>
      <c r="Q43" s="784">
        <f>'[2]ALL NEW COMP'!$BB46</f>
        <v>2508.26268076897</v>
      </c>
      <c r="R43" s="784">
        <f>'[2]ALL NEW COMP'!$AZ46</f>
        <v>2779.64570438321</v>
      </c>
      <c r="S43" s="784">
        <f>'[2]ALL NEW COMP'!BA46</f>
        <v>2715.63401275004</v>
      </c>
      <c r="T43" s="427">
        <f>'[2]ALL NEW COMP'!BC46</f>
        <v>4276.37800674341</v>
      </c>
      <c r="U43" s="427">
        <f>'[2]ALL NEW COMP'!BD46</f>
        <v>4177.89848115391</v>
      </c>
      <c r="V43" s="427">
        <f>'[2]ALL NEW COMP'!BE46</f>
        <v>3858.86566272149</v>
      </c>
      <c r="W43" s="563">
        <f>'[2]ALL NEW COMP'!$BF46</f>
        <v>0</v>
      </c>
      <c r="X43" s="616">
        <f>'[2]ALL NEW COMP'!$BI46</f>
        <v>0</v>
      </c>
      <c r="Y43" s="433"/>
      <c r="Z43" s="778"/>
      <c r="AJ43" s="798"/>
      <c r="AK43" s="798"/>
      <c r="AL43" s="798"/>
      <c r="AM43" s="798"/>
      <c r="AN43" s="798"/>
      <c r="AO43" s="789"/>
      <c r="AP43" s="798"/>
      <c r="AQ43" s="798"/>
    </row>
    <row r="44" ht="13.5" customHeight="1" spans="1:43">
      <c r="A44" s="425" t="str">
        <f>'[2]ALL NEW COMP'!A47</f>
        <v>ALL082</v>
      </c>
      <c r="B44" s="425" t="str">
        <f>'[2]ALL NEW COMP'!B47</f>
        <v>CR30K6M-TFM (3ph)(2.5HP MT) R22</v>
      </c>
      <c r="C44" s="31"/>
      <c r="D44" s="319">
        <f>'[2]ALL NEW COMP'!D47</f>
        <v>2.5</v>
      </c>
      <c r="E44" s="319" t="str">
        <f>'[2]ALL NEW COMP'!E47</f>
        <v>3/8 , 5/8</v>
      </c>
      <c r="F44" s="319">
        <f>'[2]ALL NEW COMP'!F47</f>
        <v>0</v>
      </c>
      <c r="G44" s="790" t="str">
        <f>'[2]ALL NEW COMP'!G47</f>
        <v>MT28/TFH4531</v>
      </c>
      <c r="H44" s="427">
        <f>'[2]ALL NEW COMP'!O47</f>
        <v>1413.61864253394</v>
      </c>
      <c r="I44" s="791"/>
      <c r="J44" s="792" t="str">
        <f>'[2]ALL NEW COMP'!T47</f>
        <v>CU - 36  QC</v>
      </c>
      <c r="K44" s="427">
        <f>'[2]ALL NEW COMP'!W47</f>
        <v>3979.59339171792</v>
      </c>
      <c r="L44" s="797"/>
      <c r="M44" s="616" t="str">
        <f>'[2]ALL NEW COMP'!AT47</f>
        <v>WCU-3HP</v>
      </c>
      <c r="N44" s="801">
        <f>'[2]ALL NEW COMP'!$AU47</f>
        <v>1087.73291925466</v>
      </c>
      <c r="O44" s="802"/>
      <c r="P44" s="803">
        <f>'[2]ALL NEW COMP'!$AW47</f>
        <v>922.412472511756</v>
      </c>
      <c r="Q44" s="784">
        <f>'[2]ALL NEW COMP'!$BB47</f>
        <v>2855.02600776934</v>
      </c>
      <c r="R44" s="784">
        <f>'[2]ALL NEW COMP'!$AZ47</f>
        <v>3126.40903138358</v>
      </c>
      <c r="S44" s="784">
        <f>'[2]ALL NEW COMP'!BA47</f>
        <v>3062.39733975041</v>
      </c>
      <c r="T44" s="427">
        <f>'[2]ALL NEW COMP'!BC47</f>
        <v>4809.86004828243</v>
      </c>
      <c r="U44" s="427">
        <f>'[2]ALL NEW COMP'!BD47</f>
        <v>4711.38052269293</v>
      </c>
      <c r="V44" s="427">
        <f>'[2]ALL NEW COMP'!BE47</f>
        <v>4392.34770426052</v>
      </c>
      <c r="W44" s="563">
        <f>'[2]ALL NEW COMP'!$BF47</f>
        <v>0</v>
      </c>
      <c r="X44" s="616">
        <f>'[2]ALL NEW COMP'!$BI47</f>
        <v>0</v>
      </c>
      <c r="Y44" s="433"/>
      <c r="Z44" s="778"/>
      <c r="AJ44" s="798"/>
      <c r="AK44" s="798"/>
      <c r="AL44" s="798"/>
      <c r="AM44" s="798"/>
      <c r="AN44" s="798"/>
      <c r="AO44" s="789"/>
      <c r="AP44" s="798"/>
      <c r="AQ44" s="798"/>
    </row>
    <row r="45" ht="13.5" customHeight="1" spans="1:43">
      <c r="A45" s="425" t="str">
        <f>'[2]ALL NEW COMP'!A48</f>
        <v>ALL083</v>
      </c>
      <c r="B45" s="425" t="str">
        <f>'[2]ALL NEW COMP'!B48</f>
        <v>CR30K6M-PFM (1ph)(2.5HP MT) R22</v>
      </c>
      <c r="C45" s="31"/>
      <c r="D45" s="319">
        <f>'[2]ALL NEW COMP'!D48</f>
        <v>2.5</v>
      </c>
      <c r="E45" s="319" t="str">
        <f>'[2]ALL NEW COMP'!E48</f>
        <v>3/8 , 5/8</v>
      </c>
      <c r="F45" s="319" t="str">
        <f>'[2]ALL NEW COMP'!F48</f>
        <v>CW relay box</v>
      </c>
      <c r="G45" s="790" t="str">
        <f>'[2]ALL NEW COMP'!G48</f>
        <v>MT28/FH4531</v>
      </c>
      <c r="H45" s="427">
        <f>'[2]ALL NEW COMP'!O48</f>
        <v>1278.15963800905</v>
      </c>
      <c r="I45" s="791"/>
      <c r="J45" s="792" t="str">
        <f>'[2]ALL NEW COMP'!T48</f>
        <v>CU - 36  QC</v>
      </c>
      <c r="K45" s="427">
        <f>'[2]ALL NEW COMP'!W48</f>
        <v>3844.13438719303</v>
      </c>
      <c r="L45" s="797"/>
      <c r="M45" s="616" t="str">
        <f>'[2]ALL NEW COMP'!AT48</f>
        <v>WCU-3HP</v>
      </c>
      <c r="N45" s="801">
        <f>'[2]ALL NEW COMP'!$AU48</f>
        <v>1087.73291925466</v>
      </c>
      <c r="O45" s="802"/>
      <c r="P45" s="803">
        <f>'[2]ALL NEW COMP'!$AW48</f>
        <v>922.412472511756</v>
      </c>
      <c r="Q45" s="784">
        <f>'[2]ALL NEW COMP'!$BB48</f>
        <v>2766.97765482816</v>
      </c>
      <c r="R45" s="784">
        <f>'[2]ALL NEW COMP'!$AZ48</f>
        <v>2840.9491564723</v>
      </c>
      <c r="S45" s="784">
        <f>'[2]ALL NEW COMP'!BA48</f>
        <v>2776.93746483912</v>
      </c>
      <c r="T45" s="427">
        <f>'[2]ALL NEW COMP'!BC48</f>
        <v>4370.69100995738</v>
      </c>
      <c r="U45" s="427">
        <f>'[2]ALL NEW COMP'!BD48</f>
        <v>4272.21148436788</v>
      </c>
      <c r="V45" s="427">
        <f>'[2]ALL NEW COMP'!BE48</f>
        <v>4256.88869973563</v>
      </c>
      <c r="W45" s="563">
        <f>'[2]ALL NEW COMP'!$BF48</f>
        <v>0</v>
      </c>
      <c r="X45" s="616">
        <f>'[2]ALL NEW COMP'!$BI48</f>
        <v>0</v>
      </c>
      <c r="Y45" s="433"/>
      <c r="Z45" s="778"/>
      <c r="AJ45" s="798"/>
      <c r="AK45" s="798"/>
      <c r="AL45" s="798"/>
      <c r="AM45" s="798"/>
      <c r="AN45" s="798"/>
      <c r="AO45" s="789"/>
      <c r="AP45" s="798"/>
      <c r="AQ45" s="798"/>
    </row>
    <row r="46" ht="13.5" customHeight="1" spans="1:43">
      <c r="A46" s="425" t="str">
        <f>'[2]ALL NEW COMP'!A49</f>
        <v>ALL084</v>
      </c>
      <c r="B46" s="425" t="str">
        <f>'[2]ALL NEW COMP'!B49</f>
        <v>CR36K6M-PFZ (1ph)(3HP MT) R22</v>
      </c>
      <c r="C46" s="31"/>
      <c r="D46" s="319">
        <f>'[2]ALL NEW COMP'!D49</f>
        <v>3</v>
      </c>
      <c r="E46" s="319" t="str">
        <f>'[2]ALL NEW COMP'!E49</f>
        <v>3/8 , 5/8</v>
      </c>
      <c r="F46" s="319" t="str">
        <f>'[2]ALL NEW COMP'!F49</f>
        <v>CW relay box</v>
      </c>
      <c r="G46" s="790" t="str">
        <f>'[2]ALL NEW COMP'!G49</f>
        <v>MT36</v>
      </c>
      <c r="H46" s="427">
        <f>'[2]ALL NEW COMP'!O49</f>
        <v>1427.3628959276</v>
      </c>
      <c r="I46" s="791"/>
      <c r="J46" s="792" t="str">
        <f>'[2]ALL NEW COMP'!T49</f>
        <v>CU - 40  QC</v>
      </c>
      <c r="K46" s="427">
        <f>'[2]ALL NEW COMP'!W49</f>
        <v>4128.74465269279</v>
      </c>
      <c r="L46" s="797"/>
      <c r="M46" s="616" t="str">
        <f>'[2]ALL NEW COMP'!AT49</f>
        <v>WCU-4HP</v>
      </c>
      <c r="N46" s="801">
        <f>'[2]ALL NEW COMP'!$AU49</f>
        <v>1350.93167701863</v>
      </c>
      <c r="O46" s="802"/>
      <c r="P46" s="803">
        <f>'[2]ALL NEW COMP'!$AW49</f>
        <v>922.412472511756</v>
      </c>
      <c r="Q46" s="784">
        <f>'[2]ALL NEW COMP'!$BB49</f>
        <v>3127.15853023919</v>
      </c>
      <c r="R46" s="784">
        <f>'[2]ALL NEW COMP'!$AZ49</f>
        <v>3201.13003188333</v>
      </c>
      <c r="S46" s="784">
        <f>'[2]ALL NEW COMP'!BA49</f>
        <v>3137.11834025015</v>
      </c>
      <c r="T46" s="427">
        <f>'[2]ALL NEW COMP'!BC49</f>
        <v>4924.81543366666</v>
      </c>
      <c r="U46" s="427">
        <f>'[2]ALL NEW COMP'!BD49</f>
        <v>4826.33590807716</v>
      </c>
      <c r="V46" s="427">
        <f>'[2]ALL NEW COMP'!BE49</f>
        <v>4811.01312344491</v>
      </c>
      <c r="W46" s="563">
        <f>'[2]ALL NEW COMP'!$BF49</f>
        <v>0</v>
      </c>
      <c r="X46" s="616">
        <f>'[2]ALL NEW COMP'!$BI49</f>
        <v>0</v>
      </c>
      <c r="Y46" s="433"/>
      <c r="Z46" s="778"/>
      <c r="AJ46" s="798"/>
      <c r="AK46" s="798"/>
      <c r="AL46" s="798"/>
      <c r="AM46" s="798"/>
      <c r="AN46" s="798"/>
      <c r="AO46" s="789"/>
      <c r="AP46" s="798"/>
      <c r="AQ46" s="798"/>
    </row>
    <row r="47" ht="13.5" customHeight="1" spans="1:43">
      <c r="A47" s="425" t="str">
        <f>'[2]ALL NEW COMP'!A50</f>
        <v>ALL085</v>
      </c>
      <c r="B47" s="425" t="str">
        <f>'[2]ALL NEW COMP'!B50</f>
        <v>CR37K6M-TFD (3ph)(3HP MT) R22</v>
      </c>
      <c r="C47" s="31"/>
      <c r="D47" s="319">
        <f>'[2]ALL NEW COMP'!D50</f>
        <v>3</v>
      </c>
      <c r="E47" s="319" t="str">
        <f>'[2]ALL NEW COMP'!E50</f>
        <v>3/8 , 5/8</v>
      </c>
      <c r="F47" s="319">
        <f>'[2]ALL NEW COMP'!F50</f>
        <v>0</v>
      </c>
      <c r="G47" s="790" t="str">
        <f>'[2]ALL NEW COMP'!G50</f>
        <v>MT36</v>
      </c>
      <c r="H47" s="427">
        <f>'[2]ALL NEW COMP'!O50</f>
        <v>1492.10733031674</v>
      </c>
      <c r="I47" s="791"/>
      <c r="J47" s="792" t="str">
        <f>'[2]ALL NEW COMP'!T50</f>
        <v>CU - 40  QC</v>
      </c>
      <c r="K47" s="427">
        <f>'[2]ALL NEW COMP'!W50</f>
        <v>4193.48908708193</v>
      </c>
      <c r="L47" s="797"/>
      <c r="M47" s="616" t="str">
        <f>'[2]ALL NEW COMP'!AT50</f>
        <v>WCU-4HP</v>
      </c>
      <c r="N47" s="801">
        <f>'[2]ALL NEW COMP'!$AU50</f>
        <v>1350.93167701863</v>
      </c>
      <c r="O47" s="802"/>
      <c r="P47" s="803">
        <f>'[2]ALL NEW COMP'!$AW50</f>
        <v>922.412472511756</v>
      </c>
      <c r="Q47" s="784">
        <f>'[2]ALL NEW COMP'!$BB50</f>
        <v>3169.24241259213</v>
      </c>
      <c r="R47" s="784">
        <f>'[2]ALL NEW COMP'!$AZ50</f>
        <v>3440.62543620637</v>
      </c>
      <c r="S47" s="784">
        <f>'[2]ALL NEW COMP'!BA50</f>
        <v>3376.6137445732</v>
      </c>
      <c r="T47" s="427">
        <f>'[2]ALL NEW COMP'!BC50</f>
        <v>5293.26990185596</v>
      </c>
      <c r="U47" s="427">
        <f>'[2]ALL NEW COMP'!BD50</f>
        <v>5194.79037626646</v>
      </c>
      <c r="V47" s="427">
        <f>'[2]ALL NEW COMP'!BE50</f>
        <v>4875.75755783405</v>
      </c>
      <c r="W47" s="563">
        <f>'[2]ALL NEW COMP'!$BF50</f>
        <v>0</v>
      </c>
      <c r="X47" s="616">
        <f>'[2]ALL NEW COMP'!$BI50</f>
        <v>0</v>
      </c>
      <c r="Y47" s="433"/>
      <c r="Z47" s="778"/>
      <c r="AJ47" s="798"/>
      <c r="AK47" s="798"/>
      <c r="AL47" s="798"/>
      <c r="AM47" s="798"/>
      <c r="AN47" s="798"/>
      <c r="AO47" s="789"/>
      <c r="AP47" s="798"/>
      <c r="AQ47" s="798"/>
    </row>
    <row r="48" ht="13.5" customHeight="1" spans="1:43">
      <c r="A48" s="425" t="str">
        <f>'[2]ALL NEW COMP'!A51</f>
        <v>ALL086</v>
      </c>
      <c r="B48" s="425" t="str">
        <f>'[2]ALL NEW COMP'!B51</f>
        <v>CR42K6M-TFM (3ph) (3.5HP MT) R22</v>
      </c>
      <c r="C48" s="31"/>
      <c r="D48" s="319">
        <f>'[2]ALL NEW COMP'!D51</f>
        <v>3.5</v>
      </c>
      <c r="E48" s="319" t="str">
        <f>'[2]ALL NEW COMP'!E51</f>
        <v>1/2 , 5/8</v>
      </c>
      <c r="F48" s="319">
        <f>'[2]ALL NEW COMP'!F51</f>
        <v>0</v>
      </c>
      <c r="G48" s="790" t="str">
        <f>'[2]ALL NEW COMP'!G51</f>
        <v>MT40/TFH4540</v>
      </c>
      <c r="H48" s="427">
        <f>'[2]ALL NEW COMP'!O51</f>
        <v>1488.99430740038</v>
      </c>
      <c r="I48" s="791"/>
      <c r="J48" s="792" t="str">
        <f>'[2]ALL NEW COMP'!T51</f>
        <v>CU - 50  QC</v>
      </c>
      <c r="K48" s="427">
        <f>'[2]ALL NEW COMP'!W51</f>
        <v>4404.22947940585</v>
      </c>
      <c r="L48" s="797"/>
      <c r="M48" s="616" t="str">
        <f>'[2]ALL NEW COMP'!AT51</f>
        <v>WCU-4HP</v>
      </c>
      <c r="N48" s="801">
        <f>'[2]ALL NEW COMP'!$AU51</f>
        <v>1350.93167701863</v>
      </c>
      <c r="O48" s="802"/>
      <c r="P48" s="803">
        <f>'[2]ALL NEW COMP'!$AW51</f>
        <v>922.412472511756</v>
      </c>
      <c r="Q48" s="784">
        <f>'[2]ALL NEW COMP'!$BB51</f>
        <v>3122.54911847448</v>
      </c>
      <c r="R48" s="784">
        <f>'[2]ALL NEW COMP'!$AZ51</f>
        <v>3458.87003028749</v>
      </c>
      <c r="S48" s="784">
        <f>'[2]ALL NEW COMP'!BA51</f>
        <v>3394.85833865431</v>
      </c>
      <c r="T48" s="427">
        <f>'[2]ALL NEW COMP'!BC51</f>
        <v>5321.33850813459</v>
      </c>
      <c r="U48" s="427">
        <f>'[2]ALL NEW COMP'!BD51</f>
        <v>5222.85898254509</v>
      </c>
      <c r="V48" s="427">
        <f>'[2]ALL NEW COMP'!BE51</f>
        <v>4803.92172072998</v>
      </c>
      <c r="W48" s="563">
        <f>'[2]ALL NEW COMP'!$BF51</f>
        <v>0</v>
      </c>
      <c r="X48" s="616">
        <f>'[2]ALL NEW COMP'!$BI51</f>
        <v>0</v>
      </c>
      <c r="Y48" s="433"/>
      <c r="Z48" s="778"/>
      <c r="AJ48" s="798"/>
      <c r="AK48" s="798"/>
      <c r="AL48" s="798"/>
      <c r="AM48" s="798"/>
      <c r="AN48" s="798"/>
      <c r="AO48" s="789"/>
      <c r="AP48" s="798"/>
      <c r="AQ48" s="798"/>
    </row>
    <row r="49" ht="13.5" customHeight="1" spans="1:43">
      <c r="A49" s="425" t="str">
        <f>'[2]ALL NEW COMP'!A52</f>
        <v>ALL087</v>
      </c>
      <c r="B49" s="425" t="str">
        <f>'[2]ALL NEW COMP'!B52</f>
        <v>CR47KQM-TFD (3ph)(4HP MT) R22</v>
      </c>
      <c r="C49" s="31"/>
      <c r="D49" s="319">
        <f>'[2]ALL NEW COMP'!D52</f>
        <v>4</v>
      </c>
      <c r="E49" s="319" t="str">
        <f>'[2]ALL NEW COMP'!E52</f>
        <v>1/2 , 3/4</v>
      </c>
      <c r="F49" s="319">
        <f>'[2]ALL NEW COMP'!F52</f>
        <v>0</v>
      </c>
      <c r="G49" s="790" t="str">
        <f>'[2]ALL NEW COMP'!G52</f>
        <v>MT50/TAG4546</v>
      </c>
      <c r="H49" s="427">
        <f>'[2]ALL NEW COMP'!O52</f>
        <v>1662.81480075901</v>
      </c>
      <c r="I49" s="791"/>
      <c r="J49" s="792" t="str">
        <f>'[2]ALL NEW COMP'!T52</f>
        <v>CU - 64B QC</v>
      </c>
      <c r="K49" s="427">
        <f>'[2]ALL NEW COMP'!W52</f>
        <v>5176.55190907205</v>
      </c>
      <c r="L49" s="797"/>
      <c r="M49" s="616" t="str">
        <f>'[2]ALL NEW COMP'!AT52</f>
        <v>LCU-05</v>
      </c>
      <c r="N49" s="801">
        <f>'[2]ALL NEW COMP'!$AU52</f>
        <v>2083.79480655542</v>
      </c>
      <c r="O49" s="802"/>
      <c r="P49" s="803">
        <f>'[2]ALL NEW COMP'!$AW52</f>
        <v>1085.30382325659</v>
      </c>
      <c r="Q49" s="784">
        <f>'[2]ALL NEW COMP'!$BB52</f>
        <v>4126.07230463847</v>
      </c>
      <c r="R49" s="784">
        <f>'[2]ALL NEW COMP'!$AZ52</f>
        <v>4462.39321645147</v>
      </c>
      <c r="S49" s="784">
        <f>'[2]ALL NEW COMP'!BA52</f>
        <v>4398.38152481829</v>
      </c>
      <c r="T49" s="427">
        <f>'[2]ALL NEW COMP'!BC52</f>
        <v>6865.22033300226</v>
      </c>
      <c r="U49" s="427">
        <f>'[2]ALL NEW COMP'!BD52</f>
        <v>6766.74080741276</v>
      </c>
      <c r="V49" s="427">
        <f>'[2]ALL NEW COMP'!BE52</f>
        <v>6347.80354559764</v>
      </c>
      <c r="W49" s="563">
        <f>'[2]ALL NEW COMP'!$BF52</f>
        <v>0</v>
      </c>
      <c r="X49" s="616">
        <f>'[2]ALL NEW COMP'!$BI52</f>
        <v>0</v>
      </c>
      <c r="Y49" s="433"/>
      <c r="Z49" s="778"/>
      <c r="AJ49" s="798"/>
      <c r="AK49" s="798"/>
      <c r="AL49" s="798"/>
      <c r="AM49" s="798"/>
      <c r="AN49" s="798"/>
      <c r="AO49" s="789"/>
      <c r="AP49" s="798"/>
      <c r="AQ49" s="798"/>
    </row>
    <row r="50" ht="13.5" customHeight="1" spans="1:43">
      <c r="A50" s="425" t="str">
        <f>'[2]ALL NEW COMP'!A53</f>
        <v>ALL088</v>
      </c>
      <c r="B50" s="425" t="str">
        <f>'[2]ALL NEW COMP'!B53</f>
        <v>CR62KQM-TFD (3ph)(5HP MT) R22</v>
      </c>
      <c r="C50" s="31"/>
      <c r="D50" s="319">
        <f>'[2]ALL NEW COMP'!D53</f>
        <v>5</v>
      </c>
      <c r="E50" s="319" t="str">
        <f>'[2]ALL NEW COMP'!E53</f>
        <v>1/2 , 7/8</v>
      </c>
      <c r="F50" s="319">
        <f>'[2]ALL NEW COMP'!F53</f>
        <v>0</v>
      </c>
      <c r="G50" s="790" t="str">
        <f>'[2]ALL NEW COMP'!G53</f>
        <v>MT64/TAG4561</v>
      </c>
      <c r="H50" s="427">
        <f>'[2]ALL NEW COMP'!O53</f>
        <v>1892.69864253394</v>
      </c>
      <c r="I50" s="791"/>
      <c r="J50" s="792" t="str">
        <f>'[2]ALL NEW COMP'!T53</f>
        <v>CU - 72 QC</v>
      </c>
      <c r="K50" s="427">
        <f>'[2]ALL NEW COMP'!W53</f>
        <v>6171.94411491968</v>
      </c>
      <c r="L50" s="797"/>
      <c r="M50" s="616" t="str">
        <f>'[2]ALL NEW COMP'!AT53</f>
        <v>LCU-06</v>
      </c>
      <c r="N50" s="801">
        <f>'[2]ALL NEW COMP'!$AU53</f>
        <v>2226.96999176831</v>
      </c>
      <c r="O50" s="802"/>
      <c r="P50" s="803">
        <f>'[2]ALL NEW COMP'!$AW53</f>
        <v>1237.18727378724</v>
      </c>
      <c r="Q50" s="784">
        <f>'[2]ALL NEW COMP'!$BB53</f>
        <v>4620.43988155847</v>
      </c>
      <c r="R50" s="784">
        <f>'[2]ALL NEW COMP'!$AZ53</f>
        <v>4956.76079337148</v>
      </c>
      <c r="S50" s="784">
        <f>'[2]ALL NEW COMP'!BA53</f>
        <v>4892.7491017383</v>
      </c>
      <c r="T50" s="427">
        <f>'[2]ALL NEW COMP'!BC53</f>
        <v>7625.78583595612</v>
      </c>
      <c r="U50" s="427">
        <f>'[2]ALL NEW COMP'!BD53</f>
        <v>7527.30631036662</v>
      </c>
      <c r="V50" s="427">
        <f>'[2]ALL NEW COMP'!BE53</f>
        <v>7108.3690485515</v>
      </c>
      <c r="W50" s="563">
        <f>'[2]ALL NEW COMP'!$BF53</f>
        <v>0</v>
      </c>
      <c r="X50" s="616">
        <f>'[2]ALL NEW COMP'!$BI53</f>
        <v>0</v>
      </c>
      <c r="Y50" s="433"/>
      <c r="Z50" s="778"/>
      <c r="AJ50" s="798"/>
      <c r="AK50" s="798"/>
      <c r="AL50" s="798"/>
      <c r="AM50" s="798"/>
      <c r="AN50" s="798"/>
      <c r="AO50" s="789"/>
      <c r="AP50" s="798"/>
      <c r="AQ50" s="798"/>
    </row>
    <row r="51" customHeight="1" spans="1:43">
      <c r="A51" s="425" t="str">
        <f>'[2]ALL NEW COMP'!A54</f>
        <v>ALL089</v>
      </c>
      <c r="B51" s="425" t="str">
        <f>'[2]ALL NEW COMP'!B54</f>
        <v>CR72KQM-TFM (3ph)(6HP MT) R22</v>
      </c>
      <c r="C51" s="33"/>
      <c r="D51" s="319">
        <f>'[2]ALL NEW COMP'!D54</f>
        <v>6</v>
      </c>
      <c r="E51" s="319" t="str">
        <f>'[2]ALL NEW COMP'!E54</f>
        <v>1/2 , 7/8</v>
      </c>
      <c r="F51" s="319">
        <f>'[2]ALL NEW COMP'!F54</f>
        <v>0</v>
      </c>
      <c r="G51" s="790" t="str">
        <f>'[2]ALL NEW COMP'!G54</f>
        <v>MT72/TAG4573</v>
      </c>
      <c r="H51" s="427">
        <f>'[2]ALL NEW COMP'!O54</f>
        <v>2294.41122171946</v>
      </c>
      <c r="I51" s="791"/>
      <c r="J51" s="792" t="str">
        <f>'[2]ALL NEW COMP'!T54</f>
        <v>CU - 90 QC</v>
      </c>
      <c r="K51" s="427">
        <f>'[2]ALL NEW COMP'!W54</f>
        <v>6972.91387380345</v>
      </c>
      <c r="L51" s="797"/>
      <c r="M51" s="616" t="str">
        <f>'[2]ALL NEW COMP'!AT54</f>
        <v>LCU-08</v>
      </c>
      <c r="N51" s="801">
        <f>'[2]ALL NEW COMP'!$AU54</f>
        <v>2708.33645139564</v>
      </c>
      <c r="O51" s="802"/>
      <c r="P51" s="803">
        <f>'[2]ALL NEW COMP'!$AW54</f>
        <v>1278.53546655832</v>
      </c>
      <c r="Q51" s="784">
        <f>'[2]ALL NEW COMP'!$BB54</f>
        <v>5404.26771042748</v>
      </c>
      <c r="R51" s="784">
        <f>'[2]ALL NEW COMP'!$AZ54</f>
        <v>5740.58862224048</v>
      </c>
      <c r="S51" s="784">
        <f>'[2]ALL NEW COMP'!BA54</f>
        <v>5676.5769306073</v>
      </c>
      <c r="T51" s="427">
        <f>'[2]ALL NEW COMP'!BC54</f>
        <v>8831.67480344689</v>
      </c>
      <c r="U51" s="427">
        <f>'[2]ALL NEW COMP'!BD54</f>
        <v>8733.19527785739</v>
      </c>
      <c r="V51" s="427">
        <f>'[2]ALL NEW COMP'!BE54</f>
        <v>8314.25801604227</v>
      </c>
      <c r="W51" s="563">
        <f>'[2]ALL NEW COMP'!$BF54</f>
        <v>0</v>
      </c>
      <c r="X51" s="616">
        <f>'[2]ALL NEW COMP'!$BI54</f>
        <v>0</v>
      </c>
      <c r="Y51" s="433"/>
      <c r="Z51" s="778"/>
      <c r="AJ51" s="798"/>
      <c r="AK51" s="798"/>
      <c r="AL51" s="798"/>
      <c r="AM51" s="798"/>
      <c r="AN51" s="798"/>
      <c r="AO51" s="789"/>
      <c r="AP51" s="798"/>
      <c r="AQ51" s="798"/>
    </row>
    <row r="52" spans="1:43">
      <c r="A52" s="425" t="str">
        <f>'[2]ALL NEW COMP'!A55</f>
        <v>ALL090</v>
      </c>
      <c r="B52" s="425" t="str">
        <f>'[2]ALL NEW COMP'!B55</f>
        <v>KCJ461CAL (1ph)(1HP MT) R507</v>
      </c>
      <c r="C52" s="28" t="s">
        <v>380</v>
      </c>
      <c r="D52" s="319">
        <f>'[2]ALL NEW COMP'!D55</f>
        <v>1</v>
      </c>
      <c r="E52" s="319" t="str">
        <f>'[2]ALL NEW COMP'!E55</f>
        <v>3/8 , 1/2</v>
      </c>
      <c r="F52" s="319">
        <f>'[2]ALL NEW COMP'!F55</f>
        <v>0</v>
      </c>
      <c r="G52" s="790" t="str">
        <f>'[2]ALL NEW COMP'!G55</f>
        <v>WJ5510/CAJ4510Z</v>
      </c>
      <c r="H52" s="427">
        <f>'[2]ALL NEW COMP'!O55</f>
        <v>1127.07064615385</v>
      </c>
      <c r="I52" s="791" t="s">
        <v>376</v>
      </c>
      <c r="J52" s="792" t="str">
        <f>'[2]ALL NEW COMP'!T55</f>
        <v>CU - 15 QC  </v>
      </c>
      <c r="K52" s="427">
        <f>'[2]ALL NEW COMP'!W55</f>
        <v>3276.58522397759</v>
      </c>
      <c r="L52" s="797"/>
      <c r="M52" s="616" t="str">
        <f>'[2]ALL NEW COMP'!AT55</f>
        <v>WCU-1.5HP</v>
      </c>
      <c r="N52" s="801">
        <f>'[2]ALL NEW COMP'!$AU55</f>
        <v>524.844720496894</v>
      </c>
      <c r="O52" s="804" t="s">
        <v>378</v>
      </c>
      <c r="P52" s="803">
        <f>'[2]ALL NEW COMP'!$AW55</f>
        <v>912.452662500795</v>
      </c>
      <c r="Q52" s="784">
        <f>'[2]ALL NEW COMP'!$BB55</f>
        <v>2095.92180135355</v>
      </c>
      <c r="R52" s="784">
        <f>'[2]ALL NEW COMP'!$AZ55</f>
        <v>2432.24271316655</v>
      </c>
      <c r="S52" s="784">
        <f>'[2]ALL NEW COMP'!BA55</f>
        <v>2368.23102153338</v>
      </c>
      <c r="T52" s="427">
        <f>'[2]ALL NEW COMP'!BC55</f>
        <v>3741.91186641008</v>
      </c>
      <c r="U52" s="427">
        <f>'[2]ALL NEW COMP'!BD55</f>
        <v>3643.43234082058</v>
      </c>
      <c r="V52" s="427">
        <f>'[2]ALL NEW COMP'!BE55</f>
        <v>3224.49507900547</v>
      </c>
      <c r="W52" s="563">
        <f>'[2]ALL NEW COMP'!$BF55</f>
        <v>0</v>
      </c>
      <c r="X52" s="616">
        <f>'[2]ALL NEW COMP'!$BI55</f>
        <v>0</v>
      </c>
      <c r="Y52" s="433"/>
      <c r="Z52" s="778"/>
      <c r="AJ52" s="798"/>
      <c r="AK52" s="798"/>
      <c r="AL52" s="798"/>
      <c r="AM52" s="798"/>
      <c r="AN52" s="798"/>
      <c r="AO52" s="789"/>
      <c r="AP52" s="798"/>
      <c r="AQ52" s="798"/>
    </row>
    <row r="53" ht="12.75" customHeight="1" spans="1:43">
      <c r="A53" s="425" t="str">
        <f>'[2]ALL NEW COMP'!A56</f>
        <v>ALL091</v>
      </c>
      <c r="B53" s="425" t="str">
        <f>'[2]ALL NEW COMP'!B56</f>
        <v>KCJ484CAL (1ph)(1.5HP MT) R507</v>
      </c>
      <c r="C53" s="31"/>
      <c r="D53" s="319">
        <f>'[2]ALL NEW COMP'!D56</f>
        <v>1.5</v>
      </c>
      <c r="E53" s="319" t="str">
        <f>'[2]ALL NEW COMP'!E56</f>
        <v>3/8 , 1/2</v>
      </c>
      <c r="F53" s="319">
        <f>'[2]ALL NEW COMP'!F56</f>
        <v>0</v>
      </c>
      <c r="G53" s="790" t="str">
        <f>'[2]ALL NEW COMP'!G56</f>
        <v>WJ5515/CAJ4517Z</v>
      </c>
      <c r="H53" s="427">
        <f>'[2]ALL NEW COMP'!O56</f>
        <v>1238.23753846154</v>
      </c>
      <c r="I53" s="791"/>
      <c r="J53" s="792" t="str">
        <f>'[2]ALL NEW COMP'!T56</f>
        <v>CU - 22  QC</v>
      </c>
      <c r="K53" s="427">
        <f>'[2]ALL NEW COMP'!W56</f>
        <v>3557.36511198523</v>
      </c>
      <c r="L53" s="797"/>
      <c r="M53" s="616" t="str">
        <f>'[2]ALL NEW COMP'!AT56</f>
        <v>WCU-2HP</v>
      </c>
      <c r="N53" s="801">
        <f>'[2]ALL NEW COMP'!$AU56</f>
        <v>781.832298136646</v>
      </c>
      <c r="O53" s="802"/>
      <c r="P53" s="803">
        <f>'[2]ALL NEW COMP'!$AW56</f>
        <v>912.452662500795</v>
      </c>
      <c r="Q53" s="784">
        <f>'[2]ALL NEW COMP'!$BB56</f>
        <v>2425.1678589933</v>
      </c>
      <c r="R53" s="784">
        <f>'[2]ALL NEW COMP'!$AZ56</f>
        <v>2761.48877080631</v>
      </c>
      <c r="S53" s="784">
        <f>'[2]ALL NEW COMP'!BA56</f>
        <v>2697.47707917313</v>
      </c>
      <c r="T53" s="427">
        <f>'[2]ALL NEW COMP'!BC56</f>
        <v>4248.44426277893</v>
      </c>
      <c r="U53" s="427">
        <f>'[2]ALL NEW COMP'!BD56</f>
        <v>4149.96473718943</v>
      </c>
      <c r="V53" s="427">
        <f>'[2]ALL NEW COMP'!BE56</f>
        <v>3731.02747537432</v>
      </c>
      <c r="W53" s="563">
        <f>'[2]ALL NEW COMP'!$BF56</f>
        <v>0</v>
      </c>
      <c r="X53" s="616">
        <f>'[2]ALL NEW COMP'!$BI56</f>
        <v>0</v>
      </c>
      <c r="Y53" s="433"/>
      <c r="Z53" s="778"/>
      <c r="AJ53" s="798"/>
      <c r="AK53" s="798"/>
      <c r="AL53" s="798"/>
      <c r="AM53" s="798"/>
      <c r="AN53" s="798"/>
      <c r="AO53" s="789"/>
      <c r="AP53" s="798"/>
      <c r="AQ53" s="798"/>
    </row>
    <row r="54" ht="12.75" customHeight="1" spans="1:43">
      <c r="A54" s="425" t="str">
        <f>'[2]ALL NEW COMP'!A57</f>
        <v>ALL097</v>
      </c>
      <c r="B54" s="425" t="str">
        <f>'[2]ALL NEW COMP'!B57</f>
        <v>KCM519CAL (3ph) COPELAND COMP (3HP MT)</v>
      </c>
      <c r="C54" s="31"/>
      <c r="D54" s="319">
        <f>'[2]ALL NEW COMP'!D57</f>
        <v>3</v>
      </c>
      <c r="E54" s="319" t="str">
        <f>'[2]ALL NEW COMP'!E57</f>
        <v>3/8 , 7/8</v>
      </c>
      <c r="F54" s="319">
        <f>'[2]ALL NEW COMP'!F57</f>
        <v>0</v>
      </c>
      <c r="G54" s="790" t="str">
        <f>'[2]ALL NEW COMP'!G57</f>
        <v>MTZ36</v>
      </c>
      <c r="H54" s="427">
        <f>'[2]ALL NEW COMP'!O57</f>
        <v>1486.8</v>
      </c>
      <c r="I54" s="791"/>
      <c r="J54" s="792" t="str">
        <f>'[2]ALL NEW COMP'!T57</f>
        <v>CU - 40  QC</v>
      </c>
      <c r="K54" s="427">
        <f>'[2]ALL NEW COMP'!W57</f>
        <v>4188.18175676519</v>
      </c>
      <c r="L54" s="797"/>
      <c r="M54" s="616" t="str">
        <f>'[2]ALL NEW COMP'!AT57</f>
        <v>WCU-3HP</v>
      </c>
      <c r="N54" s="801">
        <f>'[2]ALL NEW COMP'!$AU57</f>
        <v>1087.73291925466</v>
      </c>
      <c r="O54" s="802"/>
      <c r="P54" s="803">
        <f>'[2]ALL NEW COMP'!$AW57</f>
        <v>922.412472511756</v>
      </c>
      <c r="Q54" s="784">
        <f>'[2]ALL NEW COMP'!$BB57</f>
        <v>2902.59389012228</v>
      </c>
      <c r="R54" s="784">
        <f>'[2]ALL NEW COMP'!$AZ57</f>
        <v>3238.91480193528</v>
      </c>
      <c r="S54" s="784">
        <f>'[2]ALL NEW COMP'!BA57</f>
        <v>3174.90311030211</v>
      </c>
      <c r="T54" s="427">
        <f>'[2]ALL NEW COMP'!BC57</f>
        <v>4982.9458491312</v>
      </c>
      <c r="U54" s="427">
        <f>'[2]ALL NEW COMP'!BD57</f>
        <v>4884.4663235417</v>
      </c>
      <c r="V54" s="427">
        <f>'[2]ALL NEW COMP'!BE57</f>
        <v>4465.52906172658</v>
      </c>
      <c r="W54" s="563">
        <f>'[2]ALL NEW COMP'!$BF57</f>
        <v>0</v>
      </c>
      <c r="X54" s="616">
        <f>'[2]ALL NEW COMP'!$BI57</f>
        <v>0</v>
      </c>
      <c r="Y54" s="433"/>
      <c r="Z54" s="778"/>
      <c r="AJ54" s="798"/>
      <c r="AK54" s="798"/>
      <c r="AL54" s="798"/>
      <c r="AM54" s="798"/>
      <c r="AN54" s="798"/>
      <c r="AO54" s="789"/>
      <c r="AP54" s="798"/>
      <c r="AQ54" s="798"/>
    </row>
    <row r="55" ht="12.75" customHeight="1" spans="1:43">
      <c r="A55" s="425" t="str">
        <f>'[2]ALL NEW COMP'!A58</f>
        <v>ALL098</v>
      </c>
      <c r="B55" s="425" t="str">
        <f>'[2]ALL NEW COMP'!B58</f>
        <v>KCM522CAL (3ph) COPELAND COMP (3.5HP MT)</v>
      </c>
      <c r="C55" s="33"/>
      <c r="D55" s="319">
        <f>'[2]ALL NEW COMP'!D58</f>
        <v>3.5</v>
      </c>
      <c r="E55" s="319" t="str">
        <f>'[2]ALL NEW COMP'!E58</f>
        <v>3/8 , 7/8</v>
      </c>
      <c r="F55" s="319">
        <f>'[2]ALL NEW COMP'!F58</f>
        <v>0</v>
      </c>
      <c r="G55" s="790" t="str">
        <f>'[2]ALL NEW COMP'!G58</f>
        <v>MTZ40/TFH4540Z</v>
      </c>
      <c r="H55" s="427">
        <f>'[2]ALL NEW COMP'!O58</f>
        <v>1634.71753846154</v>
      </c>
      <c r="I55" s="791"/>
      <c r="J55" s="792" t="str">
        <f>'[2]ALL NEW COMP'!T58</f>
        <v>CU - 50  QC</v>
      </c>
      <c r="K55" s="427">
        <f>'[2]ALL NEW COMP'!W58</f>
        <v>4618.67552465472</v>
      </c>
      <c r="L55" s="797"/>
      <c r="M55" s="616" t="str">
        <f>'[2]ALL NEW COMP'!AT58</f>
        <v>WCU-4HP</v>
      </c>
      <c r="N55" s="801">
        <f>'[2]ALL NEW COMP'!$AU58</f>
        <v>1350.93167701863</v>
      </c>
      <c r="O55" s="802"/>
      <c r="P55" s="803">
        <f>'[2]ALL NEW COMP'!$AW58</f>
        <v>922.412472511756</v>
      </c>
      <c r="Q55" s="784">
        <f>'[2]ALL NEW COMP'!$BB58</f>
        <v>3261.93904788625</v>
      </c>
      <c r="R55" s="784">
        <f>'[2]ALL NEW COMP'!$AZ58</f>
        <v>3598.25995969925</v>
      </c>
      <c r="S55" s="784">
        <f>'[2]ALL NEW COMP'!BA58</f>
        <v>3534.24826806608</v>
      </c>
      <c r="T55" s="427">
        <f>'[2]ALL NEW COMP'!BC58</f>
        <v>5535.78455338346</v>
      </c>
      <c r="U55" s="427">
        <f>'[2]ALL NEW COMP'!BD58</f>
        <v>5437.30502779396</v>
      </c>
      <c r="V55" s="427">
        <f>'[2]ALL NEW COMP'!BE58</f>
        <v>5018.36776597885</v>
      </c>
      <c r="W55" s="563">
        <f>'[2]ALL NEW COMP'!$BF58</f>
        <v>0</v>
      </c>
      <c r="X55" s="616">
        <f>'[2]ALL NEW COMP'!$BI58</f>
        <v>0</v>
      </c>
      <c r="Y55" s="433"/>
      <c r="Z55" s="778"/>
      <c r="AJ55" s="798"/>
      <c r="AK55" s="798"/>
      <c r="AL55" s="798"/>
      <c r="AM55" s="798"/>
      <c r="AN55" s="798"/>
      <c r="AO55" s="789"/>
      <c r="AP55" s="798"/>
      <c r="AQ55" s="798"/>
    </row>
    <row r="56" ht="12.75" customHeight="1" spans="1:43">
      <c r="A56" s="425" t="str">
        <f>'[2]ALL NEW COMP'!A59</f>
        <v>ALL098.01</v>
      </c>
      <c r="B56" s="800" t="str">
        <f>'[2]ALL NEW COMP'!B59</f>
        <v>CS11K6ME-PFZ-135 (1ph)(2HP) R507</v>
      </c>
      <c r="C56" s="8" t="s">
        <v>381</v>
      </c>
      <c r="D56" s="319">
        <f>'[2]ALL NEW COMP'!D59</f>
        <v>2</v>
      </c>
      <c r="E56" s="319" t="str">
        <f>'[2]ALL NEW COMP'!E59</f>
        <v> (V01,09)</v>
      </c>
      <c r="F56" s="319">
        <f>'[2]ALL NEW COMP'!F59</f>
        <v>0</v>
      </c>
      <c r="G56" s="790" t="str">
        <f>'[2]ALL NEW COMP'!G59</f>
        <v>MTZ22/FH4524Z</v>
      </c>
      <c r="H56" s="427">
        <f>'[2]ALL NEW COMP'!O59</f>
        <v>1452.94255047462</v>
      </c>
      <c r="I56" s="791" t="s">
        <v>376</v>
      </c>
      <c r="J56" s="792" t="str">
        <f>'[2]ALL NEW COMP'!T59</f>
        <v>CU - 32  QC</v>
      </c>
      <c r="K56" s="427">
        <f>'[2]ALL NEW COMP'!W59</f>
        <v>3849.5047098728</v>
      </c>
      <c r="L56" s="797"/>
      <c r="M56" s="616" t="str">
        <f>'[2]ALL NEW COMP'!AT59</f>
        <v>WCU-2HP</v>
      </c>
      <c r="N56" s="783">
        <f>'[2]ALL NEW COMP'!$AU59</f>
        <v>781.832298136646</v>
      </c>
      <c r="O56" s="493" t="s">
        <v>378</v>
      </c>
      <c r="P56" s="783">
        <f>'[2]ALL NEW COMP'!$AW59</f>
        <v>922.412472511756</v>
      </c>
      <c r="Q56" s="784">
        <f>'[2]ALL NEW COMP'!$BB59</f>
        <v>2649.58362502249</v>
      </c>
      <c r="R56" s="784">
        <f>'[2]ALL NEW COMP'!$AZ59</f>
        <v>2648.65742845691</v>
      </c>
      <c r="S56" s="784">
        <f>'[2]ALL NEW COMP'!BA59</f>
        <v>2584.64573682373</v>
      </c>
      <c r="T56" s="427">
        <f>'[2]ALL NEW COMP'!BC59</f>
        <v>4074.85758224139</v>
      </c>
      <c r="U56" s="427">
        <f>'[2]ALL NEW COMP'!BD59</f>
        <v>3976.37805665189</v>
      </c>
      <c r="V56" s="427">
        <f>'[2]ALL NEW COMP'!BE59</f>
        <v>4076.2825000346</v>
      </c>
      <c r="W56" s="563">
        <f>'[2]ALL NEW COMP'!$BF59</f>
        <v>0</v>
      </c>
      <c r="X56" s="616">
        <f>'[2]ALL NEW COMP'!$BI59</f>
        <v>0</v>
      </c>
      <c r="Y56" s="433"/>
      <c r="Z56" s="778"/>
      <c r="AJ56" s="798"/>
      <c r="AK56" s="798"/>
      <c r="AL56" s="798"/>
      <c r="AM56" s="798"/>
      <c r="AN56" s="798"/>
      <c r="AO56" s="789"/>
      <c r="AP56" s="798"/>
      <c r="AQ56" s="798"/>
    </row>
    <row r="57" ht="12.75" customHeight="1" spans="1:43">
      <c r="A57" s="425" t="str">
        <f>'[2]ALL NEW COMP'!A60</f>
        <v>ALL098.02</v>
      </c>
      <c r="B57" s="800" t="str">
        <f>'[2]ALL NEW COMP'!B60</f>
        <v>CS11K6ME-TFD-132 (3ph)(2HP) R507</v>
      </c>
      <c r="C57" s="8"/>
      <c r="D57" s="319">
        <f>'[2]ALL NEW COMP'!D60</f>
        <v>2</v>
      </c>
      <c r="E57" s="319" t="str">
        <f>'[2]ALL NEW COMP'!E60</f>
        <v>(V01,09)</v>
      </c>
      <c r="F57" s="319">
        <f>'[2]ALL NEW COMP'!F60</f>
        <v>0</v>
      </c>
      <c r="G57" s="790" t="str">
        <f>'[2]ALL NEW COMP'!G60</f>
        <v>MTZ22/TFH4524Z</v>
      </c>
      <c r="H57" s="427">
        <f>'[2]ALL NEW COMP'!O60</f>
        <v>1452.94255047462</v>
      </c>
      <c r="I57" s="791"/>
      <c r="J57" s="792" t="str">
        <f>'[2]ALL NEW COMP'!T60</f>
        <v>CU - 32  QC</v>
      </c>
      <c r="K57" s="427">
        <f>'[2]ALL NEW COMP'!W60</f>
        <v>3849.5047098728</v>
      </c>
      <c r="L57" s="797"/>
      <c r="M57" s="616" t="str">
        <f>'[2]ALL NEW COMP'!AT60</f>
        <v>WCU-2HP</v>
      </c>
      <c r="N57" s="783">
        <f>'[2]ALL NEW COMP'!$AU60</f>
        <v>781.832298136646</v>
      </c>
      <c r="O57" s="497"/>
      <c r="P57" s="783">
        <f>'[2]ALL NEW COMP'!$AW60</f>
        <v>922.412472511756</v>
      </c>
      <c r="Q57" s="784">
        <f>'[2]ALL NEW COMP'!$BB60</f>
        <v>2649.58362502249</v>
      </c>
      <c r="R57" s="784">
        <f>'[2]ALL NEW COMP'!$AZ60</f>
        <v>2846.06895042701</v>
      </c>
      <c r="S57" s="784">
        <f>'[2]ALL NEW COMP'!BA60</f>
        <v>2782.05725879384</v>
      </c>
      <c r="T57" s="427">
        <f>'[2]ALL NEW COMP'!BC60</f>
        <v>4378.56761604156</v>
      </c>
      <c r="U57" s="427">
        <f>'[2]ALL NEW COMP'!BD60</f>
        <v>4280.08809045206</v>
      </c>
      <c r="V57" s="427">
        <f>'[2]ALL NEW COMP'!BE60</f>
        <v>4076.2825000346</v>
      </c>
      <c r="W57" s="563">
        <f>'[2]ALL NEW COMP'!$BF60</f>
        <v>0</v>
      </c>
      <c r="X57" s="616">
        <f>'[2]ALL NEW COMP'!$BI60</f>
        <v>0</v>
      </c>
      <c r="Y57" s="433"/>
      <c r="Z57" s="778"/>
      <c r="AJ57" s="798"/>
      <c r="AK57" s="798"/>
      <c r="AL57" s="798"/>
      <c r="AM57" s="798"/>
      <c r="AN57" s="798"/>
      <c r="AO57" s="789"/>
      <c r="AP57" s="798"/>
      <c r="AQ57" s="798"/>
    </row>
    <row r="58" ht="12.75" customHeight="1" spans="1:43">
      <c r="A58" s="425" t="str">
        <f>'[2]ALL NEW COMP'!A61</f>
        <v>ALL098.03</v>
      </c>
      <c r="B58" s="800" t="str">
        <f>'[2]ALL NEW COMP'!B61</f>
        <v>CS13K6ME-PFZ-135 (1ph)(2.5HP) R507</v>
      </c>
      <c r="C58" s="8"/>
      <c r="D58" s="319">
        <f>'[2]ALL NEW COMP'!D61</f>
        <v>2.5</v>
      </c>
      <c r="E58" s="319" t="str">
        <f>'[2]ALL NEW COMP'!E61</f>
        <v> (V06,09)</v>
      </c>
      <c r="F58" s="319">
        <f>'[2]ALL NEW COMP'!F61</f>
        <v>0</v>
      </c>
      <c r="G58" s="790" t="str">
        <f>'[2]ALL NEW COMP'!G61</f>
        <v>MTZ32/FH4531Z</v>
      </c>
      <c r="H58" s="427">
        <f>'[2]ALL NEW COMP'!O61</f>
        <v>1524.55413418503</v>
      </c>
      <c r="I58" s="791"/>
      <c r="J58" s="792" t="str">
        <f>'[2]ALL NEW COMP'!T61</f>
        <v>CU - 36  QC</v>
      </c>
      <c r="K58" s="427">
        <f>'[2]ALL NEW COMP'!W61</f>
        <v>4090.52888336901</v>
      </c>
      <c r="L58" s="797"/>
      <c r="M58" s="616" t="str">
        <f>'[2]ALL NEW COMP'!AT61</f>
        <v>WCU-2HP</v>
      </c>
      <c r="N58" s="783">
        <f>'[2]ALL NEW COMP'!$AU61</f>
        <v>781.832298136646</v>
      </c>
      <c r="O58" s="497"/>
      <c r="P58" s="783">
        <f>'[2]ALL NEW COMP'!$AW61</f>
        <v>922.412472511756</v>
      </c>
      <c r="Q58" s="784">
        <f>'[2]ALL NEW COMP'!$BB61</f>
        <v>2696.13115443425</v>
      </c>
      <c r="R58" s="784">
        <f>'[2]ALL NEW COMP'!$AZ61</f>
        <v>2695.20495786867</v>
      </c>
      <c r="S58" s="784">
        <f>'[2]ALL NEW COMP'!BA61</f>
        <v>2631.1932662355</v>
      </c>
      <c r="T58" s="427">
        <f>'[2]ALL NEW COMP'!BC61</f>
        <v>4146.4691659518</v>
      </c>
      <c r="U58" s="427">
        <f>'[2]ALL NEW COMP'!BD61</f>
        <v>4047.9896403623</v>
      </c>
      <c r="V58" s="427">
        <f>'[2]ALL NEW COMP'!BE61</f>
        <v>4147.89408374501</v>
      </c>
      <c r="W58" s="563">
        <f>'[2]ALL NEW COMP'!$BF61</f>
        <v>0</v>
      </c>
      <c r="X58" s="616">
        <f>'[2]ALL NEW COMP'!$BI61</f>
        <v>0</v>
      </c>
      <c r="Y58" s="433"/>
      <c r="Z58" s="778"/>
      <c r="AJ58" s="798"/>
      <c r="AK58" s="798"/>
      <c r="AL58" s="798"/>
      <c r="AM58" s="798"/>
      <c r="AN58" s="798"/>
      <c r="AO58" s="789"/>
      <c r="AP58" s="798"/>
      <c r="AQ58" s="798"/>
    </row>
    <row r="59" ht="12.75" customHeight="1" spans="1:43">
      <c r="A59" s="425" t="str">
        <f>'[2]ALL NEW COMP'!A62</f>
        <v>ALL098.04</v>
      </c>
      <c r="B59" s="800" t="str">
        <f>'[2]ALL NEW COMP'!B62</f>
        <v>CS13K6ME-TFM-132 (3ph)(2.5HP) R507</v>
      </c>
      <c r="C59" s="8"/>
      <c r="D59" s="319">
        <f>'[2]ALL NEW COMP'!D62</f>
        <v>2.5</v>
      </c>
      <c r="E59" s="319" t="str">
        <f>'[2]ALL NEW COMP'!E62</f>
        <v> (V06,09)</v>
      </c>
      <c r="F59" s="319">
        <f>'[2]ALL NEW COMP'!F62</f>
        <v>0</v>
      </c>
      <c r="G59" s="790" t="str">
        <f>'[2]ALL NEW COMP'!G62</f>
        <v>MTZ32/TFH4531Z</v>
      </c>
      <c r="H59" s="427">
        <f>'[2]ALL NEW COMP'!O62</f>
        <v>1520.81657762394</v>
      </c>
      <c r="I59" s="791"/>
      <c r="J59" s="792" t="str">
        <f>'[2]ALL NEW COMP'!T62</f>
        <v>CU - 36  QC</v>
      </c>
      <c r="K59" s="427">
        <f>'[2]ALL NEW COMP'!W62</f>
        <v>4086.79132680792</v>
      </c>
      <c r="L59" s="797"/>
      <c r="M59" s="616" t="str">
        <f>'[2]ALL NEW COMP'!AT62</f>
        <v>WCU-2HP</v>
      </c>
      <c r="N59" s="783">
        <f>'[2]ALL NEW COMP'!$AU62</f>
        <v>781.832298136646</v>
      </c>
      <c r="O59" s="497"/>
      <c r="P59" s="783">
        <f>'[2]ALL NEW COMP'!$AW62</f>
        <v>922.412472511756</v>
      </c>
      <c r="Q59" s="784">
        <f>'[2]ALL NEW COMP'!$BB62</f>
        <v>2693.70174266955</v>
      </c>
      <c r="R59" s="784">
        <f>'[2]ALL NEW COMP'!$AZ62</f>
        <v>2890.18706807407</v>
      </c>
      <c r="S59" s="784">
        <f>'[2]ALL NEW COMP'!BA62</f>
        <v>2826.1753764409</v>
      </c>
      <c r="T59" s="427">
        <f>'[2]ALL NEW COMP'!BC62</f>
        <v>4446.44164319088</v>
      </c>
      <c r="U59" s="427">
        <f>'[2]ALL NEW COMP'!BD62</f>
        <v>4347.96211760138</v>
      </c>
      <c r="V59" s="427">
        <f>'[2]ALL NEW COMP'!BE62</f>
        <v>4144.15652718392</v>
      </c>
      <c r="W59" s="563">
        <f>'[2]ALL NEW COMP'!$BF62</f>
        <v>0</v>
      </c>
      <c r="X59" s="616">
        <f>'[2]ALL NEW COMP'!$BI62</f>
        <v>0</v>
      </c>
      <c r="Y59" s="433"/>
      <c r="Z59" s="778"/>
      <c r="AJ59" s="798"/>
      <c r="AK59" s="798"/>
      <c r="AL59" s="798"/>
      <c r="AM59" s="798"/>
      <c r="AN59" s="798"/>
      <c r="AO59" s="789"/>
      <c r="AP59" s="798"/>
      <c r="AQ59" s="798"/>
    </row>
    <row r="60" ht="12.75" customHeight="1" spans="1:43">
      <c r="A60" s="425" t="str">
        <f>'[2]ALL NEW COMP'!A63</f>
        <v>ALL098.05</v>
      </c>
      <c r="B60" s="800" t="str">
        <f>'[2]ALL NEW COMP'!B63</f>
        <v>CS17K6ME-PFZ-135 (1ph)(3HP) R507</v>
      </c>
      <c r="C60" s="8"/>
      <c r="D60" s="319">
        <f>'[2]ALL NEW COMP'!D63</f>
        <v>3</v>
      </c>
      <c r="E60" s="319" t="str">
        <f>'[2]ALL NEW COMP'!E63</f>
        <v>(V06,09)</v>
      </c>
      <c r="F60" s="319">
        <f>'[2]ALL NEW COMP'!F63</f>
        <v>0</v>
      </c>
      <c r="G60" s="790" t="str">
        <f>'[2]ALL NEW COMP'!G63</f>
        <v>MTZ36</v>
      </c>
      <c r="H60" s="427">
        <f>'[2]ALL NEW COMP'!O63</f>
        <v>1711.43196223933</v>
      </c>
      <c r="I60" s="791"/>
      <c r="J60" s="792" t="str">
        <f>'[2]ALL NEW COMP'!T63</f>
        <v>CU - 40  QC</v>
      </c>
      <c r="K60" s="427">
        <f>'[2]ALL NEW COMP'!W63</f>
        <v>4412.81371900451</v>
      </c>
      <c r="L60" s="797"/>
      <c r="M60" s="616" t="str">
        <f>'[2]ALL NEW COMP'!AT63</f>
        <v>WCU-3HP</v>
      </c>
      <c r="N60" s="783">
        <f>'[2]ALL NEW COMP'!$AU63</f>
        <v>1087.73291925466</v>
      </c>
      <c r="O60" s="497"/>
      <c r="P60" s="783">
        <f>'[2]ALL NEW COMP'!$AW63</f>
        <v>922.412472511756</v>
      </c>
      <c r="Q60" s="784">
        <f>'[2]ALL NEW COMP'!$BB63</f>
        <v>3123.50236378756</v>
      </c>
      <c r="R60" s="784">
        <f>'[2]ALL NEW COMP'!$AZ63</f>
        <v>3122.57616722198</v>
      </c>
      <c r="S60" s="784">
        <f>'[2]ALL NEW COMP'!BA63</f>
        <v>3058.5644755888</v>
      </c>
      <c r="T60" s="427">
        <f>'[2]ALL NEW COMP'!BC63</f>
        <v>4803.96333418766</v>
      </c>
      <c r="U60" s="427">
        <f>'[2]ALL NEW COMP'!BD63</f>
        <v>4705.48380859815</v>
      </c>
      <c r="V60" s="427">
        <f>'[2]ALL NEW COMP'!BE63</f>
        <v>4805.38825198086</v>
      </c>
      <c r="W60" s="563">
        <f>'[2]ALL NEW COMP'!$BF63</f>
        <v>0</v>
      </c>
      <c r="X60" s="616">
        <f>'[2]ALL NEW COMP'!$BI63</f>
        <v>0</v>
      </c>
      <c r="Y60" s="433"/>
      <c r="Z60" s="778"/>
      <c r="AJ60" s="798"/>
      <c r="AK60" s="798"/>
      <c r="AL60" s="798"/>
      <c r="AM60" s="798"/>
      <c r="AN60" s="798"/>
      <c r="AO60" s="789"/>
      <c r="AP60" s="798"/>
      <c r="AQ60" s="798"/>
    </row>
    <row r="61" ht="12.75" customHeight="1" spans="1:43">
      <c r="A61" s="425" t="str">
        <f>'[2]ALL NEW COMP'!A64</f>
        <v>ALL098.06</v>
      </c>
      <c r="B61" s="800" t="str">
        <f>'[2]ALL NEW COMP'!B64</f>
        <v>CS17K6ME-TFM-132 (3ph)(3HP) R507</v>
      </c>
      <c r="C61" s="8"/>
      <c r="D61" s="319">
        <f>'[2]ALL NEW COMP'!D64</f>
        <v>3</v>
      </c>
      <c r="E61" s="319" t="str">
        <f>'[2]ALL NEW COMP'!E64</f>
        <v>(V06,09)</v>
      </c>
      <c r="F61" s="319">
        <f>'[2]ALL NEW COMP'!F64</f>
        <v>0</v>
      </c>
      <c r="G61" s="790" t="str">
        <f>'[2]ALL NEW COMP'!G64</f>
        <v>MTZ36</v>
      </c>
      <c r="H61" s="427">
        <f>'[2]ALL NEW COMP'!O64</f>
        <v>1530.75847807643</v>
      </c>
      <c r="I61" s="791"/>
      <c r="J61" s="792" t="str">
        <f>'[2]ALL NEW COMP'!T64</f>
        <v>CU - 40  QC</v>
      </c>
      <c r="K61" s="427">
        <f>'[2]ALL NEW COMP'!W64</f>
        <v>4232.14023484162</v>
      </c>
      <c r="L61" s="797"/>
      <c r="M61" s="616" t="str">
        <f>'[2]ALL NEW COMP'!AT64</f>
        <v>WCU-3HP</v>
      </c>
      <c r="N61" s="783">
        <f>'[2]ALL NEW COMP'!$AU64</f>
        <v>1087.73291925466</v>
      </c>
      <c r="O61" s="497"/>
      <c r="P61" s="783">
        <f>'[2]ALL NEW COMP'!$AW64</f>
        <v>922.412472511756</v>
      </c>
      <c r="Q61" s="784">
        <f>'[2]ALL NEW COMP'!$BB64</f>
        <v>3006.06459908168</v>
      </c>
      <c r="R61" s="784">
        <f>'[2]ALL NEW COMP'!$AZ64</f>
        <v>3202.5499244862</v>
      </c>
      <c r="S61" s="784">
        <f>'[2]ALL NEW COMP'!BA64</f>
        <v>3138.53823285303</v>
      </c>
      <c r="T61" s="427">
        <f>'[2]ALL NEW COMP'!BC64</f>
        <v>4926.99988382493</v>
      </c>
      <c r="U61" s="427">
        <f>'[2]ALL NEW COMP'!BD64</f>
        <v>4828.52035823543</v>
      </c>
      <c r="V61" s="427">
        <f>'[2]ALL NEW COMP'!BE64</f>
        <v>4624.71476781797</v>
      </c>
      <c r="W61" s="563">
        <f>'[2]ALL NEW COMP'!$BF64</f>
        <v>0</v>
      </c>
      <c r="X61" s="616">
        <f>'[2]ALL NEW COMP'!$BI64</f>
        <v>0</v>
      </c>
      <c r="Y61" s="433"/>
      <c r="Z61" s="778"/>
      <c r="AJ61" s="798"/>
      <c r="AK61" s="798"/>
      <c r="AL61" s="798"/>
      <c r="AM61" s="798"/>
      <c r="AN61" s="798"/>
      <c r="AO61" s="789"/>
      <c r="AP61" s="798"/>
      <c r="AQ61" s="798"/>
    </row>
    <row r="62" ht="12.75" customHeight="1" spans="1:43">
      <c r="A62" s="425" t="str">
        <f>'[2]ALL NEW COMP'!A65</f>
        <v>ALL098.061</v>
      </c>
      <c r="B62" s="800" t="str">
        <f>'[2]ALL NEW COMP'!B65</f>
        <v>CS20K6ME-PFZ-137 (1ph)(3.5HP) R507</v>
      </c>
      <c r="C62" s="8"/>
      <c r="D62" s="319">
        <f>'[2]ALL NEW COMP'!D65</f>
        <v>3.5</v>
      </c>
      <c r="E62" s="319" t="str">
        <f>'[2]ALL NEW COMP'!E65</f>
        <v>(V06,09)</v>
      </c>
      <c r="F62" s="319">
        <f>'[2]ALL NEW COMP'!F65</f>
        <v>0</v>
      </c>
      <c r="G62" s="790" t="str">
        <f>'[2]ALL NEW COMP'!G65</f>
        <v>MTZ40/FH4540Z</v>
      </c>
      <c r="H62" s="427">
        <f>'[2]ALL NEW COMP'!O65</f>
        <v>2139.90544640222</v>
      </c>
      <c r="I62" s="791"/>
      <c r="J62" s="792" t="str">
        <f>'[2]ALL NEW COMP'!T65</f>
        <v>CU - 50  QC</v>
      </c>
      <c r="K62" s="427">
        <f>'[2]ALL NEW COMP'!W65</f>
        <v>5123.86343259539</v>
      </c>
      <c r="L62" s="797"/>
      <c r="M62" s="616" t="str">
        <f>'[2]ALL NEW COMP'!AT65</f>
        <v>WCU-4HP</v>
      </c>
      <c r="N62" s="783">
        <f>'[2]ALL NEW COMP'!$AU65</f>
        <v>1350.93167701863</v>
      </c>
      <c r="O62" s="497"/>
      <c r="P62" s="783">
        <f>'[2]ALL NEW COMP'!$AW65</f>
        <v>922.412472511756</v>
      </c>
      <c r="Q62" s="784">
        <f>'[2]ALL NEW COMP'!$BB65</f>
        <v>3665.20888625741</v>
      </c>
      <c r="R62" s="784">
        <f>'[2]ALL NEW COMP'!$AZ65</f>
        <v>3861.69421166193</v>
      </c>
      <c r="S62" s="784">
        <f>'[2]ALL NEW COMP'!BA65</f>
        <v>3797.68252002876</v>
      </c>
      <c r="T62" s="427">
        <f>'[2]ALL NEW COMP'!BC65</f>
        <v>5941.06801794143</v>
      </c>
      <c r="U62" s="427">
        <f>'[2]ALL NEW COMP'!BD65</f>
        <v>5842.58849235193</v>
      </c>
      <c r="V62" s="427">
        <f>'[2]ALL NEW COMP'!BE65</f>
        <v>5638.78290193447</v>
      </c>
      <c r="W62" s="563">
        <f>'[2]ALL NEW COMP'!$BF65</f>
        <v>0</v>
      </c>
      <c r="X62" s="616">
        <f>'[2]ALL NEW COMP'!$BI65</f>
        <v>0</v>
      </c>
      <c r="Y62" s="433"/>
      <c r="Z62" s="778"/>
      <c r="AJ62" s="798"/>
      <c r="AK62" s="798"/>
      <c r="AL62" s="798"/>
      <c r="AM62" s="798"/>
      <c r="AN62" s="798"/>
      <c r="AO62" s="789"/>
      <c r="AP62" s="798"/>
      <c r="AQ62" s="798"/>
    </row>
    <row r="63" ht="12.75" customHeight="1" spans="1:43">
      <c r="A63" s="425" t="str">
        <f>'[2]ALL NEW COMP'!A66</f>
        <v>ALL098.07</v>
      </c>
      <c r="B63" s="800" t="str">
        <f>'[2]ALL NEW COMP'!B66</f>
        <v>CS20K6ME-TFD-132 (3ph)(3.5HP) R507</v>
      </c>
      <c r="C63" s="8"/>
      <c r="D63" s="319">
        <f>'[2]ALL NEW COMP'!D66</f>
        <v>3.5</v>
      </c>
      <c r="E63" s="319" t="str">
        <f>'[2]ALL NEW COMP'!E66</f>
        <v>(V06,09)</v>
      </c>
      <c r="F63" s="319">
        <f>'[2]ALL NEW COMP'!F66</f>
        <v>0</v>
      </c>
      <c r="G63" s="790" t="str">
        <f>'[2]ALL NEW COMP'!G66</f>
        <v>MTZ40/TFH4540Z</v>
      </c>
      <c r="H63" s="427">
        <f>'[2]ALL NEW COMP'!O66</f>
        <v>1823.90017830268</v>
      </c>
      <c r="I63" s="791"/>
      <c r="J63" s="792" t="str">
        <f>'[2]ALL NEW COMP'!T66</f>
        <v>CU - 50  QC</v>
      </c>
      <c r="K63" s="427">
        <f>'[2]ALL NEW COMP'!W66</f>
        <v>4807.85816449585</v>
      </c>
      <c r="L63" s="797"/>
      <c r="M63" s="616" t="str">
        <f>'[2]ALL NEW COMP'!AT66</f>
        <v>WCU-4HP</v>
      </c>
      <c r="N63" s="783">
        <f>'[2]ALL NEW COMP'!$AU66</f>
        <v>1350.93167701863</v>
      </c>
      <c r="O63" s="497"/>
      <c r="P63" s="783">
        <f>'[2]ALL NEW COMP'!$AW66</f>
        <v>922.412472511756</v>
      </c>
      <c r="Q63" s="784">
        <f>'[2]ALL NEW COMP'!$BB66</f>
        <v>3459.80546199271</v>
      </c>
      <c r="R63" s="784">
        <f>'[2]ALL NEW COMP'!$AZ66</f>
        <v>3721.22867559599</v>
      </c>
      <c r="S63" s="784">
        <f>'[2]ALL NEW COMP'!BA66</f>
        <v>3657.21698396282</v>
      </c>
      <c r="T63" s="427">
        <f>'[2]ALL NEW COMP'!BC66</f>
        <v>5724.9671932246</v>
      </c>
      <c r="U63" s="427">
        <f>'[2]ALL NEW COMP'!BD66</f>
        <v>5626.4876676351</v>
      </c>
      <c r="V63" s="427">
        <f>'[2]ALL NEW COMP'!BE66</f>
        <v>5322.77763383494</v>
      </c>
      <c r="W63" s="563">
        <f>'[2]ALL NEW COMP'!$BF66</f>
        <v>0</v>
      </c>
      <c r="X63" s="616">
        <f>'[2]ALL NEW COMP'!$BI66</f>
        <v>0</v>
      </c>
      <c r="Y63" s="433"/>
      <c r="Z63" s="778"/>
      <c r="AJ63" s="798"/>
      <c r="AK63" s="798"/>
      <c r="AL63" s="798"/>
      <c r="AM63" s="798"/>
      <c r="AN63" s="798"/>
      <c r="AO63" s="789"/>
      <c r="AP63" s="798"/>
      <c r="AQ63" s="798"/>
    </row>
    <row r="64" ht="12.75" customHeight="1" spans="1:43">
      <c r="A64" s="425" t="str">
        <f>'[2]ALL NEW COMP'!A67</f>
        <v>ALL098.08</v>
      </c>
      <c r="B64" s="800" t="str">
        <f>'[2]ALL NEW COMP'!B67</f>
        <v>CS24KQME-TFD-233 (3ph)(3.7HP) R507</v>
      </c>
      <c r="C64" s="8"/>
      <c r="D64" s="319">
        <f>'[2]ALL NEW COMP'!D67</f>
        <v>3.7</v>
      </c>
      <c r="E64" s="319" t="str">
        <f>'[2]ALL NEW COMP'!E67</f>
        <v> (V06,05)</v>
      </c>
      <c r="F64" s="319">
        <f>'[2]ALL NEW COMP'!F67</f>
        <v>0</v>
      </c>
      <c r="G64" s="790" t="str">
        <f>'[2]ALL NEW COMP'!G67</f>
        <v>MTZ44/TAG4546Z</v>
      </c>
      <c r="H64" s="427">
        <f>'[2]ALL NEW COMP'!O67</f>
        <v>2105.25245714883</v>
      </c>
      <c r="I64" s="791"/>
      <c r="J64" s="792" t="str">
        <f>'[2]ALL NEW COMP'!T67</f>
        <v>CU - 64 QC</v>
      </c>
      <c r="K64" s="427">
        <f>'[2]ALL NEW COMP'!W67</f>
        <v>5997.94049489114</v>
      </c>
      <c r="L64" s="797"/>
      <c r="M64" s="616" t="str">
        <f>'[2]ALL NEW COMP'!AT67</f>
        <v>WCU-4HP</v>
      </c>
      <c r="N64" s="783">
        <f>'[2]ALL NEW COMP'!$AU67</f>
        <v>1350.93167701863</v>
      </c>
      <c r="O64" s="497"/>
      <c r="P64" s="783">
        <f>'[2]ALL NEW COMP'!$AW67</f>
        <v>1085.30382325659</v>
      </c>
      <c r="Q64" s="784">
        <f>'[2]ALL NEW COMP'!$BB67</f>
        <v>3805.57579398755</v>
      </c>
      <c r="R64" s="784">
        <f>'[2]ALL NEW COMP'!$AZ67</f>
        <v>4066.99900759083</v>
      </c>
      <c r="S64" s="784">
        <f>'[2]ALL NEW COMP'!BA67</f>
        <v>4002.98731595765</v>
      </c>
      <c r="T64" s="427">
        <f>'[2]ALL NEW COMP'!BC67</f>
        <v>6256.92155013973</v>
      </c>
      <c r="U64" s="427">
        <f>'[2]ALL NEW COMP'!BD67</f>
        <v>6158.44202455023</v>
      </c>
      <c r="V64" s="427">
        <f>'[2]ALL NEW COMP'!BE67</f>
        <v>5854.73199075007</v>
      </c>
      <c r="W64" s="563">
        <f>'[2]ALL NEW COMP'!$BF67</f>
        <v>0</v>
      </c>
      <c r="X64" s="616">
        <f>'[2]ALL NEW COMP'!$BI67</f>
        <v>0</v>
      </c>
      <c r="Y64" s="433"/>
      <c r="Z64" s="778"/>
      <c r="AJ64" s="798"/>
      <c r="AK64" s="798"/>
      <c r="AL64" s="798"/>
      <c r="AM64" s="798"/>
      <c r="AN64" s="798"/>
      <c r="AO64" s="789"/>
      <c r="AP64" s="798"/>
      <c r="AQ64" s="798"/>
    </row>
    <row r="65" ht="12.75" customHeight="1" spans="1:43">
      <c r="A65" s="425" t="str">
        <f>'[2]ALL NEW COMP'!A68</f>
        <v>ALL098.081</v>
      </c>
      <c r="B65" s="800" t="str">
        <f>'[2]ALL NEW COMP'!B68</f>
        <v>CS27KQME-TFD-233 (3ph)(4HP) R507</v>
      </c>
      <c r="C65" s="8"/>
      <c r="D65" s="319">
        <f>'[2]ALL NEW COMP'!D68</f>
        <v>4</v>
      </c>
      <c r="E65" s="319" t="str">
        <f>'[2]ALL NEW COMP'!E68</f>
        <v> (V06,05)</v>
      </c>
      <c r="F65" s="319">
        <f>'[2]ALL NEW COMP'!F68</f>
        <v>0</v>
      </c>
      <c r="G65" s="790" t="str">
        <f>'[2]ALL NEW COMP'!G68</f>
        <v>MTZ50,TAG2516Z</v>
      </c>
      <c r="H65" s="427">
        <f>'[2]ALL NEW COMP'!O68</f>
        <v>2193.98204990901</v>
      </c>
      <c r="I65" s="791"/>
      <c r="J65" s="792" t="str">
        <f>'[2]ALL NEW COMP'!T68</f>
        <v>CU - 64 QC</v>
      </c>
      <c r="K65" s="427">
        <f>'[2]ALL NEW COMP'!W68</f>
        <v>6086.67008765133</v>
      </c>
      <c r="L65" s="797"/>
      <c r="M65" s="616" t="str">
        <f>'[2]ALL NEW COMP'!AT68</f>
        <v>LCU-05</v>
      </c>
      <c r="N65" s="783">
        <f>'[2]ALL NEW COMP'!$AU68</f>
        <v>2083.79480655542</v>
      </c>
      <c r="O65" s="497"/>
      <c r="P65" s="783">
        <f>'[2]ALL NEW COMP'!$AW68</f>
        <v>1085.30382325659</v>
      </c>
      <c r="Q65" s="784">
        <f>'[2]ALL NEW COMP'!$BB68</f>
        <v>4596.11315881846</v>
      </c>
      <c r="R65" s="784">
        <f>'[2]ALL NEW COMP'!$AZ68</f>
        <v>4857.53637242174</v>
      </c>
      <c r="S65" s="784">
        <f>'[2]ALL NEW COMP'!BA68</f>
        <v>4793.52468078856</v>
      </c>
      <c r="T65" s="427">
        <f>'[2]ALL NEW COMP'!BC68</f>
        <v>7473.13288064883</v>
      </c>
      <c r="U65" s="427">
        <f>'[2]ALL NEW COMP'!BD68</f>
        <v>7374.65335505933</v>
      </c>
      <c r="V65" s="427">
        <f>'[2]ALL NEW COMP'!BE68</f>
        <v>7070.94332125916</v>
      </c>
      <c r="W65" s="563">
        <f>'[2]ALL NEW COMP'!$BF68</f>
        <v>0</v>
      </c>
      <c r="X65" s="616">
        <f>'[2]ALL NEW COMP'!$BI68</f>
        <v>0</v>
      </c>
      <c r="Y65" s="433"/>
      <c r="Z65" s="778"/>
      <c r="AJ65" s="798"/>
      <c r="AK65" s="798"/>
      <c r="AL65" s="798"/>
      <c r="AM65" s="798"/>
      <c r="AN65" s="798"/>
      <c r="AO65" s="789"/>
      <c r="AP65" s="798"/>
      <c r="AQ65" s="798"/>
    </row>
    <row r="66" ht="12.75" customHeight="1" spans="1:43">
      <c r="A66" s="425" t="str">
        <f>'[2]ALL NEW COMP'!A69</f>
        <v>ALL098.09</v>
      </c>
      <c r="B66" s="800" t="str">
        <f>'[2]ALL NEW COMP'!B69</f>
        <v>CS33KQME-TFD-233 (3ph)(5HP) R507</v>
      </c>
      <c r="C66" s="8"/>
      <c r="D66" s="319">
        <f>'[2]ALL NEW COMP'!D69</f>
        <v>5</v>
      </c>
      <c r="E66" s="319" t="str">
        <f>'[2]ALL NEW COMP'!E69</f>
        <v>(V06,05)</v>
      </c>
      <c r="F66" s="319">
        <f>'[2]ALL NEW COMP'!F69</f>
        <v>0</v>
      </c>
      <c r="G66" s="790" t="str">
        <f>'[2]ALL NEW COMP'!G69</f>
        <v>MTZ64/TAG4561Z</v>
      </c>
      <c r="H66" s="427">
        <f>'[2]ALL NEW COMP'!O69</f>
        <v>2284.43091868729</v>
      </c>
      <c r="I66" s="791"/>
      <c r="J66" s="792" t="str">
        <f>'[2]ALL NEW COMP'!T69</f>
        <v>CU - 72 QC</v>
      </c>
      <c r="K66" s="427">
        <f>'[2]ALL NEW COMP'!W69</f>
        <v>6563.67639107303</v>
      </c>
      <c r="L66" s="797"/>
      <c r="M66" s="616" t="str">
        <f>'[2]ALL NEW COMP'!AT69</f>
        <v>LCU-06</v>
      </c>
      <c r="N66" s="783">
        <f>'[2]ALL NEW COMP'!$AU69</f>
        <v>2226.96999176831</v>
      </c>
      <c r="O66" s="497"/>
      <c r="P66" s="783">
        <f>'[2]ALL NEW COMP'!$AW69</f>
        <v>1237.18727378724</v>
      </c>
      <c r="Q66" s="784">
        <f>'[2]ALL NEW COMP'!$BB69</f>
        <v>4949.96355926787</v>
      </c>
      <c r="R66" s="784">
        <f>'[2]ALL NEW COMP'!$AZ69</f>
        <v>5211.38677287115</v>
      </c>
      <c r="S66" s="784">
        <f>'[2]ALL NEW COMP'!BA69</f>
        <v>5147.37508123798</v>
      </c>
      <c r="T66" s="427">
        <f>'[2]ALL NEW COMP'!BC69</f>
        <v>8017.51811210947</v>
      </c>
      <c r="U66" s="427">
        <f>'[2]ALL NEW COMP'!BD69</f>
        <v>7919.03858651997</v>
      </c>
      <c r="V66" s="427">
        <f>'[2]ALL NEW COMP'!BE69</f>
        <v>7615.3285527198</v>
      </c>
      <c r="W66" s="563">
        <f>'[2]ALL NEW COMP'!$BF69</f>
        <v>0</v>
      </c>
      <c r="X66" s="616">
        <f>'[2]ALL NEW COMP'!$BI69</f>
        <v>0</v>
      </c>
      <c r="Y66" s="433"/>
      <c r="Z66" s="778"/>
      <c r="AJ66" s="798"/>
      <c r="AK66" s="798"/>
      <c r="AL66" s="798"/>
      <c r="AM66" s="798"/>
      <c r="AN66" s="798"/>
      <c r="AO66" s="789"/>
      <c r="AP66" s="798"/>
      <c r="AQ66" s="798"/>
    </row>
    <row r="67" ht="12.75" customHeight="1" spans="1:43">
      <c r="A67" s="425" t="str">
        <f>'[2]ALL NEW COMP'!A70</f>
        <v>ALL098.10</v>
      </c>
      <c r="B67" s="800" t="str">
        <f>'[2]ALL NEW COMP'!B70</f>
        <v>CF05K6ME-PFZ-135 (1ph)(2HP LT)R507</v>
      </c>
      <c r="C67" s="34" t="s">
        <v>382</v>
      </c>
      <c r="D67" s="319">
        <f>'[2]ALL NEW COMP'!D70</f>
        <v>2</v>
      </c>
      <c r="E67" s="319" t="str">
        <f>'[2]ALL NEW COMP'!E70</f>
        <v> (V06,09)</v>
      </c>
      <c r="F67" s="319">
        <f>'[2]ALL NEW COMP'!F70</f>
        <v>0</v>
      </c>
      <c r="G67" s="790" t="str">
        <f>'[2]ALL NEW COMP'!G70</f>
        <v>FH2480Z 8000BTU</v>
      </c>
      <c r="H67" s="427">
        <f>'[2]ALL NEW COMP'!O70</f>
        <v>1840.88733040058</v>
      </c>
      <c r="I67" s="791" t="s">
        <v>376</v>
      </c>
      <c r="J67" s="792" t="str">
        <f>'[2]ALL NEW COMP'!T70</f>
        <v>CU - 36  QC</v>
      </c>
      <c r="K67" s="427">
        <f>'[2]ALL NEW COMP'!W70</f>
        <v>4406.86207958456</v>
      </c>
      <c r="L67" s="797"/>
      <c r="M67" s="616" t="str">
        <f>'[2]ALL NEW COMP'!AT70</f>
        <v>WCU-3HP</v>
      </c>
      <c r="N67" s="801">
        <f>'[2]ALL NEW COMP'!$AU70</f>
        <v>1087.73291925466</v>
      </c>
      <c r="O67" s="805" t="s">
        <v>383</v>
      </c>
      <c r="P67" s="803">
        <f>'[2]ALL NEW COMP'!$AW70</f>
        <v>922.412472511756</v>
      </c>
      <c r="Q67" s="784">
        <f>'[2]ALL NEW COMP'!$BB70</f>
        <v>3207.64835309238</v>
      </c>
      <c r="R67" s="784">
        <f>'[2]ALL NEW COMP'!$AZ70</f>
        <v>3469.07156669566</v>
      </c>
      <c r="S67" s="784">
        <f>'[2]ALL NEW COMP'!BA70</f>
        <v>3405.05987506249</v>
      </c>
      <c r="T67" s="427">
        <f>'[2]ALL NEW COMP'!BC70</f>
        <v>5337.03317953179</v>
      </c>
      <c r="U67" s="427">
        <f>'[2]ALL NEW COMP'!BD70</f>
        <v>5238.55365394228</v>
      </c>
      <c r="V67" s="427">
        <f>'[2]ALL NEW COMP'!BE70</f>
        <v>4934.84362014212</v>
      </c>
      <c r="W67" s="563">
        <f>'[2]ALL NEW COMP'!$BF70</f>
        <v>0</v>
      </c>
      <c r="X67" s="616">
        <f>'[2]ALL NEW COMP'!$BI70</f>
        <v>0</v>
      </c>
      <c r="Y67" s="433"/>
      <c r="Z67" s="778"/>
      <c r="AJ67" s="798"/>
      <c r="AK67" s="798"/>
      <c r="AL67" s="798"/>
      <c r="AM67" s="798"/>
      <c r="AN67" s="798"/>
      <c r="AO67" s="789"/>
      <c r="AP67" s="798"/>
      <c r="AQ67" s="798"/>
    </row>
    <row r="68" customHeight="1" spans="1:43">
      <c r="A68" s="425" t="str">
        <f>'[2]ALL NEW COMP'!A71</f>
        <v>ALL098.11</v>
      </c>
      <c r="B68" s="800" t="str">
        <f>'[2]ALL NEW COMP'!B71</f>
        <v>CF05K6ME-TFM-132 (3ph)(2HP LT)R507</v>
      </c>
      <c r="C68" s="35"/>
      <c r="D68" s="319">
        <f>'[2]ALL NEW COMP'!D71</f>
        <v>2</v>
      </c>
      <c r="E68" s="319" t="str">
        <f>'[2]ALL NEW COMP'!E71</f>
        <v> (V06,09)</v>
      </c>
      <c r="F68" s="319">
        <f>'[2]ALL NEW COMP'!F71</f>
        <v>0</v>
      </c>
      <c r="G68" s="790" t="str">
        <f>'[2]ALL NEW COMP'!G71</f>
        <v>TFH2480Z 8000BTU</v>
      </c>
      <c r="H68" s="427">
        <f>'[2]ALL NEW COMP'!O71</f>
        <v>1688.53942830268</v>
      </c>
      <c r="I68" s="791"/>
      <c r="J68" s="792" t="str">
        <f>'[2]ALL NEW COMP'!T71</f>
        <v>CU - 36  QC</v>
      </c>
      <c r="K68" s="427">
        <f>'[2]ALL NEW COMP'!W71</f>
        <v>4254.51417748666</v>
      </c>
      <c r="L68" s="797"/>
      <c r="M68" s="616" t="str">
        <f>'[2]ALL NEW COMP'!AT71</f>
        <v>WCU-3HP</v>
      </c>
      <c r="N68" s="801">
        <f>'[2]ALL NEW COMP'!$AU71</f>
        <v>1087.73291925466</v>
      </c>
      <c r="O68" s="805"/>
      <c r="P68" s="803">
        <f>'[2]ALL NEW COMP'!$AW71</f>
        <v>922.412472511756</v>
      </c>
      <c r="Q68" s="784">
        <f>'[2]ALL NEW COMP'!$BB71</f>
        <v>3108.62221672874</v>
      </c>
      <c r="R68" s="784">
        <f>'[2]ALL NEW COMP'!$AZ71</f>
        <v>3370.04543033202</v>
      </c>
      <c r="S68" s="784">
        <f>'[2]ALL NEW COMP'!BA71</f>
        <v>3306.03373869885</v>
      </c>
      <c r="T68" s="427">
        <f>'[2]ALL NEW COMP'!BC71</f>
        <v>5184.68527743388</v>
      </c>
      <c r="U68" s="427">
        <f>'[2]ALL NEW COMP'!BD71</f>
        <v>5086.20575184438</v>
      </c>
      <c r="V68" s="427">
        <f>'[2]ALL NEW COMP'!BE71</f>
        <v>4782.49571804421</v>
      </c>
      <c r="W68" s="563">
        <f>'[2]ALL NEW COMP'!$BF71</f>
        <v>0</v>
      </c>
      <c r="X68" s="616">
        <f>'[2]ALL NEW COMP'!$BI71</f>
        <v>0</v>
      </c>
      <c r="Y68" s="433"/>
      <c r="Z68" s="778"/>
      <c r="AJ68" s="798"/>
      <c r="AK68" s="798"/>
      <c r="AL68" s="798"/>
      <c r="AM68" s="798"/>
      <c r="AN68" s="798"/>
      <c r="AO68" s="789"/>
      <c r="AP68" s="798"/>
      <c r="AQ68" s="798"/>
    </row>
    <row r="69" customHeight="1" spans="1:43">
      <c r="A69" s="425" t="str">
        <f>'[2]ALL NEW COMP'!A72</f>
        <v>ALL098.13</v>
      </c>
      <c r="B69" s="800" t="str">
        <f>'[2]ALL NEW COMP'!B72</f>
        <v>CF10K6ME-TFM-132 (3ph)(2.8HP LT) R507</v>
      </c>
      <c r="C69" s="35"/>
      <c r="D69" s="319" t="str">
        <f>'[2]ALL NEW COMP'!D72</f>
        <v>2.8 (5AMP)</v>
      </c>
      <c r="E69" s="319" t="str">
        <f>'[2]ALL NEW COMP'!E72</f>
        <v> (V06,09)</v>
      </c>
      <c r="F69" s="319">
        <f>'[2]ALL NEW COMP'!F72</f>
        <v>0</v>
      </c>
      <c r="G69" s="790" t="str">
        <f>'[2]ALL NEW COMP'!G72</f>
        <v>TFH2511Z</v>
      </c>
      <c r="H69" s="427">
        <f>'[2]ALL NEW COMP'!O72</f>
        <v>1787.09624648449</v>
      </c>
      <c r="I69" s="791"/>
      <c r="J69" s="792" t="str">
        <f>'[2]ALL NEW COMP'!T72</f>
        <v>CU - 40  QC</v>
      </c>
      <c r="K69" s="427">
        <f>'[2]ALL NEW COMP'!W72</f>
        <v>4488.47800324968</v>
      </c>
      <c r="L69" s="797"/>
      <c r="M69" s="616" t="str">
        <f>'[2]ALL NEW COMP'!AT72</f>
        <v>WCU-3HP</v>
      </c>
      <c r="N69" s="801">
        <f>'[2]ALL NEW COMP'!$AU72</f>
        <v>1087.73291925466</v>
      </c>
      <c r="O69" s="805"/>
      <c r="P69" s="803">
        <f>'[2]ALL NEW COMP'!$AW72</f>
        <v>922.412472511756</v>
      </c>
      <c r="Q69" s="784">
        <f>'[2]ALL NEW COMP'!$BB72</f>
        <v>3172.68414854692</v>
      </c>
      <c r="R69" s="784">
        <f>'[2]ALL NEW COMP'!$AZ72</f>
        <v>3434.1073621502</v>
      </c>
      <c r="S69" s="784">
        <f>'[2]ALL NEW COMP'!BA72</f>
        <v>3370.09567051703</v>
      </c>
      <c r="T69" s="427">
        <f>'[2]ALL NEW COMP'!BC72</f>
        <v>5283.24209561569</v>
      </c>
      <c r="U69" s="427">
        <f>'[2]ALL NEW COMP'!BD72</f>
        <v>5184.76257002619</v>
      </c>
      <c r="V69" s="427">
        <f>'[2]ALL NEW COMP'!BE72</f>
        <v>4881.05253622603</v>
      </c>
      <c r="W69" s="563">
        <f>'[2]ALL NEW COMP'!$BF72</f>
        <v>0</v>
      </c>
      <c r="X69" s="616">
        <f>'[2]ALL NEW COMP'!$BI72</f>
        <v>0</v>
      </c>
      <c r="Y69" s="433"/>
      <c r="Z69" s="778"/>
      <c r="AJ69" s="798"/>
      <c r="AK69" s="798"/>
      <c r="AL69" s="798"/>
      <c r="AM69" s="798"/>
      <c r="AN69" s="798"/>
      <c r="AO69" s="789"/>
      <c r="AP69" s="798"/>
      <c r="AQ69" s="798"/>
    </row>
    <row r="70" customHeight="1" spans="1:43">
      <c r="A70" s="425" t="str">
        <f>'[2]ALL NEW COMP'!A73</f>
        <v>ALL098.14</v>
      </c>
      <c r="B70" s="800" t="str">
        <f>'[2]ALL NEW COMP'!B73</f>
        <v>CF12K7ME-TFD-132 (3ph)(3.5HP LT) R507</v>
      </c>
      <c r="C70" s="35"/>
      <c r="D70" s="319">
        <f>'[2]ALL NEW COMP'!D73</f>
        <v>3.5</v>
      </c>
      <c r="E70" s="319" t="str">
        <f>'[2]ALL NEW COMP'!E73</f>
        <v> (V06,09)</v>
      </c>
      <c r="F70" s="319">
        <f>'[2]ALL NEW COMP'!F73</f>
        <v>0</v>
      </c>
      <c r="G70" s="790" t="str">
        <f>'[2]ALL NEW COMP'!G73</f>
        <v>TFH2513Z</v>
      </c>
      <c r="H70" s="427">
        <f>'[2]ALL NEW COMP'!O73</f>
        <v>2067.96960324787</v>
      </c>
      <c r="I70" s="791"/>
      <c r="J70" s="792" t="str">
        <f>'[2]ALL NEW COMP'!T73</f>
        <v>CU - 50  QC</v>
      </c>
      <c r="K70" s="427">
        <f>'[2]ALL NEW COMP'!W73</f>
        <v>4797.40825365669</v>
      </c>
      <c r="L70" s="797"/>
      <c r="M70" s="616" t="str">
        <f>'[2]ALL NEW COMP'!AT73</f>
        <v>WCU-4HP</v>
      </c>
      <c r="N70" s="801">
        <f>'[2]ALL NEW COMP'!$AU73</f>
        <v>1350.93167701863</v>
      </c>
      <c r="O70" s="805"/>
      <c r="P70" s="803">
        <f>'[2]ALL NEW COMP'!$AW73</f>
        <v>922.412472511756</v>
      </c>
      <c r="Q70" s="784">
        <f>'[2]ALL NEW COMP'!$BB73</f>
        <v>3453.01301994725</v>
      </c>
      <c r="R70" s="784">
        <f>'[2]ALL NEW COMP'!$AZ73</f>
        <v>3714.43623355053</v>
      </c>
      <c r="S70" s="784">
        <f>'[2]ALL NEW COMP'!BA73</f>
        <v>3650.42454191736</v>
      </c>
      <c r="T70" s="427">
        <f>'[2]ALL NEW COMP'!BC73</f>
        <v>5714.51728238543</v>
      </c>
      <c r="U70" s="427">
        <f>'[2]ALL NEW COMP'!BD73</f>
        <v>5616.03775679593</v>
      </c>
      <c r="V70" s="427">
        <f>'[2]ALL NEW COMP'!BE73</f>
        <v>5312.32772299577</v>
      </c>
      <c r="W70" s="563">
        <f>'[2]ALL NEW COMP'!$BF73</f>
        <v>0</v>
      </c>
      <c r="X70" s="616">
        <f>'[2]ALL NEW COMP'!$BI73</f>
        <v>0</v>
      </c>
      <c r="Y70" s="433"/>
      <c r="Z70" s="778"/>
      <c r="AJ70" s="798"/>
      <c r="AK70" s="798"/>
      <c r="AL70" s="798"/>
      <c r="AM70" s="798"/>
      <c r="AN70" s="798"/>
      <c r="AO70" s="789"/>
      <c r="AP70" s="798"/>
      <c r="AQ70" s="798"/>
    </row>
    <row r="71" customHeight="1" spans="1:43">
      <c r="A71" s="425" t="str">
        <f>'[2]ALL NEW COMP'!A74</f>
        <v>ALL098.15</v>
      </c>
      <c r="B71" s="800" t="str">
        <f>'[2]ALL NEW COMP'!B74</f>
        <v>KCM475LAL-C3 (1ph)(2HP LT) R507</v>
      </c>
      <c r="C71" s="35"/>
      <c r="D71" s="319">
        <f>'[2]ALL NEW COMP'!D74</f>
        <v>2</v>
      </c>
      <c r="E71" s="319" t="str">
        <f>'[2]ALL NEW COMP'!E74</f>
        <v>3/8 , 5/8</v>
      </c>
      <c r="F71" s="319">
        <f>'[2]ALL NEW COMP'!F74</f>
        <v>0</v>
      </c>
      <c r="G71" s="790" t="str">
        <f>'[2]ALL NEW COMP'!G74</f>
        <v>FH2480Z 8000BTU</v>
      </c>
      <c r="H71" s="427">
        <f>'[2]ALL NEW COMP'!O74</f>
        <v>1677.21284271284</v>
      </c>
      <c r="I71" s="791"/>
      <c r="J71" s="792" t="str">
        <f>'[2]ALL NEW COMP'!T74</f>
        <v>CU - 36  QC</v>
      </c>
      <c r="K71" s="427">
        <f>'[2]ALL NEW COMP'!W74</f>
        <v>4191.58104289027</v>
      </c>
      <c r="L71" s="797"/>
      <c r="M71" s="616" t="str">
        <f>'[2]ALL NEW COMP'!AT74</f>
        <v>WCU-3HP</v>
      </c>
      <c r="N71" s="801">
        <f>'[2]ALL NEW COMP'!$AU74</f>
        <v>1087.73291925466</v>
      </c>
      <c r="O71" s="805"/>
      <c r="P71" s="803">
        <f>'[2]ALL NEW COMP'!$AW74</f>
        <v>922.412472511756</v>
      </c>
      <c r="Q71" s="784">
        <f>'[2]ALL NEW COMP'!$BB74</f>
        <v>3067.71567924109</v>
      </c>
      <c r="R71" s="784">
        <f>'[2]ALL NEW COMP'!$AZ74</f>
        <v>3329.13889284437</v>
      </c>
      <c r="S71" s="784">
        <f>'[2]ALL NEW COMP'!BA74</f>
        <v>3265.1272012112</v>
      </c>
      <c r="T71" s="427">
        <f>'[2]ALL NEW COMP'!BC74</f>
        <v>5121.75214283749</v>
      </c>
      <c r="U71" s="427">
        <f>'[2]ALL NEW COMP'!BD74</f>
        <v>5023.27261724799</v>
      </c>
      <c r="V71" s="427">
        <f>'[2]ALL NEW COMP'!BE74</f>
        <v>4719.56258344783</v>
      </c>
      <c r="W71" s="563">
        <f>'[2]ALL NEW COMP'!$BF74</f>
        <v>0</v>
      </c>
      <c r="X71" s="616">
        <f>'[2]ALL NEW COMP'!$BI74</f>
        <v>0</v>
      </c>
      <c r="Y71" s="433"/>
      <c r="Z71" s="778"/>
      <c r="AJ71" s="798"/>
      <c r="AK71" s="798"/>
      <c r="AL71" s="798"/>
      <c r="AM71" s="798"/>
      <c r="AN71" s="798"/>
      <c r="AO71" s="789"/>
      <c r="AP71" s="798"/>
      <c r="AQ71" s="798"/>
    </row>
    <row r="72" spans="1:43">
      <c r="A72" s="334" t="str">
        <f>'[2]ALL NEW COMP'!A75</f>
        <v>ALL098.16</v>
      </c>
      <c r="B72" s="806" t="str">
        <f>'[2]ALL NEW COMP'!B75</f>
        <v>KCM475LAL-E5 (3ph)(2HP LT) R507</v>
      </c>
      <c r="C72" s="35"/>
      <c r="D72" s="319">
        <f>'[2]ALL NEW COMP'!D75</f>
        <v>2</v>
      </c>
      <c r="E72" s="319" t="str">
        <f>'[2]ALL NEW COMP'!E75</f>
        <v>3/8 , 5/8</v>
      </c>
      <c r="F72" s="319">
        <f>'[2]ALL NEW COMP'!F75</f>
        <v>0</v>
      </c>
      <c r="G72" s="790" t="str">
        <f>'[2]ALL NEW COMP'!G75</f>
        <v>TFH2480Z 8000BTU</v>
      </c>
      <c r="H72" s="427">
        <f>'[2]ALL NEW COMP'!O75</f>
        <v>1497.20069648094</v>
      </c>
      <c r="I72" s="791"/>
      <c r="J72" s="792" t="str">
        <f>'[2]ALL NEW COMP'!T75</f>
        <v>CU - 36  QC</v>
      </c>
      <c r="K72" s="427">
        <f>'[2]ALL NEW COMP'!W75</f>
        <v>3994.07387505811</v>
      </c>
      <c r="L72" s="797"/>
      <c r="M72" s="616" t="str">
        <f>'[2]ALL NEW COMP'!AT75</f>
        <v>WCU-3HP</v>
      </c>
      <c r="N72" s="801">
        <f>'[2]ALL NEW COMP'!$AU75</f>
        <v>1087.73291925466</v>
      </c>
      <c r="O72" s="805"/>
      <c r="P72" s="803">
        <f>'[2]ALL NEW COMP'!$AW75</f>
        <v>922.412472511756</v>
      </c>
      <c r="Q72" s="784">
        <f>'[2]ALL NEW COMP'!$BB75</f>
        <v>2939.33602015018</v>
      </c>
      <c r="R72" s="784">
        <f>'[2]ALL NEW COMP'!$AZ75</f>
        <v>3200.75923375346</v>
      </c>
      <c r="S72" s="784">
        <f>'[2]ALL NEW COMP'!BA75</f>
        <v>3136.74754212029</v>
      </c>
      <c r="T72" s="427">
        <f>'[2]ALL NEW COMP'!BC75</f>
        <v>4924.24497500533</v>
      </c>
      <c r="U72" s="427">
        <f>'[2]ALL NEW COMP'!BD75</f>
        <v>4825.76544941583</v>
      </c>
      <c r="V72" s="427">
        <f>'[2]ALL NEW COMP'!BE75</f>
        <v>4522.05541561566</v>
      </c>
      <c r="W72" s="563">
        <f>'[2]ALL NEW COMP'!$BF75</f>
        <v>0</v>
      </c>
      <c r="X72" s="616">
        <f>'[2]ALL NEW COMP'!$BI75</f>
        <v>0</v>
      </c>
      <c r="Y72" s="433"/>
      <c r="Z72" s="778"/>
      <c r="AJ72" s="798"/>
      <c r="AK72" s="798"/>
      <c r="AL72" s="798"/>
      <c r="AM72" s="798"/>
      <c r="AN72" s="798"/>
      <c r="AO72" s="789"/>
      <c r="AP72" s="798"/>
      <c r="AQ72" s="798"/>
    </row>
    <row r="73" spans="1:43">
      <c r="A73" s="334" t="str">
        <f>'[2]ALL NEW COMP'!A76</f>
        <v>ALL099</v>
      </c>
      <c r="B73" s="806" t="str">
        <f>'[2]ALL NEW COMP'!B76</f>
        <v>KCM512LAL (3ph)(3HP LT) R507</v>
      </c>
      <c r="C73" s="35"/>
      <c r="D73" s="319">
        <f>'[2]ALL NEW COMP'!D76</f>
        <v>3</v>
      </c>
      <c r="E73" s="319" t="str">
        <f>'[2]ALL NEW COMP'!E76</f>
        <v>3/8 , 3/4</v>
      </c>
      <c r="F73" s="319">
        <f>'[2]ALL NEW COMP'!F76</f>
        <v>0</v>
      </c>
      <c r="G73" s="790" t="str">
        <f>'[2]ALL NEW COMP'!G76</f>
        <v>TFH2511Z</v>
      </c>
      <c r="H73" s="427">
        <f>'[2]ALL NEW COMP'!O76</f>
        <v>1610.24686520376</v>
      </c>
      <c r="I73" s="791"/>
      <c r="J73" s="792" t="str">
        <f>'[2]ALL NEW COMP'!T76</f>
        <v>CU - 50  QC</v>
      </c>
      <c r="K73" s="427">
        <f>'[2]ALL NEW COMP'!W76</f>
        <v>4420.79365052884</v>
      </c>
      <c r="L73" s="797"/>
      <c r="M73" s="616" t="str">
        <f>'[2]ALL NEW COMP'!AT76</f>
        <v>WCU-3HP</v>
      </c>
      <c r="N73" s="801">
        <f>'[2]ALL NEW COMP'!$AU76</f>
        <v>1087.73291925466</v>
      </c>
      <c r="O73" s="805"/>
      <c r="P73" s="803">
        <f>'[2]ALL NEW COMP'!$AW76</f>
        <v>922.412472511756</v>
      </c>
      <c r="Q73" s="784">
        <f>'[2]ALL NEW COMP'!$BB76</f>
        <v>2945.01477015018</v>
      </c>
      <c r="R73" s="784">
        <f>'[2]ALL NEW COMP'!$AZ76</f>
        <v>3206.43798375346</v>
      </c>
      <c r="S73" s="784">
        <f>'[2]ALL NEW COMP'!BA76</f>
        <v>3142.42629212029</v>
      </c>
      <c r="T73" s="427">
        <f>'[2]ALL NEW COMP'!BC76</f>
        <v>4932.98151346687</v>
      </c>
      <c r="U73" s="427">
        <f>'[2]ALL NEW COMP'!BD76</f>
        <v>4834.50198787736</v>
      </c>
      <c r="V73" s="427">
        <f>'[2]ALL NEW COMP'!BE76</f>
        <v>4530.7919540772</v>
      </c>
      <c r="W73" s="563">
        <f>'[2]ALL NEW COMP'!$BF76</f>
        <v>0</v>
      </c>
      <c r="X73" s="616">
        <f>'[2]ALL NEW COMP'!$BI76</f>
        <v>0</v>
      </c>
      <c r="Y73" s="433"/>
      <c r="Z73" s="778"/>
      <c r="AJ73" s="798"/>
      <c r="AK73" s="798"/>
      <c r="AL73" s="798"/>
      <c r="AM73" s="798"/>
      <c r="AN73" s="798"/>
      <c r="AO73" s="789"/>
      <c r="AP73" s="798"/>
      <c r="AQ73" s="798"/>
    </row>
    <row r="74" spans="1:43">
      <c r="A74" s="334" t="str">
        <f>'[2]ALL NEW COMP'!A77</f>
        <v>ALL099.01</v>
      </c>
      <c r="B74" s="806" t="str">
        <f>'[2]ALL NEW COMP'!B77</f>
        <v>KCM515LAL (3ph)(3.5HP LT) R507</v>
      </c>
      <c r="C74" s="35"/>
      <c r="D74" s="319">
        <f>'[2]ALL NEW COMP'!D77</f>
        <v>3.5</v>
      </c>
      <c r="E74" s="319" t="str">
        <f>'[2]ALL NEW COMP'!E77</f>
        <v>3/8 , 3/4</v>
      </c>
      <c r="F74" s="319">
        <f>'[2]ALL NEW COMP'!F77</f>
        <v>0</v>
      </c>
      <c r="G74" s="790" t="str">
        <f>'[2]ALL NEW COMP'!G77</f>
        <v>TFH2513Z</v>
      </c>
      <c r="H74" s="427">
        <f>'[2]ALL NEW COMP'!O77</f>
        <v>1758.83388429752</v>
      </c>
      <c r="I74" s="791"/>
      <c r="J74" s="792" t="str">
        <f>'[2]ALL NEW COMP'!T77</f>
        <v>CU - 64B QC</v>
      </c>
      <c r="K74" s="427">
        <f>'[2]ALL NEW COMP'!W77</f>
        <v>4828.12438468468</v>
      </c>
      <c r="L74" s="797"/>
      <c r="M74" s="616" t="str">
        <f>'[2]ALL NEW COMP'!AT77</f>
        <v>WCU-4HP</v>
      </c>
      <c r="N74" s="801">
        <f>'[2]ALL NEW COMP'!$AU77</f>
        <v>1350.93167701863</v>
      </c>
      <c r="O74" s="805"/>
      <c r="P74" s="803">
        <f>'[2]ALL NEW COMP'!$AW77</f>
        <v>922.412472511756</v>
      </c>
      <c r="Q74" s="784">
        <f>'[2]ALL NEW COMP'!$BB77</f>
        <v>3241.6289824596</v>
      </c>
      <c r="R74" s="784">
        <f>'[2]ALL NEW COMP'!$AZ77</f>
        <v>3503.05219606289</v>
      </c>
      <c r="S74" s="784">
        <f>'[2]ALL NEW COMP'!BA77</f>
        <v>3439.04050442971</v>
      </c>
      <c r="T74" s="427">
        <f>'[2]ALL NEW COMP'!BC77</f>
        <v>5389.31107086598</v>
      </c>
      <c r="U74" s="427">
        <f>'[2]ALL NEW COMP'!BD77</f>
        <v>5290.83154527648</v>
      </c>
      <c r="V74" s="427">
        <f>'[2]ALL NEW COMP'!BE77</f>
        <v>4987.12151147631</v>
      </c>
      <c r="W74" s="563">
        <f>'[2]ALL NEW COMP'!$BF77</f>
        <v>0</v>
      </c>
      <c r="X74" s="616">
        <f>'[2]ALL NEW COMP'!$BI77</f>
        <v>0</v>
      </c>
      <c r="Y74" s="433"/>
      <c r="Z74" s="778"/>
      <c r="AJ74" s="798"/>
      <c r="AK74" s="798"/>
      <c r="AL74" s="798"/>
      <c r="AM74" s="798"/>
      <c r="AN74" s="798"/>
      <c r="AO74" s="789"/>
      <c r="AP74" s="798"/>
      <c r="AQ74" s="798"/>
    </row>
    <row r="75" spans="1:43">
      <c r="A75" s="334" t="str">
        <f>'[2]ALL NEW COMP'!A78</f>
        <v>ALL099.02</v>
      </c>
      <c r="B75" s="806" t="str">
        <f>'[2]ALL NEW COMP'!B78</f>
        <v>KCM517LAL (3ph)(4HP LT) R507</v>
      </c>
      <c r="C75" s="35"/>
      <c r="D75" s="319">
        <f>'[2]ALL NEW COMP'!D78</f>
        <v>4</v>
      </c>
      <c r="E75" s="319" t="str">
        <f>'[2]ALL NEW COMP'!E78</f>
        <v>V06,V04(1/2,3/4) </v>
      </c>
      <c r="F75" s="319">
        <f>'[2]ALL NEW COMP'!F78</f>
        <v>0</v>
      </c>
      <c r="G75" s="790" t="str">
        <f>'[2]ALL NEW COMP'!G78</f>
        <v>TAG2516Z</v>
      </c>
      <c r="H75" s="427">
        <f>'[2]ALL NEW COMP'!O78</f>
        <v>2016.08532054126</v>
      </c>
      <c r="I75" s="791"/>
      <c r="J75" s="792" t="str">
        <f>'[2]ALL NEW COMP'!T78</f>
        <v>CU - 64 QC</v>
      </c>
      <c r="K75" s="427">
        <f>'[2]ALL NEW COMP'!W78</f>
        <v>5629.62308313171</v>
      </c>
      <c r="L75" s="797"/>
      <c r="M75" s="616" t="str">
        <f>'[2]ALL NEW COMP'!AT78</f>
        <v>LCU-05</v>
      </c>
      <c r="N75" s="801">
        <f>'[2]ALL NEW COMP'!$AU78</f>
        <v>2083.79480655542</v>
      </c>
      <c r="O75" s="805"/>
      <c r="P75" s="803">
        <f>'[2]ALL NEW COMP'!$AW78</f>
        <v>1085.30382325659</v>
      </c>
      <c r="Q75" s="784">
        <f>'[2]ALL NEW COMP'!$BB78</f>
        <v>4299.0326058807</v>
      </c>
      <c r="R75" s="784">
        <f>'[2]ALL NEW COMP'!$AZ78</f>
        <v>4560.45581948399</v>
      </c>
      <c r="S75" s="784">
        <f>'[2]ALL NEW COMP'!BA78</f>
        <v>4496.44412785081</v>
      </c>
      <c r="T75" s="427">
        <f>'[2]ALL NEW COMP'!BC78</f>
        <v>7016.08587612921</v>
      </c>
      <c r="U75" s="427">
        <f>'[2]ALL NEW COMP'!BD78</f>
        <v>6917.60635053971</v>
      </c>
      <c r="V75" s="427">
        <f>'[2]ALL NEW COMP'!BE78</f>
        <v>6613.89631673955</v>
      </c>
      <c r="W75" s="563" t="str">
        <f>'[2]ALL NEW COMP'!$BF78</f>
        <v>HTC-4</v>
      </c>
      <c r="X75" s="616">
        <f>'[2]ALL NEW COMP'!$BI78</f>
        <v>5735.38856816385</v>
      </c>
      <c r="Y75" s="433"/>
      <c r="Z75" s="778"/>
      <c r="AJ75" s="798"/>
      <c r="AK75" s="798"/>
      <c r="AL75" s="798"/>
      <c r="AM75" s="798"/>
      <c r="AN75" s="798"/>
      <c r="AO75" s="789"/>
      <c r="AP75" s="798"/>
      <c r="AQ75" s="798"/>
    </row>
    <row r="76" ht="12.75" customHeight="1" spans="1:43">
      <c r="A76" s="425" t="str">
        <f>'[2]ALL NEW COMP'!A79</f>
        <v>ALL099.03</v>
      </c>
      <c r="B76" s="800" t="str">
        <f>'[2]ALL NEW COMP'!B79</f>
        <v>KCM520LAL (3ph)(5HP LT) R507</v>
      </c>
      <c r="C76" s="36"/>
      <c r="D76" s="319">
        <f>'[2]ALL NEW COMP'!D79</f>
        <v>5</v>
      </c>
      <c r="E76" s="319" t="str">
        <f>'[2]ALL NEW COMP'!E79</f>
        <v>V06,V04(1/2,3/4) </v>
      </c>
      <c r="F76" s="319">
        <f>'[2]ALL NEW COMP'!F79</f>
        <v>0</v>
      </c>
      <c r="G76" s="790" t="str">
        <f>'[2]ALL NEW COMP'!G79</f>
        <v>TAG2522Z</v>
      </c>
      <c r="H76" s="427">
        <f>'[2]ALL NEW COMP'!O79</f>
        <v>2177.66647933691</v>
      </c>
      <c r="I76" s="791"/>
      <c r="J76" s="792" t="str">
        <f>'[2]ALL NEW COMP'!T79</f>
        <v>CU - 72 QC</v>
      </c>
      <c r="K76" s="427">
        <f>'[2]ALL NEW COMP'!W79</f>
        <v>6054.88121707583</v>
      </c>
      <c r="L76" s="797"/>
      <c r="M76" s="616" t="str">
        <f>'[2]ALL NEW COMP'!AT79</f>
        <v>LCU-06</v>
      </c>
      <c r="N76" s="801">
        <f>'[2]ALL NEW COMP'!$AU79</f>
        <v>2226.96999176831</v>
      </c>
      <c r="O76" s="805"/>
      <c r="P76" s="803">
        <f>'[2]ALL NEW COMP'!$AW79</f>
        <v>1237.18727378724</v>
      </c>
      <c r="Q76" s="784">
        <f>'[2]ALL NEW COMP'!$BB79</f>
        <v>4619.24669616969</v>
      </c>
      <c r="R76" s="784">
        <f>'[2]ALL NEW COMP'!$AZ79</f>
        <v>4880.66990977298</v>
      </c>
      <c r="S76" s="784">
        <f>'[2]ALL NEW COMP'!BA79</f>
        <v>4816.6582181398</v>
      </c>
      <c r="T76" s="427">
        <f>'[2]ALL NEW COMP'!BC79</f>
        <v>7508.72293811227</v>
      </c>
      <c r="U76" s="427">
        <f>'[2]ALL NEW COMP'!BD79</f>
        <v>7410.24341252277</v>
      </c>
      <c r="V76" s="427">
        <f>'[2]ALL NEW COMP'!BE79</f>
        <v>7106.5333787226</v>
      </c>
      <c r="W76" s="563" t="str">
        <f>'[2]ALL NEW COMP'!$BF79</f>
        <v>HTC-5</v>
      </c>
      <c r="X76" s="616">
        <f>'[2]ALL NEW COMP'!$BI79</f>
        <v>6127.20188605446</v>
      </c>
      <c r="Y76" s="443"/>
      <c r="Z76" s="778"/>
      <c r="AJ76" s="798"/>
      <c r="AK76" s="798"/>
      <c r="AL76" s="798"/>
      <c r="AM76" s="798"/>
      <c r="AN76" s="798"/>
      <c r="AO76" s="789"/>
      <c r="AP76" s="798"/>
      <c r="AQ76" s="798"/>
    </row>
    <row r="77" spans="1:43">
      <c r="A77" s="425" t="str">
        <f>'[2]ALL NEW COMP'!A80</f>
        <v>ALL100</v>
      </c>
      <c r="B77" s="425" t="str">
        <f>'[2]ALL NEW COMP'!B80</f>
        <v>SM124A4ALB DANFOSS SCROLL COMP 10HP</v>
      </c>
      <c r="C77" s="157" t="s">
        <v>384</v>
      </c>
      <c r="D77" s="319">
        <f>'[2]ALL NEW COMP'!D80</f>
        <v>10</v>
      </c>
      <c r="E77" s="319" t="str">
        <f>'[2]ALL NEW COMP'!E80</f>
        <v>7/8, 1 3/8</v>
      </c>
      <c r="F77" s="319">
        <f>'[2]ALL NEW COMP'!F80</f>
        <v>8</v>
      </c>
      <c r="G77" s="790">
        <f>'[2]ALL NEW COMP'!G80</f>
        <v>0</v>
      </c>
      <c r="H77" s="427">
        <f>'[2]ALL NEW COMP'!O80</f>
        <v>4202.2027972028</v>
      </c>
      <c r="I77" s="791" t="s">
        <v>376</v>
      </c>
      <c r="J77" s="792" t="str">
        <f>'[2]ALL NEW COMP'!T80</f>
        <v>CU - 144 QC</v>
      </c>
      <c r="K77" s="427">
        <f>'[2]ALL NEW COMP'!W80</f>
        <v>11711.9330099309</v>
      </c>
      <c r="L77" s="797"/>
      <c r="M77" s="616" t="str">
        <f>'[2]ALL NEW COMP'!AT80</f>
        <v>TCU - 150B</v>
      </c>
      <c r="N77" s="783">
        <f>'[2]ALL NEW COMP'!$AU80</f>
        <v>4016.67796103046</v>
      </c>
      <c r="O77" s="493" t="s">
        <v>378</v>
      </c>
      <c r="P77" s="783">
        <f>'[2]ALL NEW COMP'!$AW80</f>
        <v>1631.7603533915</v>
      </c>
      <c r="Q77" s="784">
        <f>'[2]ALL NEW COMP'!$BB80</f>
        <v>8380.79632916936</v>
      </c>
      <c r="R77" s="784">
        <f>'[2]ALL NEW COMP'!$AZ80</f>
        <v>8642.21954277264</v>
      </c>
      <c r="S77" s="784">
        <f>'[2]ALL NEW COMP'!BA80</f>
        <v>8578.20785113947</v>
      </c>
      <c r="T77" s="427">
        <f>'[2]ALL NEW COMP'!BC80</f>
        <v>13295.7223734964</v>
      </c>
      <c r="U77" s="427">
        <f>'[2]ALL NEW COMP'!BD80</f>
        <v>13197.2428479069</v>
      </c>
      <c r="V77" s="427">
        <f>'[2]ALL NEW COMP'!BE80</f>
        <v>12893.5328141067</v>
      </c>
      <c r="W77" s="563">
        <f>'[2]ALL NEW COMP'!$BF80</f>
        <v>0</v>
      </c>
      <c r="X77" s="616">
        <f>'[2]ALL NEW COMP'!$BI80</f>
        <v>0</v>
      </c>
      <c r="Y77" s="445"/>
      <c r="Z77" s="778"/>
      <c r="AJ77" s="798"/>
      <c r="AK77" s="798"/>
      <c r="AL77" s="798"/>
      <c r="AM77" s="798"/>
      <c r="AN77" s="798"/>
      <c r="AO77" s="789"/>
      <c r="AP77" s="798"/>
      <c r="AQ77" s="798"/>
    </row>
    <row r="78" customHeight="1" spans="1:43">
      <c r="A78" s="425" t="str">
        <f>'[2]ALL NEW COMP'!A81</f>
        <v>ALL101</v>
      </c>
      <c r="B78" s="425" t="str">
        <f>'[2]ALL NEW COMP'!B81</f>
        <v>SM147A4ALB DANFOSS SCROLL COMP 12HP</v>
      </c>
      <c r="C78" s="157"/>
      <c r="D78" s="319">
        <f>'[2]ALL NEW COMP'!D81</f>
        <v>12</v>
      </c>
      <c r="E78" s="319" t="str">
        <f>'[2]ALL NEW COMP'!E81</f>
        <v>7/8, 1 3/8</v>
      </c>
      <c r="F78" s="319">
        <f>'[2]ALL NEW COMP'!F81</f>
        <v>8</v>
      </c>
      <c r="G78" s="790">
        <f>'[2]ALL NEW COMP'!G81</f>
        <v>0</v>
      </c>
      <c r="H78" s="427">
        <f>'[2]ALL NEW COMP'!O81</f>
        <v>4404.37062937063</v>
      </c>
      <c r="I78" s="791"/>
      <c r="J78" s="792" t="str">
        <f>'[2]ALL NEW COMP'!T81</f>
        <v>CU - 160 QC</v>
      </c>
      <c r="K78" s="427">
        <f>'[2]ALL NEW COMP'!W81</f>
        <v>12598.2684878226</v>
      </c>
      <c r="L78" s="797"/>
      <c r="M78" s="616" t="str">
        <f>'[2]ALL NEW COMP'!AT81</f>
        <v>TCU - 120 </v>
      </c>
      <c r="N78" s="783">
        <f>'[2]ALL NEW COMP'!$AU81</f>
        <v>4103.51363757203</v>
      </c>
      <c r="O78" s="497"/>
      <c r="P78" s="783">
        <f>'[2]ALL NEW COMP'!$AW81</f>
        <v>1631.7603533915</v>
      </c>
      <c r="Q78" s="784">
        <f>'[2]ALL NEW COMP'!$BB81</f>
        <v>8599.04109662002</v>
      </c>
      <c r="R78" s="784">
        <f>'[2]ALL NEW COMP'!$AZ81</f>
        <v>8860.4643102233</v>
      </c>
      <c r="S78" s="784">
        <f>'[2]ALL NEW COMP'!BA81</f>
        <v>8796.45261859013</v>
      </c>
      <c r="T78" s="427">
        <f>'[2]ALL NEW COMP'!BC81</f>
        <v>13631.4835541897</v>
      </c>
      <c r="U78" s="427">
        <f>'[2]ALL NEW COMP'!BD81</f>
        <v>13533.0040286002</v>
      </c>
      <c r="V78" s="427">
        <f>'[2]ALL NEW COMP'!BE81</f>
        <v>13229.2939948</v>
      </c>
      <c r="W78" s="563">
        <f>'[2]ALL NEW COMP'!$BF81</f>
        <v>0</v>
      </c>
      <c r="X78" s="616">
        <f>'[2]ALL NEW COMP'!$BI81</f>
        <v>0</v>
      </c>
      <c r="Y78" s="445"/>
      <c r="Z78" s="778"/>
      <c r="AJ78" s="798"/>
      <c r="AK78" s="798"/>
      <c r="AL78" s="798"/>
      <c r="AM78" s="798"/>
      <c r="AN78" s="798"/>
      <c r="AO78" s="789"/>
      <c r="AP78" s="798" t="e">
        <f>'[1]ALL NEW COMP'!$AH85</f>
        <v>#REF!</v>
      </c>
      <c r="AQ78" s="798" t="e">
        <f>'[1]ALL NEW COMP'!#REF!</f>
        <v>#REF!</v>
      </c>
    </row>
    <row r="79" customHeight="1" spans="1:43">
      <c r="A79" s="425" t="str">
        <f>'[2]ALL NEW COMP'!A82</f>
        <v>ALL102</v>
      </c>
      <c r="B79" s="425" t="str">
        <f>'[2]ALL NEW COMP'!B82</f>
        <v>SM161T4VC DANFOSS SCROLL COMP 13HP</v>
      </c>
      <c r="C79" s="157"/>
      <c r="D79" s="319">
        <f>'[2]ALL NEW COMP'!D82</f>
        <v>13</v>
      </c>
      <c r="E79" s="319" t="str">
        <f>'[2]ALL NEW COMP'!E82</f>
        <v>7/8, 1 3/8</v>
      </c>
      <c r="F79" s="319">
        <f>'[2]ALL NEW COMP'!F82</f>
        <v>6</v>
      </c>
      <c r="G79" s="790">
        <f>'[2]ALL NEW COMP'!G82</f>
        <v>0</v>
      </c>
      <c r="H79" s="427">
        <f>'[2]ALL NEW COMP'!O82</f>
        <v>5711.24125874126</v>
      </c>
      <c r="I79" s="791"/>
      <c r="J79" s="792" t="str">
        <f>'[2]ALL NEW COMP'!T82</f>
        <v>CU - 160 QC</v>
      </c>
      <c r="K79" s="427">
        <f>'[2]ALL NEW COMP'!W82</f>
        <v>13945.3095445436</v>
      </c>
      <c r="L79" s="797"/>
      <c r="M79" s="616" t="str">
        <f>'[2]ALL NEW COMP'!AT82</f>
        <v>TCU - 150 </v>
      </c>
      <c r="N79" s="783">
        <f>'[2]ALL NEW COMP'!$AU82</f>
        <v>4549.16581148507</v>
      </c>
      <c r="O79" s="497"/>
      <c r="P79" s="783">
        <f>'[2]ALL NEW COMP'!$AW82</f>
        <v>1657.87113116928</v>
      </c>
      <c r="Q79" s="784">
        <f>'[2]ALL NEW COMP'!$BB82</f>
        <v>9920.26995740175</v>
      </c>
      <c r="R79" s="784">
        <f>'[2]ALL NEW COMP'!$AZ82</f>
        <v>10181.693171005</v>
      </c>
      <c r="S79" s="784">
        <f>'[2]ALL NEW COMP'!BA82</f>
        <v>10117.6814793719</v>
      </c>
      <c r="T79" s="427">
        <f>'[2]ALL NEW COMP'!BC82</f>
        <v>15664.1433400077</v>
      </c>
      <c r="U79" s="427">
        <f>'[2]ALL NEW COMP'!BD82</f>
        <v>15565.6638144182</v>
      </c>
      <c r="V79" s="427">
        <f>'[2]ALL NEW COMP'!BE82</f>
        <v>15261.9537806181</v>
      </c>
      <c r="W79" s="563">
        <f>'[2]ALL NEW COMP'!$BF82</f>
        <v>0</v>
      </c>
      <c r="X79" s="616">
        <f>'[2]ALL NEW COMP'!$BI82</f>
        <v>0</v>
      </c>
      <c r="Y79" s="445"/>
      <c r="Z79" s="778"/>
      <c r="AJ79" s="798"/>
      <c r="AK79" s="798"/>
      <c r="AL79" s="798"/>
      <c r="AM79" s="798"/>
      <c r="AN79" s="798"/>
      <c r="AO79" s="789"/>
      <c r="AP79" s="798" t="e">
        <f>'[1]ALL NEW COMP'!$AH86</f>
        <v>#REF!</v>
      </c>
      <c r="AQ79" s="798" t="e">
        <f>'[1]ALL NEW COMP'!#REF!</f>
        <v>#REF!</v>
      </c>
    </row>
    <row r="80" spans="1:43">
      <c r="A80" s="425" t="str">
        <f>'[2]ALL NEW COMP'!A83</f>
        <v>ALL103</v>
      </c>
      <c r="B80" s="425" t="str">
        <f>'[2]ALL NEW COMP'!B83</f>
        <v>SM185S4CC DANFOSS SCROLL COMP 15HP</v>
      </c>
      <c r="C80" s="157"/>
      <c r="D80" s="319">
        <f>'[2]ALL NEW COMP'!D83</f>
        <v>15</v>
      </c>
      <c r="E80" s="319" t="str">
        <f>'[2]ALL NEW COMP'!E83</f>
        <v>1 1/8, 1 5/8</v>
      </c>
      <c r="F80" s="319">
        <f>'[2]ALL NEW COMP'!F83</f>
        <v>6</v>
      </c>
      <c r="G80" s="790">
        <f>'[2]ALL NEW COMP'!G83</f>
        <v>0</v>
      </c>
      <c r="H80" s="427">
        <f>'[2]ALL NEW COMP'!O83</f>
        <v>6570.45454545454</v>
      </c>
      <c r="I80" s="791"/>
      <c r="J80" s="792" t="str">
        <f>'[2]ALL NEW COMP'!T83</f>
        <v>CU - 200 QC</v>
      </c>
      <c r="K80" s="427">
        <f>'[2]ALL NEW COMP'!W83</f>
        <v>16569.4427058389</v>
      </c>
      <c r="L80" s="797"/>
      <c r="M80" s="616" t="str">
        <f>'[2]ALL NEW COMP'!AT83</f>
        <v>TCU - 150 </v>
      </c>
      <c r="N80" s="783">
        <f>'[2]ALL NEW COMP'!$AU83</f>
        <v>4549.16581148507</v>
      </c>
      <c r="O80" s="497"/>
      <c r="P80" s="783">
        <f>'[2]ALL NEW COMP'!$AW83</f>
        <v>1857.87113116928</v>
      </c>
      <c r="Q80" s="784">
        <f>'[2]ALL NEW COMP'!$BB83</f>
        <v>10678.7585937654</v>
      </c>
      <c r="R80" s="784">
        <f>'[2]ALL NEW COMP'!$AZ83</f>
        <v>10940.1818073687</v>
      </c>
      <c r="S80" s="784">
        <f>'[2]ALL NEW COMP'!BA83</f>
        <v>10876.1701157355</v>
      </c>
      <c r="T80" s="427">
        <f>'[2]ALL NEW COMP'!BC83</f>
        <v>16831.0489344133</v>
      </c>
      <c r="U80" s="427">
        <f>'[2]ALL NEW COMP'!BD83</f>
        <v>16732.5694088238</v>
      </c>
      <c r="V80" s="427">
        <f>'[2]ALL NEW COMP'!BE83</f>
        <v>16428.8593750237</v>
      </c>
      <c r="W80" s="563" t="str">
        <f>'[2]ALL NEW COMP'!$BF83</f>
        <v>HTC-20</v>
      </c>
      <c r="X80" s="616">
        <f>'[2]ALL NEW COMP'!$BI83</f>
        <v>14892.4725876416</v>
      </c>
      <c r="Y80" s="445"/>
      <c r="Z80" s="778"/>
      <c r="AJ80" s="798"/>
      <c r="AK80" s="798"/>
      <c r="AL80" s="798"/>
      <c r="AM80" s="798"/>
      <c r="AN80" s="798"/>
      <c r="AO80" s="789"/>
      <c r="AP80" s="798" t="e">
        <f>'[1]ALL NEW COMP'!$AH87</f>
        <v>#REF!</v>
      </c>
      <c r="AQ80" s="798" t="e">
        <f>'[1]ALL NEW COMP'!#REF!</f>
        <v>#REF!</v>
      </c>
    </row>
    <row r="81" spans="1:43">
      <c r="A81" s="425" t="str">
        <f>'[2]ALL NEW COMP'!A84</f>
        <v>ALL104</v>
      </c>
      <c r="B81" s="425" t="str">
        <f>'[2]ALL NEW COMP'!B84</f>
        <v>SY240A4CBE DANFOSS SCROLL COMP 20HP</v>
      </c>
      <c r="C81" s="157"/>
      <c r="D81" s="319">
        <f>'[2]ALL NEW COMP'!D84</f>
        <v>20</v>
      </c>
      <c r="E81" s="319" t="str">
        <f>'[2]ALL NEW COMP'!E84</f>
        <v>1 1/8, 1 5/8</v>
      </c>
      <c r="F81" s="319">
        <f>'[2]ALL NEW COMP'!F84</f>
        <v>4</v>
      </c>
      <c r="G81" s="790">
        <f>'[2]ALL NEW COMP'!G84</f>
        <v>0</v>
      </c>
      <c r="H81" s="427">
        <f>'[2]ALL NEW COMP'!O84</f>
        <v>11621.2121212121</v>
      </c>
      <c r="I81" s="791"/>
      <c r="J81" s="792" t="str">
        <f>'[2]ALL NEW COMP'!T84</f>
        <v>CU - 250 QC</v>
      </c>
      <c r="K81" s="427">
        <f>'[2]ALL NEW COMP'!W84</f>
        <v>24798.2079015525</v>
      </c>
      <c r="L81" s="797"/>
      <c r="M81" s="616" t="str">
        <f>'[2]ALL NEW COMP'!AT84</f>
        <v>TCU - 220</v>
      </c>
      <c r="N81" s="783">
        <f>'[2]ALL NEW COMP'!$AU84</f>
        <v>6329.25044535284</v>
      </c>
      <c r="O81" s="497"/>
      <c r="P81" s="783">
        <f>'[2]ALL NEW COMP'!$AW84</f>
        <v>2063.04086747512</v>
      </c>
      <c r="Q81" s="784">
        <f>'[2]ALL NEW COMP'!$BB84</f>
        <v>15714.5811457572</v>
      </c>
      <c r="R81" s="784">
        <f>'[2]ALL NEW COMP'!$AZ84</f>
        <v>15976.0043593605</v>
      </c>
      <c r="S81" s="784">
        <f>'[2]ALL NEW COMP'!BA84</f>
        <v>15911.9926677273</v>
      </c>
      <c r="T81" s="427">
        <f>'[2]ALL NEW COMP'!BC84</f>
        <v>24578.4682451699</v>
      </c>
      <c r="U81" s="427">
        <f>'[2]ALL NEW COMP'!BD84</f>
        <v>24479.9887195804</v>
      </c>
      <c r="V81" s="427">
        <f>'[2]ALL NEW COMP'!BE84</f>
        <v>24176.2786857803</v>
      </c>
      <c r="W81" s="563" t="str">
        <f>'[2]ALL NEW COMP'!$BF84</f>
        <v>HTC-25</v>
      </c>
      <c r="X81" s="616">
        <f>'[2]ALL NEW COMP'!$BI84</f>
        <v>20903.2023558179</v>
      </c>
      <c r="Y81" s="445"/>
      <c r="Z81" s="778"/>
      <c r="AJ81" s="798"/>
      <c r="AK81" s="798"/>
      <c r="AL81" s="798"/>
      <c r="AM81" s="798"/>
      <c r="AN81" s="798"/>
      <c r="AO81" s="789"/>
      <c r="AP81" s="798" t="e">
        <f>'[1]ALL NEW COMP'!$AH88</f>
        <v>#REF!</v>
      </c>
      <c r="AQ81" s="798" t="e">
        <f>'[1]ALL NEW COMP'!#REF!</f>
        <v>#REF!</v>
      </c>
    </row>
    <row r="82" spans="1:43">
      <c r="A82" s="425" t="str">
        <f>'[2]ALL NEW COMP'!A85</f>
        <v>ALL105</v>
      </c>
      <c r="B82" s="425" t="str">
        <f>'[2]ALL NEW COMP'!B85</f>
        <v>SY300A4CBE DANFOSS SCROLL COMP 25HP</v>
      </c>
      <c r="C82" s="157"/>
      <c r="D82" s="319">
        <f>'[2]ALL NEW COMP'!D85</f>
        <v>25</v>
      </c>
      <c r="E82" s="319" t="str">
        <f>'[2]ALL NEW COMP'!E85</f>
        <v>1 1/8, 1 5/8</v>
      </c>
      <c r="F82" s="319">
        <f>'[2]ALL NEW COMP'!F85</f>
        <v>4</v>
      </c>
      <c r="G82" s="790">
        <f>'[2]ALL NEW COMP'!G85</f>
        <v>0</v>
      </c>
      <c r="H82" s="427">
        <f>'[2]ALL NEW COMP'!O85</f>
        <v>11808.651026393</v>
      </c>
      <c r="I82" s="791"/>
      <c r="J82" s="792" t="str">
        <f>'[2]ALL NEW COMP'!T85</f>
        <v>CU - 300 QC</v>
      </c>
      <c r="K82" s="427">
        <f>'[2]ALL NEW COMP'!W85</f>
        <v>26704.2270275645</v>
      </c>
      <c r="L82" s="797"/>
      <c r="M82" s="616" t="str">
        <f>'[2]ALL NEW COMP'!AT85</f>
        <v>TCUV - 250</v>
      </c>
      <c r="N82" s="783">
        <f>'[2]ALL NEW COMP'!$AU85</f>
        <v>9622.87462895059</v>
      </c>
      <c r="O82" s="497"/>
      <c r="P82" s="783">
        <f>'[2]ALL NEW COMP'!$AW85</f>
        <v>2448.45328499188</v>
      </c>
      <c r="Q82" s="784">
        <f>'[2]ALL NEW COMP'!$BB85</f>
        <v>19393.6177468717</v>
      </c>
      <c r="R82" s="784">
        <f>'[2]ALL NEW COMP'!$AZ85</f>
        <v>19655.040960475</v>
      </c>
      <c r="S82" s="784">
        <f>'[2]ALL NEW COMP'!BA85</f>
        <v>19591.0292688418</v>
      </c>
      <c r="T82" s="427">
        <f>'[2]ALL NEW COMP'!BC85</f>
        <v>30238.5245545769</v>
      </c>
      <c r="U82" s="427">
        <f>'[2]ALL NEW COMP'!BD85</f>
        <v>30140.0450289874</v>
      </c>
      <c r="V82" s="427">
        <f>'[2]ALL NEW COMP'!BE85</f>
        <v>29836.3349951872</v>
      </c>
      <c r="W82" s="563" t="str">
        <f>'[2]ALL NEW COMP'!$BF85</f>
        <v>HTC-30</v>
      </c>
      <c r="X82" s="616">
        <f>'[2]ALL NEW COMP'!$BI85</f>
        <v>22550.7534164706</v>
      </c>
      <c r="Y82" s="445"/>
      <c r="Z82" s="778"/>
      <c r="AJ82" s="798"/>
      <c r="AK82" s="798"/>
      <c r="AL82" s="798"/>
      <c r="AM82" s="798"/>
      <c r="AN82" s="798"/>
      <c r="AO82" s="789"/>
      <c r="AP82" s="798" t="e">
        <f>'[1]ALL NEW COMP'!$AH89</f>
        <v>#REF!</v>
      </c>
      <c r="AQ82" s="798" t="e">
        <f>'[1]ALL NEW COMP'!#REF!</f>
        <v>#REF!</v>
      </c>
    </row>
    <row r="83" customHeight="1" spans="1:43">
      <c r="A83" s="425" t="str">
        <f>'[2]ALL NEW COMP'!A86</f>
        <v>ALL108</v>
      </c>
      <c r="B83" s="425" t="str">
        <f>'[2]ALL NEW COMP'!B86</f>
        <v>SZ120S4CC DANFOSS SCROLL COMP 10HP</v>
      </c>
      <c r="C83" s="157"/>
      <c r="D83" s="319">
        <f>'[2]ALL NEW COMP'!D86</f>
        <v>10</v>
      </c>
      <c r="E83" s="319">
        <f>'[2]ALL NEW COMP'!E86</f>
        <v>0</v>
      </c>
      <c r="F83" s="319">
        <f>'[2]ALL NEW COMP'!F86</f>
        <v>0</v>
      </c>
      <c r="G83" s="790">
        <f>'[2]ALL NEW COMP'!G86</f>
        <v>0</v>
      </c>
      <c r="H83" s="427">
        <f>'[2]ALL NEW COMP'!O86</f>
        <v>5386.32867132868</v>
      </c>
      <c r="I83" s="791"/>
      <c r="J83" s="792" t="str">
        <f>'[2]ALL NEW COMP'!T86</f>
        <v>CU - 144 QC</v>
      </c>
      <c r="K83" s="427">
        <f>'[2]ALL NEW COMP'!W86</f>
        <v>12896.0588840568</v>
      </c>
      <c r="L83" s="797"/>
      <c r="M83" s="616">
        <f>'[2]ALL NEW COMP'!AT86</f>
        <v>0</v>
      </c>
      <c r="N83" s="783">
        <f>'[2]ALL NEW COMP'!$AU86</f>
        <v>0</v>
      </c>
      <c r="O83" s="497"/>
      <c r="P83" s="783">
        <f>'[2]ALL NEW COMP'!$AW86</f>
        <v>0</v>
      </c>
      <c r="Q83" s="784">
        <f>'[2]ALL NEW COMP'!$BB86</f>
        <v>0</v>
      </c>
      <c r="R83" s="784"/>
      <c r="S83" s="784">
        <f>'[2]ALL NEW COMP'!BA86</f>
        <v>0</v>
      </c>
      <c r="T83" s="427">
        <f>'[2]ALL NEW COMP'!BC86</f>
        <v>0</v>
      </c>
      <c r="U83" s="427">
        <f>'[2]ALL NEW COMP'!BD86</f>
        <v>0</v>
      </c>
      <c r="V83" s="427">
        <f>'[2]ALL NEW COMP'!BE86</f>
        <v>0</v>
      </c>
      <c r="W83" s="563">
        <f>'[2]ALL NEW COMP'!$BF86</f>
        <v>0</v>
      </c>
      <c r="X83" s="616">
        <f>'[2]ALL NEW COMP'!$BI86</f>
        <v>0</v>
      </c>
      <c r="Y83" s="445"/>
      <c r="Z83" s="778"/>
      <c r="AJ83" s="798"/>
      <c r="AK83" s="798"/>
      <c r="AL83" s="798"/>
      <c r="AM83" s="798"/>
      <c r="AN83" s="798"/>
      <c r="AO83" s="789"/>
      <c r="AP83" s="798"/>
      <c r="AQ83" s="798"/>
    </row>
    <row r="84" spans="1:43">
      <c r="A84" s="425" t="str">
        <f>'[2]ALL NEW COMP'!A87</f>
        <v>ALL111</v>
      </c>
      <c r="B84" s="425" t="str">
        <f>'[2]ALL NEW COMP'!B87</f>
        <v>SZ161T4VC DANFOSS SCROLL COMP 13HP</v>
      </c>
      <c r="C84" s="157"/>
      <c r="D84" s="319">
        <f>'[2]ALL NEW COMP'!D87</f>
        <v>13</v>
      </c>
      <c r="E84" s="319">
        <f>'[2]ALL NEW COMP'!E87</f>
        <v>0</v>
      </c>
      <c r="F84" s="319">
        <f>'[2]ALL NEW COMP'!F87</f>
        <v>0</v>
      </c>
      <c r="G84" s="790">
        <f>'[2]ALL NEW COMP'!G87</f>
        <v>0</v>
      </c>
      <c r="H84" s="427">
        <f>'[2]ALL NEW COMP'!O87</f>
        <v>6714.86013986014</v>
      </c>
      <c r="I84" s="791"/>
      <c r="J84" s="792" t="str">
        <f>'[2]ALL NEW COMP'!T87</f>
        <v>CU - 160 QC</v>
      </c>
      <c r="K84" s="427">
        <f>'[2]ALL NEW COMP'!W87</f>
        <v>14948.9284256625</v>
      </c>
      <c r="L84" s="797"/>
      <c r="M84" s="616">
        <f>'[2]ALL NEW COMP'!AT87</f>
        <v>0</v>
      </c>
      <c r="N84" s="783">
        <f>'[2]ALL NEW COMP'!$AU87</f>
        <v>0</v>
      </c>
      <c r="O84" s="497"/>
      <c r="P84" s="783">
        <f>'[2]ALL NEW COMP'!$AW87</f>
        <v>0</v>
      </c>
      <c r="Q84" s="784">
        <f>'[2]ALL NEW COMP'!$BB87</f>
        <v>0</v>
      </c>
      <c r="R84" s="784"/>
      <c r="S84" s="784">
        <f>'[2]ALL NEW COMP'!BA87</f>
        <v>0</v>
      </c>
      <c r="T84" s="427">
        <f>'[2]ALL NEW COMP'!BC87</f>
        <v>0</v>
      </c>
      <c r="U84" s="427">
        <f>'[2]ALL NEW COMP'!BD87</f>
        <v>0</v>
      </c>
      <c r="V84" s="427">
        <f>'[2]ALL NEW COMP'!BE87</f>
        <v>0</v>
      </c>
      <c r="W84" s="563">
        <f>'[2]ALL NEW COMP'!$BF87</f>
        <v>0</v>
      </c>
      <c r="X84" s="616">
        <f>'[2]ALL NEW COMP'!$BI87</f>
        <v>0</v>
      </c>
      <c r="Y84" s="445"/>
      <c r="Z84" s="778"/>
      <c r="AJ84" s="798"/>
      <c r="AK84" s="798"/>
      <c r="AL84" s="798"/>
      <c r="AM84" s="798"/>
      <c r="AN84" s="798"/>
      <c r="AO84" s="789"/>
      <c r="AP84" s="798"/>
      <c r="AQ84" s="798"/>
    </row>
    <row r="85" spans="1:43">
      <c r="A85" s="425" t="str">
        <f>'[2]ALL NEW COMP'!A88</f>
        <v>ALL112</v>
      </c>
      <c r="B85" s="425" t="str">
        <f>'[2]ALL NEW COMP'!B88</f>
        <v>SZ185S4CC DANFOSS SCROLL COMP 15HP</v>
      </c>
      <c r="C85" s="157"/>
      <c r="D85" s="319">
        <f>'[2]ALL NEW COMP'!D88</f>
        <v>15</v>
      </c>
      <c r="E85" s="319">
        <f>'[2]ALL NEW COMP'!E88</f>
        <v>0</v>
      </c>
      <c r="F85" s="319">
        <f>'[2]ALL NEW COMP'!F88</f>
        <v>1</v>
      </c>
      <c r="G85" s="790">
        <f>'[2]ALL NEW COMP'!G88</f>
        <v>0</v>
      </c>
      <c r="H85" s="427">
        <f>'[2]ALL NEW COMP'!O88</f>
        <v>6823.16433566434</v>
      </c>
      <c r="I85" s="791"/>
      <c r="J85" s="792" t="str">
        <f>'[2]ALL NEW COMP'!T88</f>
        <v>CU - 200 QC</v>
      </c>
      <c r="K85" s="427">
        <f>'[2]ALL NEW COMP'!W88</f>
        <v>16822.1524960486</v>
      </c>
      <c r="L85" s="797"/>
      <c r="M85" s="616">
        <f>'[2]ALL NEW COMP'!AT88</f>
        <v>0</v>
      </c>
      <c r="N85" s="783">
        <f>'[2]ALL NEW COMP'!$AU88</f>
        <v>0</v>
      </c>
      <c r="O85" s="497"/>
      <c r="P85" s="783">
        <f>'[2]ALL NEW COMP'!$AW88</f>
        <v>0</v>
      </c>
      <c r="Q85" s="784">
        <f>'[2]ALL NEW COMP'!$BB88</f>
        <v>0</v>
      </c>
      <c r="R85" s="784"/>
      <c r="S85" s="784">
        <f>'[2]ALL NEW COMP'!BA88</f>
        <v>0</v>
      </c>
      <c r="T85" s="427">
        <f>'[2]ALL NEW COMP'!BC88</f>
        <v>0</v>
      </c>
      <c r="U85" s="427">
        <f>'[2]ALL NEW COMP'!BD88</f>
        <v>0</v>
      </c>
      <c r="V85" s="427">
        <f>'[2]ALL NEW COMP'!BE88</f>
        <v>0</v>
      </c>
      <c r="W85" s="563">
        <f>'[2]ALL NEW COMP'!$BF88</f>
        <v>0</v>
      </c>
      <c r="X85" s="616">
        <f>'[2]ALL NEW COMP'!$BI88</f>
        <v>0</v>
      </c>
      <c r="Y85" s="445"/>
      <c r="Z85" s="778"/>
      <c r="AJ85" s="798"/>
      <c r="AK85" s="798"/>
      <c r="AL85" s="798"/>
      <c r="AM85" s="798"/>
      <c r="AN85" s="798"/>
      <c r="AO85" s="789"/>
      <c r="AP85" s="798"/>
      <c r="AQ85" s="798"/>
    </row>
    <row r="86" spans="1:43">
      <c r="A86" s="425" t="str">
        <f>'[2]ALL NEW COMP'!A89</f>
        <v>ALL120</v>
      </c>
      <c r="B86" s="425" t="str">
        <f>'[2]ALL NEW COMP'!B89</f>
        <v>CH290A4ABA DANFOSS SCROLL COMP 25HP</v>
      </c>
      <c r="C86" s="157"/>
      <c r="D86" s="319">
        <f>'[2]ALL NEW COMP'!D89</f>
        <v>25</v>
      </c>
      <c r="E86" s="319" t="str">
        <f>'[2]ALL NEW COMP'!E89</f>
        <v>2UNIT</v>
      </c>
      <c r="F86" s="319">
        <f>'[2]ALL NEW COMP'!F89</f>
        <v>0</v>
      </c>
      <c r="G86" s="790" t="str">
        <f>'[2]ALL NEW COMP'!G89</f>
        <v>YORK</v>
      </c>
      <c r="H86" s="427">
        <f>'[2]ALL NEW COMP'!O89</f>
        <v>11075.9090909091</v>
      </c>
      <c r="I86" s="791"/>
      <c r="J86" s="792" t="str">
        <f>'[2]ALL NEW COMP'!T89</f>
        <v>CU - 350 QC</v>
      </c>
      <c r="K86" s="427">
        <f>'[2]ALL NEW COMP'!W89</f>
        <v>22746.4864955414</v>
      </c>
      <c r="L86" s="797"/>
      <c r="M86" s="616">
        <f>'[2]ALL NEW COMP'!AT89</f>
        <v>0</v>
      </c>
      <c r="N86" s="783">
        <f>'[2]ALL NEW COMP'!$AU89</f>
        <v>0</v>
      </c>
      <c r="O86" s="497"/>
      <c r="P86" s="783">
        <f>'[2]ALL NEW COMP'!$AW89</f>
        <v>0</v>
      </c>
      <c r="Q86" s="784">
        <f>'[2]ALL NEW COMP'!$BB89</f>
        <v>0</v>
      </c>
      <c r="R86" s="784"/>
      <c r="S86" s="784">
        <f>'[2]ALL NEW COMP'!BA89</f>
        <v>0</v>
      </c>
      <c r="T86" s="427">
        <f>'[2]ALL NEW COMP'!BC89</f>
        <v>0</v>
      </c>
      <c r="U86" s="427">
        <f>'[2]ALL NEW COMP'!BD89</f>
        <v>0</v>
      </c>
      <c r="V86" s="427">
        <f>'[2]ALL NEW COMP'!BE89</f>
        <v>0</v>
      </c>
      <c r="W86" s="563">
        <f>'[2]ALL NEW COMP'!$BF89</f>
        <v>0</v>
      </c>
      <c r="X86" s="616">
        <f>'[2]ALL NEW COMP'!$BI89</f>
        <v>0</v>
      </c>
      <c r="Y86" s="445"/>
      <c r="Z86" s="778"/>
      <c r="AJ86" s="798"/>
      <c r="AK86" s="798"/>
      <c r="AL86" s="798"/>
      <c r="AM86" s="798"/>
      <c r="AN86" s="798"/>
      <c r="AO86" s="789"/>
      <c r="AP86" s="798"/>
      <c r="AQ86" s="798"/>
    </row>
    <row r="87" spans="1:43">
      <c r="A87" s="425" t="str">
        <f>'[2]ALL NEW COMP'!A90</f>
        <v>ALL121.2</v>
      </c>
      <c r="B87" s="425" t="str">
        <f>'[2]ALL NEW COMP'!B90</f>
        <v>MLZ021T4LP9A DANFOSS SCROLL COMP 3HP</v>
      </c>
      <c r="C87" s="34" t="s">
        <v>385</v>
      </c>
      <c r="D87" s="319">
        <f>'[2]ALL NEW COMP'!D90</f>
        <v>3</v>
      </c>
      <c r="E87" s="319">
        <f>'[2]ALL NEW COMP'!E90</f>
        <v>0</v>
      </c>
      <c r="F87" s="319">
        <f>'[2]ALL NEW COMP'!F90</f>
        <v>0</v>
      </c>
      <c r="G87" s="790">
        <f>'[2]ALL NEW COMP'!G90</f>
        <v>0</v>
      </c>
      <c r="H87" s="427">
        <f>'[2]ALL NEW COMP'!O90</f>
        <v>1638.35367132867</v>
      </c>
      <c r="I87" s="791" t="s">
        <v>376</v>
      </c>
      <c r="J87" s="792" t="str">
        <f>'[2]ALL NEW COMP'!T90</f>
        <v>CU - 40  QC</v>
      </c>
      <c r="K87" s="427">
        <f>'[2]ALL NEW COMP'!W90</f>
        <v>4561.73408418049</v>
      </c>
      <c r="L87" s="797"/>
      <c r="M87" s="616" t="str">
        <f>'[2]ALL NEW COMP'!AT90</f>
        <v>BCU - 50  </v>
      </c>
      <c r="N87" s="783">
        <f>'[2]ALL NEW COMP'!$AU90</f>
        <v>1160.71428571429</v>
      </c>
      <c r="O87" s="616" t="s">
        <v>386</v>
      </c>
      <c r="P87" s="783">
        <f>'[2]ALL NEW COMP'!$AW90</f>
        <v>948.488993578148</v>
      </c>
      <c r="Q87" s="784">
        <f>'[2]ALL NEW COMP'!$BB90</f>
        <v>3175.05936222166</v>
      </c>
      <c r="R87" s="784"/>
      <c r="S87" s="784">
        <f>'[2]ALL NEW COMP'!BA90</f>
        <v>3372.47088419177</v>
      </c>
      <c r="T87" s="427">
        <f>'[2]ALL NEW COMP'!BC90</f>
        <v>5286.89627049991</v>
      </c>
      <c r="U87" s="427">
        <f>'[2]ALL NEW COMP'!BD90</f>
        <v>5188.41674491041</v>
      </c>
      <c r="V87" s="427">
        <f>'[2]ALL NEW COMP'!BE90</f>
        <v>4884.70671111025</v>
      </c>
      <c r="W87" s="563">
        <f>'[2]ALL NEW COMP'!$BF90</f>
        <v>0</v>
      </c>
      <c r="X87" s="616">
        <f>'[2]ALL NEW COMP'!$BI90</f>
        <v>0</v>
      </c>
      <c r="Y87" s="445"/>
      <c r="Z87" s="778"/>
      <c r="AJ87" s="798"/>
      <c r="AK87" s="798"/>
      <c r="AL87" s="798"/>
      <c r="AM87" s="798"/>
      <c r="AN87" s="798"/>
      <c r="AO87" s="789"/>
      <c r="AP87" s="798"/>
      <c r="AQ87" s="798"/>
    </row>
    <row r="88" customHeight="1" spans="1:43">
      <c r="A88" s="425" t="str">
        <f>'[2]ALL NEW COMP'!A91</f>
        <v>ALL121.3</v>
      </c>
      <c r="B88" s="425" t="str">
        <f>'[2]ALL NEW COMP'!B91</f>
        <v>MLZ030T4LC9A DANFOSS SCROLL COMP 4HP</v>
      </c>
      <c r="C88" s="35"/>
      <c r="D88" s="319">
        <f>'[2]ALL NEW COMP'!D91</f>
        <v>4</v>
      </c>
      <c r="E88" s="319">
        <f>'[2]ALL NEW COMP'!E91</f>
        <v>0</v>
      </c>
      <c r="F88" s="319">
        <f>'[2]ALL NEW COMP'!F91</f>
        <v>0</v>
      </c>
      <c r="G88" s="790">
        <f>'[2]ALL NEW COMP'!G91</f>
        <v>0</v>
      </c>
      <c r="H88" s="427">
        <f>'[2]ALL NEW COMP'!O91</f>
        <v>2058.93496503496</v>
      </c>
      <c r="I88" s="791"/>
      <c r="J88" s="792" t="str">
        <f>'[2]ALL NEW COMP'!T91</f>
        <v>CU - 64 QC</v>
      </c>
      <c r="K88" s="427">
        <f>'[2]ALL NEW COMP'!W91</f>
        <v>5923.01958079492</v>
      </c>
      <c r="L88" s="797"/>
      <c r="M88" s="616" t="str">
        <f>'[2]ALL NEW COMP'!AT91</f>
        <v>BCU - 55</v>
      </c>
      <c r="N88" s="783">
        <f>'[2]ALL NEW COMP'!$AU91</f>
        <v>1299.68944099379</v>
      </c>
      <c r="O88" s="616"/>
      <c r="P88" s="783">
        <f>'[2]ALL NEW COMP'!$AW91</f>
        <v>1075.69197617988</v>
      </c>
      <c r="Q88" s="784">
        <f>'[2]ALL NEW COMP'!$BB91</f>
        <v>3714.61534101198</v>
      </c>
      <c r="R88" s="784"/>
      <c r="S88" s="784">
        <f>'[2]ALL NEW COMP'!BA91</f>
        <v>3912.02686298209</v>
      </c>
      <c r="T88" s="427">
        <f>'[2]ALL NEW COMP'!BC91</f>
        <v>6116.98239171579</v>
      </c>
      <c r="U88" s="427">
        <f>'[2]ALL NEW COMP'!BD91</f>
        <v>6018.50286612629</v>
      </c>
      <c r="V88" s="427">
        <f>'[2]ALL NEW COMP'!BE91</f>
        <v>5714.79283232612</v>
      </c>
      <c r="W88" s="563">
        <f>'[2]ALL NEW COMP'!$BF91</f>
        <v>0</v>
      </c>
      <c r="X88" s="616">
        <f>'[2]ALL NEW COMP'!$BI91</f>
        <v>0</v>
      </c>
      <c r="Y88" s="445"/>
      <c r="Z88" s="778"/>
      <c r="AJ88" s="798"/>
      <c r="AK88" s="798"/>
      <c r="AL88" s="798"/>
      <c r="AM88" s="798"/>
      <c r="AN88" s="798"/>
      <c r="AO88" s="789"/>
      <c r="AP88" s="798"/>
      <c r="AQ88" s="798"/>
    </row>
    <row r="89" spans="1:43">
      <c r="A89" s="425" t="str">
        <f>'[2]ALL NEW COMP'!A92</f>
        <v>ALL121.4</v>
      </c>
      <c r="B89" s="425" t="str">
        <f>'[2]ALL NEW COMP'!B92</f>
        <v>MLZ038T4LC9A DANFOSS SCROLL COMP 5HP</v>
      </c>
      <c r="C89" s="35"/>
      <c r="D89" s="319">
        <f>'[2]ALL NEW COMP'!D92</f>
        <v>5</v>
      </c>
      <c r="E89" s="319">
        <f>'[2]ALL NEW COMP'!E92</f>
        <v>0</v>
      </c>
      <c r="F89" s="319">
        <f>'[2]ALL NEW COMP'!F92</f>
        <v>0</v>
      </c>
      <c r="G89" s="790">
        <f>'[2]ALL NEW COMP'!G92</f>
        <v>0</v>
      </c>
      <c r="H89" s="427">
        <f>'[2]ALL NEW COMP'!O92</f>
        <v>2195.3571708464</v>
      </c>
      <c r="I89" s="791"/>
      <c r="J89" s="792" t="str">
        <f>'[2]ALL NEW COMP'!T92</f>
        <v>CU - 72 QC</v>
      </c>
      <c r="K89" s="427">
        <f>'[2]ALL NEW COMP'!W92</f>
        <v>6173.75438020267</v>
      </c>
      <c r="L89" s="797"/>
      <c r="M89" s="616" t="str">
        <f>'[2]ALL NEW COMP'!AT92</f>
        <v>BCU - 64  </v>
      </c>
      <c r="N89" s="783">
        <f>'[2]ALL NEW COMP'!$AU92</f>
        <v>1626.55279503106</v>
      </c>
      <c r="O89" s="616"/>
      <c r="P89" s="783">
        <f>'[2]ALL NEW COMP'!$AW92</f>
        <v>1204.29128198916</v>
      </c>
      <c r="Q89" s="784">
        <f>'[2]ALL NEW COMP'!$BB92</f>
        <v>4105.07743267671</v>
      </c>
      <c r="R89" s="784"/>
      <c r="S89" s="784">
        <f>'[2]ALL NEW COMP'!BA92</f>
        <v>4302.48895464682</v>
      </c>
      <c r="T89" s="427">
        <f>'[2]ALL NEW COMP'!BC92</f>
        <v>6717.69330196922</v>
      </c>
      <c r="U89" s="427">
        <f>'[2]ALL NEW COMP'!BD92</f>
        <v>6619.21377637972</v>
      </c>
      <c r="V89" s="427">
        <f>'[2]ALL NEW COMP'!BE92</f>
        <v>6315.50374257956</v>
      </c>
      <c r="W89" s="563">
        <f>'[2]ALL NEW COMP'!$BF92</f>
        <v>0</v>
      </c>
      <c r="X89" s="616">
        <f>'[2]ALL NEW COMP'!$BI92</f>
        <v>0</v>
      </c>
      <c r="Y89" s="445"/>
      <c r="Z89" s="778"/>
      <c r="AJ89" s="798"/>
      <c r="AK89" s="798"/>
      <c r="AL89" s="798"/>
      <c r="AM89" s="798"/>
      <c r="AN89" s="798"/>
      <c r="AO89" s="789"/>
      <c r="AP89" s="798"/>
      <c r="AQ89" s="798"/>
    </row>
    <row r="90" spans="1:43">
      <c r="A90" s="425" t="str">
        <f>'[2]ALL NEW COMP'!A93</f>
        <v>ALL121.5</v>
      </c>
      <c r="B90" s="425" t="str">
        <f>'[2]ALL NEW COMP'!B93</f>
        <v>MLZ045T4LC9A DANFOSS SCROLL COMP 6HP</v>
      </c>
      <c r="C90" s="35"/>
      <c r="D90" s="319">
        <f>'[2]ALL NEW COMP'!D93</f>
        <v>6</v>
      </c>
      <c r="E90" s="319">
        <f>'[2]ALL NEW COMP'!E93</f>
        <v>0</v>
      </c>
      <c r="F90" s="319">
        <f>'[2]ALL NEW COMP'!F93</f>
        <v>0</v>
      </c>
      <c r="G90" s="790">
        <f>'[2]ALL NEW COMP'!G93</f>
        <v>0</v>
      </c>
      <c r="H90" s="427">
        <f>'[2]ALL NEW COMP'!O93</f>
        <v>2445.21993006993</v>
      </c>
      <c r="I90" s="791"/>
      <c r="J90" s="792" t="str">
        <f>'[2]ALL NEW COMP'!T93</f>
        <v>CU - 90 QC</v>
      </c>
      <c r="K90" s="427">
        <f>'[2]ALL NEW COMP'!W93</f>
        <v>6995.68479479855</v>
      </c>
      <c r="L90" s="797"/>
      <c r="M90" s="616" t="str">
        <f>'[2]ALL NEW COMP'!AT93</f>
        <v>BCU - 72</v>
      </c>
      <c r="N90" s="783">
        <f>'[2]ALL NEW COMP'!$AU93</f>
        <v>1900.62111801242</v>
      </c>
      <c r="O90" s="616"/>
      <c r="P90" s="783">
        <f>'[2]ALL NEW COMP'!$AW93</f>
        <v>1204.29128198916</v>
      </c>
      <c r="Q90" s="784">
        <f>'[2]ALL NEW COMP'!$BB93</f>
        <v>4695.23155111261</v>
      </c>
      <c r="R90" s="784"/>
      <c r="S90" s="784">
        <f>'[2]ALL NEW COMP'!BA93</f>
        <v>4892.64307308272</v>
      </c>
      <c r="T90" s="427">
        <f>'[2]ALL NEW COMP'!BC93</f>
        <v>7625.62271494753</v>
      </c>
      <c r="U90" s="427">
        <f>'[2]ALL NEW COMP'!BD93</f>
        <v>7527.14318935803</v>
      </c>
      <c r="V90" s="427">
        <f>'[2]ALL NEW COMP'!BE93</f>
        <v>7223.43315555786</v>
      </c>
      <c r="W90" s="563">
        <f>'[2]ALL NEW COMP'!$BF93</f>
        <v>0</v>
      </c>
      <c r="X90" s="616">
        <f>'[2]ALL NEW COMP'!$BI93</f>
        <v>0</v>
      </c>
      <c r="Y90" s="445"/>
      <c r="Z90" s="778"/>
      <c r="AJ90" s="798"/>
      <c r="AK90" s="798"/>
      <c r="AL90" s="798"/>
      <c r="AM90" s="798"/>
      <c r="AN90" s="798"/>
      <c r="AO90" s="789"/>
      <c r="AP90" s="798"/>
      <c r="AQ90" s="798"/>
    </row>
    <row r="91" spans="1:43">
      <c r="A91" s="425" t="str">
        <f>'[2]ALL NEW COMP'!A94</f>
        <v>ALL121.6</v>
      </c>
      <c r="B91" s="425" t="str">
        <f>'[2]ALL NEW COMP'!B94</f>
        <v>MLZ048T4LC9A DANFOSS SCROLL COMP 7HP</v>
      </c>
      <c r="C91" s="35"/>
      <c r="D91" s="319">
        <f>'[2]ALL NEW COMP'!D94</f>
        <v>7</v>
      </c>
      <c r="E91" s="319">
        <f>'[2]ALL NEW COMP'!E94</f>
        <v>0</v>
      </c>
      <c r="F91" s="319">
        <f>'[2]ALL NEW COMP'!F94</f>
        <v>0</v>
      </c>
      <c r="G91" s="790">
        <f>'[2]ALL NEW COMP'!G94</f>
        <v>0</v>
      </c>
      <c r="H91" s="427">
        <f>'[2]ALL NEW COMP'!O94</f>
        <v>3302.77255244755</v>
      </c>
      <c r="I91" s="791"/>
      <c r="J91" s="792" t="str">
        <f>'[2]ALL NEW COMP'!T94</f>
        <v>CU - 100 QC</v>
      </c>
      <c r="K91" s="427">
        <f>'[2]ALL NEW COMP'!W94</f>
        <v>8131.54606505004</v>
      </c>
      <c r="L91" s="797"/>
      <c r="M91" s="616" t="str">
        <f>'[2]ALL NEW COMP'!AT94</f>
        <v>BCU - 100</v>
      </c>
      <c r="N91" s="783">
        <f>'[2]ALL NEW COMP'!$AU94</f>
        <v>2070.65217391304</v>
      </c>
      <c r="O91" s="616"/>
      <c r="P91" s="783">
        <f>'[2]ALL NEW COMP'!$AW94</f>
        <v>1204.29128198916</v>
      </c>
      <c r="Q91" s="784">
        <f>'[2]ALL NEW COMP'!$BB94</f>
        <v>5422.67181155869</v>
      </c>
      <c r="R91" s="784"/>
      <c r="S91" s="784">
        <f>'[2]ALL NEW COMP'!BA94</f>
        <v>5620.0833335288</v>
      </c>
      <c r="T91" s="427">
        <f>'[2]ALL NEW COMP'!BC94</f>
        <v>8744.76157717227</v>
      </c>
      <c r="U91" s="427">
        <f>'[2]ALL NEW COMP'!BD94</f>
        <v>8646.28205158277</v>
      </c>
      <c r="V91" s="427">
        <f>'[2]ALL NEW COMP'!BE94</f>
        <v>8342.5720177826</v>
      </c>
      <c r="W91" s="563">
        <f>'[2]ALL NEW COMP'!$BF94</f>
        <v>0</v>
      </c>
      <c r="X91" s="616">
        <f>'[2]ALL NEW COMP'!$BI94</f>
        <v>0</v>
      </c>
      <c r="Y91" s="445"/>
      <c r="Z91" s="778"/>
      <c r="AJ91" s="798"/>
      <c r="AK91" s="798"/>
      <c r="AL91" s="798"/>
      <c r="AM91" s="798"/>
      <c r="AN91" s="798"/>
      <c r="AO91" s="789"/>
      <c r="AP91" s="798"/>
      <c r="AQ91" s="798"/>
    </row>
    <row r="92" spans="1:43">
      <c r="A92" s="425" t="str">
        <f>'[2]ALL NEW COMP'!A95</f>
        <v>ALL121.7</v>
      </c>
      <c r="B92" s="425" t="str">
        <f>'[2]ALL NEW COMP'!B95</f>
        <v>MLZ058T4LC9A DANFOSS SCROLL COMP 8HP</v>
      </c>
      <c r="C92" s="35"/>
      <c r="D92" s="319">
        <f>'[2]ALL NEW COMP'!D95</f>
        <v>8</v>
      </c>
      <c r="E92" s="319">
        <f>'[2]ALL NEW COMP'!E95</f>
        <v>0</v>
      </c>
      <c r="F92" s="319">
        <f>'[2]ALL NEW COMP'!F95</f>
        <v>0</v>
      </c>
      <c r="G92" s="790">
        <f>'[2]ALL NEW COMP'!G95</f>
        <v>0</v>
      </c>
      <c r="H92" s="427">
        <f>'[2]ALL NEW COMP'!O95</f>
        <v>3951.73129370629</v>
      </c>
      <c r="I92" s="791"/>
      <c r="J92" s="792" t="str">
        <f>'[2]ALL NEW COMP'!T95</f>
        <v>CU - 125 QC</v>
      </c>
      <c r="K92" s="427">
        <f>'[2]ALL NEW COMP'!W95</f>
        <v>10610.5350898945</v>
      </c>
      <c r="L92" s="797"/>
      <c r="M92" s="616" t="str">
        <f>'[2]ALL NEW COMP'!AT95</f>
        <v>BCU - 110</v>
      </c>
      <c r="N92" s="783">
        <f>'[2]ALL NEW COMP'!$AU95</f>
        <v>2413.04347826087</v>
      </c>
      <c r="O92" s="616"/>
      <c r="P92" s="783">
        <f>'[2]ALL NEW COMP'!$AW95</f>
        <v>2256.1060001402</v>
      </c>
      <c r="Q92" s="784">
        <f>'[2]ALL NEW COMP'!$BB95</f>
        <v>7238.70101587575</v>
      </c>
      <c r="R92" s="784"/>
      <c r="S92" s="784">
        <f>'[2]ALL NEW COMP'!BA95</f>
        <v>7436.11253784585</v>
      </c>
      <c r="T92" s="427">
        <f>'[2]ALL NEW COMP'!BC95</f>
        <v>11538.652660737</v>
      </c>
      <c r="U92" s="427">
        <f>'[2]ALL NEW COMP'!BD95</f>
        <v>11440.1731351475</v>
      </c>
      <c r="V92" s="427">
        <f>'[2]ALL NEW COMP'!BE95</f>
        <v>11136.4631013473</v>
      </c>
      <c r="W92" s="563">
        <f>'[2]ALL NEW COMP'!$BF95</f>
        <v>0</v>
      </c>
      <c r="X92" s="616">
        <f>'[2]ALL NEW COMP'!$BI95</f>
        <v>0</v>
      </c>
      <c r="Y92" s="445"/>
      <c r="Z92" s="778"/>
      <c r="AJ92" s="798"/>
      <c r="AK92" s="798"/>
      <c r="AL92" s="798"/>
      <c r="AM92" s="798"/>
      <c r="AN92" s="798"/>
      <c r="AO92" s="789"/>
      <c r="AP92" s="798"/>
      <c r="AQ92" s="798"/>
    </row>
    <row r="93" spans="1:43">
      <c r="A93" s="425" t="str">
        <f>'[2]ALL NEW COMP'!A96</f>
        <v>ALL121.8</v>
      </c>
      <c r="B93" s="425" t="str">
        <f>'[2]ALL NEW COMP'!B96</f>
        <v>MLZ066T4LC9A DANFOSS SCROLL COMP 9HP</v>
      </c>
      <c r="C93" s="35"/>
      <c r="D93" s="319">
        <f>'[2]ALL NEW COMP'!D96</f>
        <v>9</v>
      </c>
      <c r="E93" s="319">
        <f>'[2]ALL NEW COMP'!E96</f>
        <v>0</v>
      </c>
      <c r="F93" s="319">
        <f>'[2]ALL NEW COMP'!F96</f>
        <v>0</v>
      </c>
      <c r="G93" s="790">
        <f>'[2]ALL NEW COMP'!G96</f>
        <v>0</v>
      </c>
      <c r="H93" s="427">
        <f>'[2]ALL NEW COMP'!O96</f>
        <v>4052.16538461538</v>
      </c>
      <c r="I93" s="791"/>
      <c r="J93" s="792" t="str">
        <f>'[2]ALL NEW COMP'!T96</f>
        <v>CU - 144 QC</v>
      </c>
      <c r="K93" s="427">
        <f>'[2]ALL NEW COMP'!W96</f>
        <v>11561.8955973435</v>
      </c>
      <c r="L93" s="797"/>
      <c r="M93" s="616" t="str">
        <f>'[2]ALL NEW COMP'!AT96</f>
        <v>BCU - 120</v>
      </c>
      <c r="N93" s="783">
        <f>'[2]ALL NEW COMP'!$AU96</f>
        <v>2795.03105590062</v>
      </c>
      <c r="O93" s="616"/>
      <c r="P93" s="783">
        <f>'[2]ALL NEW COMP'!$AW96</f>
        <v>2359.03716545636</v>
      </c>
      <c r="Q93" s="784">
        <f>'[2]ALL NEW COMP'!$BB96</f>
        <v>7788.90191792256</v>
      </c>
      <c r="R93" s="784"/>
      <c r="S93" s="784">
        <f>'[2]ALL NEW COMP'!BA96</f>
        <v>7986.31343989267</v>
      </c>
      <c r="T93" s="427">
        <f>'[2]ALL NEW COMP'!BC96</f>
        <v>12385.1155869628</v>
      </c>
      <c r="U93" s="427">
        <f>'[2]ALL NEW COMP'!BD96</f>
        <v>12286.6360613733</v>
      </c>
      <c r="V93" s="427">
        <f>'[2]ALL NEW COMP'!BE96</f>
        <v>11982.9260275732</v>
      </c>
      <c r="W93" s="563">
        <f>'[2]ALL NEW COMP'!$BF96</f>
        <v>0</v>
      </c>
      <c r="X93" s="616">
        <f>'[2]ALL NEW COMP'!$BI96</f>
        <v>0</v>
      </c>
      <c r="Y93" s="445"/>
      <c r="Z93" s="778"/>
      <c r="AJ93" s="798"/>
      <c r="AK93" s="798"/>
      <c r="AL93" s="798"/>
      <c r="AM93" s="798"/>
      <c r="AN93" s="798"/>
      <c r="AO93" s="789"/>
      <c r="AP93" s="798"/>
      <c r="AQ93" s="798"/>
    </row>
    <row r="94" spans="1:43">
      <c r="A94" s="425" t="str">
        <f>'[2]ALL NEW COMP'!A97</f>
        <v>ALL121.9</v>
      </c>
      <c r="B94" s="425" t="str">
        <f>'[2]ALL NEW COMP'!B97</f>
        <v>MLZ076T4LC9A DANFOSS SCROLL COMP 10HP</v>
      </c>
      <c r="C94" s="35"/>
      <c r="D94" s="319">
        <f>'[2]ALL NEW COMP'!D97</f>
        <v>10</v>
      </c>
      <c r="E94" s="319">
        <f>'[2]ALL NEW COMP'!E97</f>
        <v>0</v>
      </c>
      <c r="F94" s="319">
        <f>'[2]ALL NEW COMP'!F97</f>
        <v>0</v>
      </c>
      <c r="G94" s="790">
        <f>'[2]ALL NEW COMP'!G97</f>
        <v>0</v>
      </c>
      <c r="H94" s="427">
        <f>'[2]ALL NEW COMP'!O97</f>
        <v>4498.96231060606</v>
      </c>
      <c r="I94" s="791"/>
      <c r="J94" s="792" t="str">
        <f>'[2]ALL NEW COMP'!T97</f>
        <v>CU - 144 QC</v>
      </c>
      <c r="K94" s="427">
        <f>'[2]ALL NEW COMP'!W97</f>
        <v>11662.6184994414</v>
      </c>
      <c r="L94" s="797"/>
      <c r="M94" s="616" t="str">
        <f>'[2]ALL NEW COMP'!AT97</f>
        <v>BCU - 120</v>
      </c>
      <c r="N94" s="783">
        <f>'[2]ALL NEW COMP'!$AU97</f>
        <v>2795.03105590062</v>
      </c>
      <c r="O94" s="616"/>
      <c r="P94" s="783">
        <f>'[2]ALL NEW COMP'!$AW97</f>
        <v>2359.03716545636</v>
      </c>
      <c r="Q94" s="784">
        <f>'[2]ALL NEW COMP'!$BB97</f>
        <v>7854.3718042862</v>
      </c>
      <c r="R94" s="784"/>
      <c r="S94" s="784">
        <f>'[2]ALL NEW COMP'!BA97</f>
        <v>8051.78332625631</v>
      </c>
      <c r="T94" s="427">
        <f>'[2]ALL NEW COMP'!BC97</f>
        <v>12485.8384890607</v>
      </c>
      <c r="U94" s="427">
        <f>'[2]ALL NEW COMP'!BD97</f>
        <v>12387.3589634712</v>
      </c>
      <c r="V94" s="427">
        <f>'[2]ALL NEW COMP'!BE97</f>
        <v>12083.6489296711</v>
      </c>
      <c r="W94" s="563">
        <f>'[2]ALL NEW COMP'!$BF97</f>
        <v>0</v>
      </c>
      <c r="X94" s="616">
        <f>'[2]ALL NEW COMP'!$BI97</f>
        <v>0</v>
      </c>
      <c r="Y94" s="445"/>
      <c r="Z94" s="778"/>
      <c r="AJ94" s="798"/>
      <c r="AK94" s="798"/>
      <c r="AL94" s="798"/>
      <c r="AM94" s="798"/>
      <c r="AN94" s="798"/>
      <c r="AO94" s="789"/>
      <c r="AP94" s="798"/>
      <c r="AQ94" s="798"/>
    </row>
    <row r="95" spans="1:43">
      <c r="A95" s="425" t="str">
        <f>'[2]ALL NEW COMP'!A98</f>
        <v>ALL121.10</v>
      </c>
      <c r="B95" s="425" t="str">
        <f>'[2]ALL NEW COMP'!B98</f>
        <v>MLZ090T4LC9 DANFOSS SCROLL COMP 13HP</v>
      </c>
      <c r="C95" s="35"/>
      <c r="D95" s="319">
        <f>'[2]ALL NEW COMP'!D98</f>
        <v>13</v>
      </c>
      <c r="E95" s="319">
        <f>'[2]ALL NEW COMP'!E98</f>
        <v>0</v>
      </c>
      <c r="F95" s="319">
        <f>'[2]ALL NEW COMP'!F98</f>
        <v>0</v>
      </c>
      <c r="G95" s="790">
        <f>'[2]ALL NEW COMP'!G98</f>
        <v>0</v>
      </c>
      <c r="H95" s="427">
        <f>'[2]ALL NEW COMP'!O98</f>
        <v>4869.25994318182</v>
      </c>
      <c r="I95" s="791"/>
      <c r="J95" s="792" t="str">
        <f>'[2]ALL NEW COMP'!T98</f>
        <v>CU - 160 QC</v>
      </c>
      <c r="K95" s="427">
        <f>'[2]ALL NEW COMP'!W98</f>
        <v>12429.1230060821</v>
      </c>
      <c r="L95" s="807">
        <f>'[2]ALL NEW COMP'!$AR98</f>
        <v>0</v>
      </c>
      <c r="M95" s="616" t="str">
        <f>'[2]ALL NEW COMP'!AT98</f>
        <v>LCU-15</v>
      </c>
      <c r="N95" s="783">
        <f>'[2]ALL NEW COMP'!$AU98</f>
        <v>3959.71329052234</v>
      </c>
      <c r="O95" s="616"/>
      <c r="P95" s="783">
        <f>'[2]ALL NEW COMP'!$AW98</f>
        <v>1993.99765964342</v>
      </c>
      <c r="Q95" s="784">
        <f>'[2]ALL NEW COMP'!$BB98</f>
        <v>8681.42271491317</v>
      </c>
      <c r="R95" s="784">
        <f>'[2]ALL NEW COMP'!$AZ98</f>
        <v>8942.84592851645</v>
      </c>
      <c r="S95" s="784">
        <f>'[2]ALL NEW COMP'!BA98</f>
        <v>8878.83423688327</v>
      </c>
      <c r="T95" s="427">
        <f>'[2]ALL NEW COMP'!BC98</f>
        <v>13758.2245054099</v>
      </c>
      <c r="U95" s="427">
        <f>'[2]ALL NEW COMP'!BD98</f>
        <v>13659.7449798204</v>
      </c>
      <c r="V95" s="427">
        <f>'[2]ALL NEW COMP'!BE98</f>
        <v>13356.0349460203</v>
      </c>
      <c r="W95" s="563">
        <f>'[2]ALL NEW COMP'!$BF98</f>
        <v>0</v>
      </c>
      <c r="X95" s="616">
        <f>'[2]ALL NEW COMP'!$BI98</f>
        <v>0</v>
      </c>
      <c r="Y95" s="433"/>
      <c r="Z95" s="778"/>
      <c r="AA95" s="778"/>
      <c r="AB95" s="778"/>
      <c r="AJ95" s="798"/>
      <c r="AK95" s="798"/>
      <c r="AL95" s="798"/>
      <c r="AM95" s="798"/>
      <c r="AN95" s="798"/>
      <c r="AO95" s="789"/>
      <c r="AP95" s="798"/>
      <c r="AQ95" s="798"/>
    </row>
    <row r="96" customHeight="1" spans="1:43">
      <c r="A96" s="425" t="str">
        <f>'[2]ALL NEW COMP'!A99</f>
        <v>ALL123</v>
      </c>
      <c r="B96" s="800" t="str">
        <f>'[2]ALL NEW COMP'!B99</f>
        <v>ZB15KQE-TFD-559  2HP</v>
      </c>
      <c r="C96" s="34" t="s">
        <v>387</v>
      </c>
      <c r="D96" s="319">
        <f>'[2]ALL NEW COMP'!D99</f>
        <v>2</v>
      </c>
      <c r="E96" s="319" t="str">
        <f>'[2]ALL NEW COMP'!E99</f>
        <v>V06,V04(1/2,3/4) </v>
      </c>
      <c r="F96" s="319">
        <f>'[2]ALL NEW COMP'!F99</f>
        <v>16</v>
      </c>
      <c r="G96" s="790">
        <f>'[2]ALL NEW COMP'!G99</f>
        <v>1.02116488925349</v>
      </c>
      <c r="H96" s="427">
        <f>'[2]ALL NEW COMP'!O99</f>
        <v>1855.7808495852</v>
      </c>
      <c r="I96" s="808" t="s">
        <v>388</v>
      </c>
      <c r="J96" s="792" t="str">
        <f>'[2]ALL NEW COMP'!T99</f>
        <v>CU - 32  QC</v>
      </c>
      <c r="K96" s="427">
        <f>'[2]ALL NEW COMP'!W99</f>
        <v>4459.71559931721</v>
      </c>
      <c r="L96" s="807" t="str">
        <f>'[2]ALL NEW COMP'!$AR99</f>
        <v>QC15M1-TFA-XX</v>
      </c>
      <c r="M96" s="616" t="str">
        <f>'[2]ALL NEW COMP'!AT99</f>
        <v>BCU - 36  </v>
      </c>
      <c r="N96" s="801">
        <f>'[2]ALL NEW COMP'!$AU99</f>
        <v>917.701863354037</v>
      </c>
      <c r="O96" s="809" t="s">
        <v>386</v>
      </c>
      <c r="P96" s="803">
        <f>'[2]ALL NEW COMP'!$AW99</f>
        <v>948.488993578148</v>
      </c>
      <c r="Q96" s="784">
        <f>'[2]ALL NEW COMP'!$BB99</f>
        <v>3073.37460572815</v>
      </c>
      <c r="R96" s="784">
        <f>'[2]ALL NEW COMP'!$AZ99</f>
        <v>3334.79781933143</v>
      </c>
      <c r="S96" s="784">
        <f>'[2]ALL NEW COMP'!BA99</f>
        <v>3270.78612769825</v>
      </c>
      <c r="T96" s="427">
        <f>'[2]ALL NEW COMP'!BC99</f>
        <v>5130.45818358681</v>
      </c>
      <c r="U96" s="427">
        <f>'[2]ALL NEW COMP'!BD99</f>
        <v>5031.97865799731</v>
      </c>
      <c r="V96" s="427">
        <f>'[2]ALL NEW COMP'!BE99</f>
        <v>4728.26862419715</v>
      </c>
      <c r="W96" s="563" t="str">
        <f>'[2]ALL NEW COMP'!$BF99</f>
        <v>2.5hp</v>
      </c>
      <c r="X96" s="616">
        <f>'[2]ALL NEW COMP'!$BI99</f>
        <v>4097.6341668602</v>
      </c>
      <c r="Y96" s="433"/>
      <c r="AA96" s="778"/>
      <c r="AB96" s="778"/>
      <c r="AJ96" s="798"/>
      <c r="AK96" s="798"/>
      <c r="AL96" s="798"/>
      <c r="AM96" s="798"/>
      <c r="AN96" s="798"/>
      <c r="AO96" s="789"/>
      <c r="AP96" s="798" t="e">
        <f>'[1]ALL NEW COMP'!$AH94</f>
        <v>#REF!</v>
      </c>
      <c r="AQ96" s="798" t="e">
        <f>'[1]ALL NEW COMP'!#REF!</f>
        <v>#REF!</v>
      </c>
    </row>
    <row r="97" customHeight="1" spans="1:43">
      <c r="A97" s="425" t="str">
        <f>'[2]ALL NEW COMP'!A100</f>
        <v>ALL124</v>
      </c>
      <c r="B97" s="800" t="str">
        <f>'[2]ALL NEW COMP'!B100</f>
        <v>ZB19KQE-TFD-559  2.5HP</v>
      </c>
      <c r="C97" s="35"/>
      <c r="D97" s="319">
        <f>'[2]ALL NEW COMP'!D100</f>
        <v>2.5</v>
      </c>
      <c r="E97" s="319" t="str">
        <f>'[2]ALL NEW COMP'!E100</f>
        <v>V06,V04(1/2,3/4) </v>
      </c>
      <c r="F97" s="319">
        <f>'[2]ALL NEW COMP'!F100</f>
        <v>16</v>
      </c>
      <c r="G97" s="790">
        <f>'[2]ALL NEW COMP'!G100</f>
        <v>1.01403861625101</v>
      </c>
      <c r="H97" s="427">
        <f>'[2]ALL NEW COMP'!O100</f>
        <v>1878.16371671806</v>
      </c>
      <c r="I97" s="808"/>
      <c r="J97" s="792" t="str">
        <f>'[2]ALL NEW COMP'!T100</f>
        <v>CU - 36  QC</v>
      </c>
      <c r="K97" s="427">
        <f>'[2]ALL NEW COMP'!W100</f>
        <v>4651.51105623588</v>
      </c>
      <c r="L97" s="807" t="str">
        <f>'[2]ALL NEW COMP'!$AR100</f>
        <v>QC19M1-TFA-XX</v>
      </c>
      <c r="M97" s="616" t="str">
        <f>'[2]ALL NEW COMP'!AT100</f>
        <v>BCU - 40  </v>
      </c>
      <c r="N97" s="801">
        <f>'[2]ALL NEW COMP'!$AU100</f>
        <v>1066.7701863354</v>
      </c>
      <c r="O97" s="810"/>
      <c r="P97" s="803">
        <f>'[2]ALL NEW COMP'!$AW100</f>
        <v>948.488993578148</v>
      </c>
      <c r="Q97" s="784">
        <f>'[2]ALL NEW COMP'!$BB100</f>
        <v>3236.99179234587</v>
      </c>
      <c r="R97" s="784">
        <f>'[2]ALL NEW COMP'!$AZ100</f>
        <v>3498.41500594915</v>
      </c>
      <c r="S97" s="784">
        <f>'[2]ALL NEW COMP'!BA100</f>
        <v>3434.40331431598</v>
      </c>
      <c r="T97" s="427">
        <f>'[2]ALL NEW COMP'!BC100</f>
        <v>5382.17693222947</v>
      </c>
      <c r="U97" s="427">
        <f>'[2]ALL NEW COMP'!BD100</f>
        <v>5283.69740663997</v>
      </c>
      <c r="V97" s="427">
        <f>'[2]ALL NEW COMP'!BE100</f>
        <v>4979.9873728398</v>
      </c>
      <c r="W97" s="563">
        <f>'[2]ALL NEW COMP'!$BF100</f>
        <v>0</v>
      </c>
      <c r="X97" s="616">
        <f>'[2]ALL NEW COMP'!$BI100</f>
        <v>0</v>
      </c>
      <c r="Y97" s="433"/>
      <c r="AA97" s="778"/>
      <c r="AB97" s="778"/>
      <c r="AJ97" s="798"/>
      <c r="AK97" s="798"/>
      <c r="AL97" s="798"/>
      <c r="AM97" s="798"/>
      <c r="AN97" s="798"/>
      <c r="AO97" s="789"/>
      <c r="AP97" s="798"/>
      <c r="AQ97" s="798"/>
    </row>
    <row r="98" customHeight="1" spans="1:43">
      <c r="A98" s="425" t="str">
        <f>'[2]ALL NEW COMP'!A101</f>
        <v>ALL125</v>
      </c>
      <c r="B98" s="800" t="str">
        <f>'[2]ALL NEW COMP'!B101</f>
        <v>ZB21KQE-TFD-559  3HP</v>
      </c>
      <c r="C98" s="35"/>
      <c r="D98" s="319">
        <f>'[2]ALL NEW COMP'!D101</f>
        <v>3</v>
      </c>
      <c r="E98" s="319" t="str">
        <f>'[2]ALL NEW COMP'!E101</f>
        <v>V06,V04(1/2,3/4) </v>
      </c>
      <c r="F98" s="319">
        <f>'[2]ALL NEW COMP'!F101</f>
        <v>16</v>
      </c>
      <c r="G98" s="790">
        <f>'[2]ALL NEW COMP'!G101</f>
        <v>1.01167711598746</v>
      </c>
      <c r="H98" s="427">
        <f>'[2]ALL NEW COMP'!O101</f>
        <v>1922.20742301177</v>
      </c>
      <c r="I98" s="808"/>
      <c r="J98" s="792" t="str">
        <f>'[2]ALL NEW COMP'!T101</f>
        <v>CU - 40  QC</v>
      </c>
      <c r="K98" s="427">
        <f>'[2]ALL NEW COMP'!W101</f>
        <v>4830.9617701108</v>
      </c>
      <c r="L98" s="807" t="str">
        <f>'[2]ALL NEW COMP'!$AR101</f>
        <v>QC21M1-TFA-XX</v>
      </c>
      <c r="M98" s="616" t="str">
        <f>'[2]ALL NEW COMP'!AT101</f>
        <v>BCU - 50  </v>
      </c>
      <c r="N98" s="801">
        <f>'[2]ALL NEW COMP'!$AU101</f>
        <v>1160.71428571429</v>
      </c>
      <c r="O98" s="810"/>
      <c r="P98" s="803">
        <f>'[2]ALL NEW COMP'!$AW101</f>
        <v>948.488993578148</v>
      </c>
      <c r="Q98" s="784">
        <f>'[2]ALL NEW COMP'!$BB101</f>
        <v>3359.56430081567</v>
      </c>
      <c r="R98" s="784">
        <f>'[2]ALL NEW COMP'!$AZ101</f>
        <v>3620.98751441895</v>
      </c>
      <c r="S98" s="784">
        <f>'[2]ALL NEW COMP'!BA101</f>
        <v>3556.97582278578</v>
      </c>
      <c r="T98" s="427">
        <f>'[2]ALL NEW COMP'!BC101</f>
        <v>5570.75002218301</v>
      </c>
      <c r="U98" s="427">
        <f>'[2]ALL NEW COMP'!BD101</f>
        <v>5472.27049659351</v>
      </c>
      <c r="V98" s="427">
        <f>'[2]ALL NEW COMP'!BE101</f>
        <v>5168.56046279334</v>
      </c>
      <c r="W98" s="563" t="str">
        <f>'[2]ALL NEW COMP'!$BF101</f>
        <v>HTC-3</v>
      </c>
      <c r="X98" s="616">
        <f>'[2]ALL NEW COMP'!$BI101</f>
        <v>5757.9856864314</v>
      </c>
      <c r="Y98" s="433"/>
      <c r="AA98" s="778"/>
      <c r="AB98" s="778"/>
      <c r="AJ98" s="798"/>
      <c r="AK98" s="798"/>
      <c r="AL98" s="798"/>
      <c r="AM98" s="798"/>
      <c r="AN98" s="798"/>
      <c r="AO98" s="789"/>
      <c r="AP98" s="798"/>
      <c r="AQ98" s="798"/>
    </row>
    <row r="99" customHeight="1" spans="1:43">
      <c r="A99" s="425" t="str">
        <f>'[2]ALL NEW COMP'!A102</f>
        <v>ALL127</v>
      </c>
      <c r="B99" s="800" t="str">
        <f>'[2]ALL NEW COMP'!B102</f>
        <v>ZB29KQE-TFD-559  4HP</v>
      </c>
      <c r="C99" s="35"/>
      <c r="D99" s="319">
        <f>'[2]ALL NEW COMP'!D102</f>
        <v>4</v>
      </c>
      <c r="E99" s="319" t="str">
        <f>'[2]ALL NEW COMP'!E102</f>
        <v>V06,V05(1/2,7/8) </v>
      </c>
      <c r="F99" s="319">
        <f>'[2]ALL NEW COMP'!F102</f>
        <v>16</v>
      </c>
      <c r="G99" s="790">
        <f>'[2]ALL NEW COMP'!G102</f>
        <v>1.01151968760169</v>
      </c>
      <c r="H99" s="427">
        <f>'[2]ALL NEW COMP'!O102</f>
        <v>2306.20728232365</v>
      </c>
      <c r="I99" s="808"/>
      <c r="J99" s="792" t="str">
        <f>'[2]ALL NEW COMP'!T102</f>
        <v>CU - 64 QC</v>
      </c>
      <c r="K99" s="427">
        <f>'[2]ALL NEW COMP'!W102</f>
        <v>6362.08005950309</v>
      </c>
      <c r="L99" s="807" t="str">
        <f>'[2]ALL NEW COMP'!$AR102</f>
        <v>QC29M1-TFA-XX</v>
      </c>
      <c r="M99" s="616" t="str">
        <f>'[2]ALL NEW COMP'!AT102</f>
        <v>BCU - 55</v>
      </c>
      <c r="N99" s="801">
        <f>'[2]ALL NEW COMP'!$AU102</f>
        <v>1299.68944099379</v>
      </c>
      <c r="O99" s="810"/>
      <c r="P99" s="803">
        <f>'[2]ALL NEW COMP'!$AW102</f>
        <v>1075.69197617988</v>
      </c>
      <c r="Q99" s="784">
        <f>'[2]ALL NEW COMP'!$BB102</f>
        <v>3875.34234724963</v>
      </c>
      <c r="R99" s="784">
        <f>'[2]ALL NEW COMP'!$AZ102</f>
        <v>4136.76556085291</v>
      </c>
      <c r="S99" s="784">
        <f>'[2]ALL NEW COMP'!BA102</f>
        <v>4072.75386921973</v>
      </c>
      <c r="T99" s="427">
        <f>'[2]ALL NEW COMP'!BC102</f>
        <v>6364.25470900447</v>
      </c>
      <c r="U99" s="427">
        <f>'[2]ALL NEW COMP'!BD102</f>
        <v>6265.77518341497</v>
      </c>
      <c r="V99" s="427">
        <f>'[2]ALL NEW COMP'!BE102</f>
        <v>5962.06514961481</v>
      </c>
      <c r="W99" s="563">
        <f>'[2]ALL NEW COMP'!$BF102</f>
        <v>0</v>
      </c>
      <c r="X99" s="616">
        <f>'[2]ALL NEW COMP'!$BI102</f>
        <v>0</v>
      </c>
      <c r="Y99" s="433"/>
      <c r="AA99" s="778"/>
      <c r="AB99" s="778"/>
      <c r="AJ99" s="798"/>
      <c r="AK99" s="798"/>
      <c r="AL99" s="798"/>
      <c r="AM99" s="798"/>
      <c r="AN99" s="798"/>
      <c r="AO99" s="789"/>
      <c r="AP99" s="798" t="e">
        <f>'[1]ALL NEW COMP'!$AH95</f>
        <v>#REF!</v>
      </c>
      <c r="AQ99" s="798" t="e">
        <f>'[1]ALL NEW COMP'!#REF!</f>
        <v>#REF!</v>
      </c>
    </row>
    <row r="100" customHeight="1" spans="1:43">
      <c r="A100" s="425" t="str">
        <f>'[2]ALL NEW COMP'!A103</f>
        <v>ALL128</v>
      </c>
      <c r="B100" s="800" t="str">
        <f>'[2]ALL NEW COMP'!B103</f>
        <v>ZB38KQE-TFD-559  5HP</v>
      </c>
      <c r="C100" s="35"/>
      <c r="D100" s="319">
        <f>'[2]ALL NEW COMP'!D103</f>
        <v>5</v>
      </c>
      <c r="E100" s="319" t="str">
        <f>'[2]ALL NEW COMP'!E103</f>
        <v>V06,V05(1/2,7/8) </v>
      </c>
      <c r="F100" s="319">
        <f>'[2]ALL NEW COMP'!F103</f>
        <v>16</v>
      </c>
      <c r="G100" s="790">
        <f>'[2]ALL NEW COMP'!G103</f>
        <v>1.05476267355505</v>
      </c>
      <c r="H100" s="427">
        <f>'[2]ALL NEW COMP'!O103</f>
        <v>2420.43210749848</v>
      </c>
      <c r="I100" s="808"/>
      <c r="J100" s="792" t="str">
        <f>'[2]ALL NEW COMP'!T103</f>
        <v>CU - 72 QC</v>
      </c>
      <c r="K100" s="427">
        <f>'[2]ALL NEW COMP'!W103</f>
        <v>6827.04055821154</v>
      </c>
      <c r="L100" s="807" t="str">
        <f>'[2]ALL NEW COMP'!$AR103</f>
        <v>QC38M1-TFA-XX</v>
      </c>
      <c r="M100" s="616" t="str">
        <f>'[2]ALL NEW COMP'!AT103</f>
        <v>BCU - 64  </v>
      </c>
      <c r="N100" s="801">
        <f>'[2]ALL NEW COMP'!$AU103</f>
        <v>1626.55279503106</v>
      </c>
      <c r="O100" s="810"/>
      <c r="P100" s="803">
        <f>'[2]ALL NEW COMP'!$AW103</f>
        <v>1204.29128198916</v>
      </c>
      <c r="Q100" s="784">
        <f>'[2]ALL NEW COMP'!$BB103</f>
        <v>4405.05114345981</v>
      </c>
      <c r="R100" s="784">
        <f>'[2]ALL NEW COMP'!$AZ103</f>
        <v>4666.4743570631</v>
      </c>
      <c r="S100" s="784">
        <f>'[2]ALL NEW COMP'!BA103</f>
        <v>4602.46266542992</v>
      </c>
      <c r="T100" s="427">
        <f>'[2]ALL NEW COMP'!BC103</f>
        <v>7179.19131855861</v>
      </c>
      <c r="U100" s="427">
        <f>'[2]ALL NEW COMP'!BD103</f>
        <v>7080.71179296911</v>
      </c>
      <c r="V100" s="427">
        <f>'[2]ALL NEW COMP'!BE103</f>
        <v>6777.00175916894</v>
      </c>
      <c r="W100" s="563">
        <f>'[2]ALL NEW COMP'!$BF103</f>
        <v>0</v>
      </c>
      <c r="X100" s="616">
        <f>'[2]ALL NEW COMP'!$BI103</f>
        <v>0</v>
      </c>
      <c r="Y100" s="433"/>
      <c r="AA100" s="778"/>
      <c r="AB100" s="778"/>
      <c r="AJ100" s="798"/>
      <c r="AK100" s="798"/>
      <c r="AL100" s="798"/>
      <c r="AM100" s="798"/>
      <c r="AN100" s="798"/>
      <c r="AO100" s="789"/>
      <c r="AP100" s="798" t="e">
        <f>'[1]ALL NEW COMP'!#REF!</f>
        <v>#REF!</v>
      </c>
      <c r="AQ100" s="798" t="e">
        <f>'[1]ALL NEW COMP'!#REF!</f>
        <v>#REF!</v>
      </c>
    </row>
    <row r="101" customHeight="1" spans="1:43">
      <c r="A101" s="425" t="str">
        <f>'[2]ALL NEW COMP'!A104</f>
        <v>ALL129</v>
      </c>
      <c r="B101" s="800" t="str">
        <f>'[2]ALL NEW COMP'!B104</f>
        <v>ZB45KQE-TFD-559  6HP</v>
      </c>
      <c r="C101" s="35"/>
      <c r="D101" s="319">
        <f>'[2]ALL NEW COMP'!D104</f>
        <v>6</v>
      </c>
      <c r="E101" s="319" t="str">
        <f>'[2]ALL NEW COMP'!E104</f>
        <v>V06,V05(1/2,7/8) </v>
      </c>
      <c r="F101" s="319">
        <f>'[2]ALL NEW COMP'!F104</f>
        <v>16</v>
      </c>
      <c r="G101" s="790">
        <f>'[2]ALL NEW COMP'!G104</f>
        <v>1.02764476614699</v>
      </c>
      <c r="H101" s="427">
        <f>'[2]ALL NEW COMP'!O104</f>
        <v>2727.07738721876</v>
      </c>
      <c r="I101" s="808"/>
      <c r="J101" s="792" t="str">
        <f>'[2]ALL NEW COMP'!T104</f>
        <v>CU - 90 QC</v>
      </c>
      <c r="K101" s="427">
        <f>'[2]ALL NEW COMP'!W104</f>
        <v>7517.55840224546</v>
      </c>
      <c r="L101" s="807" t="str">
        <f>'[2]ALL NEW COMP'!$AR104</f>
        <v>QC45M1-TFA-XX</v>
      </c>
      <c r="M101" s="616" t="str">
        <f>'[2]ALL NEW COMP'!AT104</f>
        <v>BCU - 72</v>
      </c>
      <c r="N101" s="801">
        <f>'[2]ALL NEW COMP'!$AU104</f>
        <v>1900.62111801242</v>
      </c>
      <c r="O101" s="810"/>
      <c r="P101" s="803">
        <f>'[2]ALL NEW COMP'!$AW104</f>
        <v>1204.29128198916</v>
      </c>
      <c r="Q101" s="784">
        <f>'[2]ALL NEW COMP'!$BB104</f>
        <v>4878.43889825935</v>
      </c>
      <c r="R101" s="784">
        <f>'[2]ALL NEW COMP'!$AZ104</f>
        <v>5139.86211186264</v>
      </c>
      <c r="S101" s="784">
        <f>'[2]ALL NEW COMP'!BA104</f>
        <v>5075.85042022946</v>
      </c>
      <c r="T101" s="427">
        <f>'[2]ALL NEW COMP'!BC104</f>
        <v>7907.48017209636</v>
      </c>
      <c r="U101" s="427">
        <f>'[2]ALL NEW COMP'!BD104</f>
        <v>7809.00064650686</v>
      </c>
      <c r="V101" s="427">
        <f>'[2]ALL NEW COMP'!BE104</f>
        <v>7505.2906127067</v>
      </c>
      <c r="W101" s="563">
        <f>'[2]ALL NEW COMP'!$BF104</f>
        <v>0</v>
      </c>
      <c r="X101" s="616">
        <f>'[2]ALL NEW COMP'!$BI104</f>
        <v>0</v>
      </c>
      <c r="Y101" s="433"/>
      <c r="AA101" s="778"/>
      <c r="AB101" s="778"/>
      <c r="AJ101" s="798"/>
      <c r="AK101" s="798"/>
      <c r="AL101" s="798"/>
      <c r="AM101" s="798"/>
      <c r="AN101" s="798"/>
      <c r="AO101" s="789"/>
      <c r="AP101" s="798" t="e">
        <f>'[1]ALL NEW COMP'!$AH96</f>
        <v>#REF!</v>
      </c>
      <c r="AQ101" s="798" t="e">
        <f>'[1]ALL NEW COMP'!#REF!</f>
        <v>#REF!</v>
      </c>
    </row>
    <row r="102" customHeight="1" spans="1:43">
      <c r="A102" s="425" t="str">
        <f>'[2]ALL NEW COMP'!A105</f>
        <v>ALL130</v>
      </c>
      <c r="B102" s="800" t="str">
        <f>'[2]ALL NEW COMP'!B105</f>
        <v>ZB48KQE-TFD-559  7HP</v>
      </c>
      <c r="C102" s="35"/>
      <c r="D102" s="319">
        <f>'[2]ALL NEW COMP'!D105</f>
        <v>7</v>
      </c>
      <c r="E102" s="319" t="str">
        <f>'[2]ALL NEW COMP'!E105</f>
        <v>V08,V05(5/8,7/8) </v>
      </c>
      <c r="F102" s="319">
        <f>'[2]ALL NEW COMP'!F105</f>
        <v>16</v>
      </c>
      <c r="G102" s="790">
        <f>'[2]ALL NEW COMP'!G105</f>
        <v>0.965786136939983</v>
      </c>
      <c r="H102" s="427">
        <f>'[2]ALL NEW COMP'!O105</f>
        <v>3364.27128496503</v>
      </c>
      <c r="I102" s="808"/>
      <c r="J102" s="792" t="str">
        <f>'[2]ALL NEW COMP'!T105</f>
        <v>CU - 100 QC</v>
      </c>
      <c r="K102" s="427">
        <f>'[2]ALL NEW COMP'!W105</f>
        <v>8433.0609478656</v>
      </c>
      <c r="L102" s="807" t="str">
        <f>'[2]ALL NEW COMP'!$AR105</f>
        <v>QC48M1-TFA-XX</v>
      </c>
      <c r="M102" s="616" t="str">
        <f>'[2]ALL NEW COMP'!AT105</f>
        <v>BCU - 100</v>
      </c>
      <c r="N102" s="801">
        <f>'[2]ALL NEW COMP'!$AU105</f>
        <v>2070.65217391304</v>
      </c>
      <c r="O102" s="810"/>
      <c r="P102" s="803">
        <f>'[2]ALL NEW COMP'!$AW105</f>
        <v>1204.29128198916</v>
      </c>
      <c r="Q102" s="784">
        <f>'[2]ALL NEW COMP'!$BB105</f>
        <v>5462.64598769505</v>
      </c>
      <c r="R102" s="784">
        <f>'[2]ALL NEW COMP'!$AZ105</f>
        <v>5724.06920129834</v>
      </c>
      <c r="S102" s="784">
        <f>'[2]ALL NEW COMP'!BA105</f>
        <v>5660.05750966516</v>
      </c>
      <c r="T102" s="427">
        <f>'[2]ALL NEW COMP'!BC105</f>
        <v>8806.26030968975</v>
      </c>
      <c r="U102" s="427">
        <f>'[2]ALL NEW COMP'!BD105</f>
        <v>8707.78078410025</v>
      </c>
      <c r="V102" s="427">
        <f>'[2]ALL NEW COMP'!BE105</f>
        <v>8404.07075030008</v>
      </c>
      <c r="W102" s="563">
        <f>'[2]ALL NEW COMP'!$BF105</f>
        <v>0</v>
      </c>
      <c r="X102" s="616">
        <f>'[2]ALL NEW COMP'!$BI105</f>
        <v>0</v>
      </c>
      <c r="Y102" s="433"/>
      <c r="AA102" s="778"/>
      <c r="AB102" s="778"/>
      <c r="AJ102" s="798"/>
      <c r="AK102" s="798"/>
      <c r="AL102" s="798"/>
      <c r="AM102" s="798"/>
      <c r="AN102" s="798"/>
      <c r="AO102" s="789"/>
      <c r="AP102" s="798"/>
      <c r="AQ102" s="798"/>
    </row>
    <row r="103" customHeight="1" spans="1:43">
      <c r="A103" s="425" t="str">
        <f>'[2]ALL NEW COMP'!A106</f>
        <v>ALL131</v>
      </c>
      <c r="B103" s="800" t="str">
        <f>'[2]ALL NEW COMP'!B106</f>
        <v>ZB58KQE-TFD-551  8HP</v>
      </c>
      <c r="C103" s="35"/>
      <c r="D103" s="319">
        <f>'[2]ALL NEW COMP'!D106</f>
        <v>8</v>
      </c>
      <c r="E103" s="319" t="str">
        <f>'[2]ALL NEW COMP'!E106</f>
        <v>V05,V02 (7/8,11/8)</v>
      </c>
      <c r="F103" s="319">
        <f>'[2]ALL NEW COMP'!F106</f>
        <v>12</v>
      </c>
      <c r="G103" s="790">
        <f>'[2]ALL NEW COMP'!G106</f>
        <v>1.03956950672646</v>
      </c>
      <c r="H103" s="427">
        <f>'[2]ALL NEW COMP'!O106</f>
        <v>4290.06908872378</v>
      </c>
      <c r="I103" s="808"/>
      <c r="J103" s="792" t="str">
        <f>'[2]ALL NEW COMP'!T106</f>
        <v>CU - 125 QC</v>
      </c>
      <c r="K103" s="427">
        <f>'[2]ALL NEW COMP'!W106</f>
        <v>11550.6425519746</v>
      </c>
      <c r="L103" s="807" t="str">
        <f>'[2]ALL NEW COMP'!$AR106</f>
        <v>QC58M1-TFA-XX</v>
      </c>
      <c r="M103" s="616" t="str">
        <f>'[2]ALL NEW COMP'!AT106</f>
        <v>BCU - 110</v>
      </c>
      <c r="N103" s="801">
        <f>'[2]ALL NEW COMP'!$AU106</f>
        <v>2413.04347826087</v>
      </c>
      <c r="O103" s="810"/>
      <c r="P103" s="803">
        <f>'[2]ALL NEW COMP'!$AW106</f>
        <v>2256.1060001402</v>
      </c>
      <c r="Q103" s="784">
        <f>'[2]ALL NEW COMP'!$BB106</f>
        <v>7458.62058263711</v>
      </c>
      <c r="R103" s="784">
        <f>'[2]ALL NEW COMP'!$AZ106</f>
        <v>7720.04379624039</v>
      </c>
      <c r="S103" s="784">
        <f>'[2]ALL NEW COMP'!BA106</f>
        <v>7656.03210460722</v>
      </c>
      <c r="T103" s="427">
        <f>'[2]ALL NEW COMP'!BC106</f>
        <v>11876.9904557544</v>
      </c>
      <c r="U103" s="427">
        <f>'[2]ALL NEW COMP'!BD106</f>
        <v>11778.5109301649</v>
      </c>
      <c r="V103" s="427">
        <f>'[2]ALL NEW COMP'!BE106</f>
        <v>11474.8008963648</v>
      </c>
      <c r="W103" s="563">
        <f>'[2]ALL NEW COMP'!$BF106</f>
        <v>0</v>
      </c>
      <c r="X103" s="616">
        <f>'[2]ALL NEW COMP'!$BI106</f>
        <v>0</v>
      </c>
      <c r="Y103" s="433"/>
      <c r="AA103" s="778"/>
      <c r="AB103" s="778"/>
      <c r="AJ103" s="798"/>
      <c r="AK103" s="798"/>
      <c r="AL103" s="798"/>
      <c r="AM103" s="798"/>
      <c r="AN103" s="798"/>
      <c r="AO103" s="789"/>
      <c r="AP103" s="798" t="e">
        <f>'[1]ALL NEW COMP'!$AH97</f>
        <v>#REF!</v>
      </c>
      <c r="AQ103" s="798" t="e">
        <f>'[1]ALL NEW COMP'!#REF!</f>
        <v>#REF!</v>
      </c>
    </row>
    <row r="104" customHeight="1" spans="1:43">
      <c r="A104" s="425" t="str">
        <f>'[2]ALL NEW COMP'!A107</f>
        <v>ALL132</v>
      </c>
      <c r="B104" s="800" t="str">
        <f>'[2]ALL NEW COMP'!B107</f>
        <v>ZB66KQE-TFD-551  9HP</v>
      </c>
      <c r="C104" s="35"/>
      <c r="D104" s="319">
        <f>'[2]ALL NEW COMP'!D107</f>
        <v>9</v>
      </c>
      <c r="E104" s="319" t="str">
        <f>'[2]ALL NEW COMP'!E107</f>
        <v>V05,V03 (7/8,13/8)</v>
      </c>
      <c r="F104" s="319">
        <f>'[2]ALL NEW COMP'!F107</f>
        <v>12</v>
      </c>
      <c r="G104" s="790">
        <f>'[2]ALL NEW COMP'!G107</f>
        <v>1.04099921776689</v>
      </c>
      <c r="H104" s="427">
        <f>'[2]ALL NEW COMP'!O107</f>
        <v>4519.56611635647</v>
      </c>
      <c r="I104" s="808"/>
      <c r="J104" s="792" t="str">
        <f>'[2]ALL NEW COMP'!T107</f>
        <v>CU - 144 QC</v>
      </c>
      <c r="K104" s="427">
        <f>'[2]ALL NEW COMP'!W107</f>
        <v>12631.0659961472</v>
      </c>
      <c r="L104" s="807" t="str">
        <f>'[2]ALL NEW COMP'!$AR107</f>
        <v>QC66M1-TFA-XX</v>
      </c>
      <c r="M104" s="616" t="str">
        <f>'[2]ALL NEW COMP'!AT107</f>
        <v>BCU - 120</v>
      </c>
      <c r="N104" s="801">
        <f>'[2]ALL NEW COMP'!$AU107</f>
        <v>2795.03105590062</v>
      </c>
      <c r="O104" s="810"/>
      <c r="P104" s="803">
        <f>'[2]ALL NEW COMP'!$AW107</f>
        <v>2359.03716545636</v>
      </c>
      <c r="Q104" s="784">
        <f>'[2]ALL NEW COMP'!$BB107</f>
        <v>8092.71239355427</v>
      </c>
      <c r="R104" s="784">
        <f>'[2]ALL NEW COMP'!$AZ107</f>
        <v>8354.13560715755</v>
      </c>
      <c r="S104" s="784">
        <f>'[2]ALL NEW COMP'!BA107</f>
        <v>8290.12391552437</v>
      </c>
      <c r="T104" s="427">
        <f>'[2]ALL NEW COMP'!BC107</f>
        <v>12852.5163187039</v>
      </c>
      <c r="U104" s="427">
        <f>'[2]ALL NEW COMP'!BD107</f>
        <v>12754.0367931144</v>
      </c>
      <c r="V104" s="427">
        <f>'[2]ALL NEW COMP'!BE107</f>
        <v>12450.3267593143</v>
      </c>
      <c r="W104" s="563">
        <f>'[2]ALL NEW COMP'!$BF107</f>
        <v>0</v>
      </c>
      <c r="X104" s="616">
        <f>'[2]ALL NEW COMP'!$BI107</f>
        <v>0</v>
      </c>
      <c r="Y104" s="433"/>
      <c r="AA104" s="778"/>
      <c r="AB104" s="778"/>
      <c r="AJ104" s="798"/>
      <c r="AK104" s="798"/>
      <c r="AL104" s="798"/>
      <c r="AM104" s="798"/>
      <c r="AN104" s="798"/>
      <c r="AO104" s="789"/>
      <c r="AP104" s="798" t="e">
        <f>'[1]ALL NEW COMP'!#REF!</f>
        <v>#REF!</v>
      </c>
      <c r="AQ104" s="798" t="e">
        <f>'[1]ALL NEW COMP'!#REF!</f>
        <v>#REF!</v>
      </c>
    </row>
    <row r="105" customHeight="1" spans="1:43">
      <c r="A105" s="425" t="str">
        <f>'[2]ALL NEW COMP'!A108</f>
        <v>ALL133</v>
      </c>
      <c r="B105" s="800" t="str">
        <f>'[2]ALL NEW COMP'!B108</f>
        <v>ZB76KQE-TFD-551  10HP</v>
      </c>
      <c r="C105" s="35"/>
      <c r="D105" s="319">
        <f>'[2]ALL NEW COMP'!D108</f>
        <v>10</v>
      </c>
      <c r="E105" s="319" t="str">
        <f>'[2]ALL NEW COMP'!E108</f>
        <v>V05,V03 (7/8,13/8)</v>
      </c>
      <c r="F105" s="319">
        <f>'[2]ALL NEW COMP'!F108</f>
        <v>12</v>
      </c>
      <c r="G105" s="790">
        <f>'[2]ALL NEW COMP'!G108</f>
        <v>1.04099868593955</v>
      </c>
      <c r="H105" s="427">
        <f>'[2]ALL NEW COMP'!O108</f>
        <v>4961.44723523759</v>
      </c>
      <c r="I105" s="808"/>
      <c r="J105" s="792" t="str">
        <f>'[2]ALL NEW COMP'!T108</f>
        <v>CU - 144 QC</v>
      </c>
      <c r="K105" s="427">
        <f>'[2]ALL NEW COMP'!W108</f>
        <v>13072.9471150283</v>
      </c>
      <c r="L105" s="807" t="str">
        <f>'[2]ALL NEW COMP'!$AR108</f>
        <v>QC76M1-TFA-XX</v>
      </c>
      <c r="M105" s="616" t="str">
        <f>'[2]ALL NEW COMP'!AT108</f>
        <v>LCU-12</v>
      </c>
      <c r="N105" s="801">
        <f>'[2]ALL NEW COMP'!$AU108</f>
        <v>3670.11701723041</v>
      </c>
      <c r="O105" s="810"/>
      <c r="P105" s="803">
        <f>'[2]ALL NEW COMP'!$AW108</f>
        <v>2359.03716545636</v>
      </c>
      <c r="Q105" s="784">
        <f>'[2]ALL NEW COMP'!$BB108</f>
        <v>9255.02108215678</v>
      </c>
      <c r="R105" s="784">
        <f>'[2]ALL NEW COMP'!$AZ108</f>
        <v>9516.44429576007</v>
      </c>
      <c r="S105" s="784">
        <f>'[2]ALL NEW COMP'!BA108</f>
        <v>9452.43260412689</v>
      </c>
      <c r="T105" s="427">
        <f>'[2]ALL NEW COMP'!BC108</f>
        <v>14640.6835319386</v>
      </c>
      <c r="U105" s="427">
        <f>'[2]ALL NEW COMP'!BD108</f>
        <v>14542.2040063491</v>
      </c>
      <c r="V105" s="427">
        <f>'[2]ALL NEW COMP'!BE108</f>
        <v>14238.4939725489</v>
      </c>
      <c r="W105" s="563" t="str">
        <f>'[2]ALL NEW COMP'!$BF108</f>
        <v>HTC-12</v>
      </c>
      <c r="X105" s="616">
        <f>'[2]ALL NEW COMP'!$BI108</f>
        <v>12308.1924959467</v>
      </c>
      <c r="Y105" s="433"/>
      <c r="AA105" s="778"/>
      <c r="AB105" s="778"/>
      <c r="AJ105" s="798"/>
      <c r="AK105" s="798"/>
      <c r="AL105" s="798"/>
      <c r="AM105" s="798"/>
      <c r="AN105" s="798"/>
      <c r="AO105" s="789"/>
      <c r="AP105" s="798"/>
      <c r="AQ105" s="798"/>
    </row>
    <row r="106" customHeight="1" spans="1:43">
      <c r="A106" s="425" t="str">
        <f>'[2]ALL NEW COMP'!A109</f>
        <v>ALL133.01</v>
      </c>
      <c r="B106" s="800" t="str">
        <f>'[2]ALL NEW COMP'!B109</f>
        <v>ZB88KQE-TFD-551  12HP</v>
      </c>
      <c r="C106" s="35"/>
      <c r="D106" s="319">
        <f>'[2]ALL NEW COMP'!D109</f>
        <v>12</v>
      </c>
      <c r="E106" s="319" t="str">
        <f>'[2]ALL NEW COMP'!E109</f>
        <v>V05,V03 (7/8,13/8)</v>
      </c>
      <c r="F106" s="319">
        <f>'[2]ALL NEW COMP'!F109</f>
        <v>12</v>
      </c>
      <c r="G106" s="790">
        <f>'[2]ALL NEW COMP'!G109</f>
        <v>0</v>
      </c>
      <c r="H106" s="427">
        <f>'[2]ALL NEW COMP'!O109</f>
        <v>5345.06842239428</v>
      </c>
      <c r="I106" s="808"/>
      <c r="J106" s="792" t="str">
        <f>'[2]ALL NEW COMP'!T109</f>
        <v>CU - 160 QC</v>
      </c>
      <c r="K106" s="427">
        <f>'[2]ALL NEW COMP'!W109</f>
        <v>13400.6495509619</v>
      </c>
      <c r="L106" s="807" t="str">
        <f>'[2]ALL NEW COMP'!$AR109</f>
        <v>QC88M1-TFA-XX</v>
      </c>
      <c r="M106" s="616" t="str">
        <f>'[2]ALL NEW COMP'!AT109</f>
        <v>LCU-15</v>
      </c>
      <c r="N106" s="801">
        <f>'[2]ALL NEW COMP'!$AU109</f>
        <v>3959.71329052234</v>
      </c>
      <c r="O106" s="810"/>
      <c r="P106" s="803">
        <f>'[2]ALL NEW COMP'!$AW109</f>
        <v>2359.03716545636</v>
      </c>
      <c r="Q106" s="784">
        <f>'[2]ALL NEW COMP'!$BB109</f>
        <v>9312.91496908508</v>
      </c>
      <c r="R106" s="784">
        <f>'[2]ALL NEW COMP'!$AZ109</f>
        <v>9574.33818268836</v>
      </c>
      <c r="S106" s="784">
        <f>'[2]ALL NEW COMP'!BA109</f>
        <v>9510.32649105518</v>
      </c>
      <c r="T106" s="427">
        <f>'[2]ALL NEW COMP'!BC109</f>
        <v>14729.7510502898</v>
      </c>
      <c r="U106" s="427">
        <f>'[2]ALL NEW COMP'!BD109</f>
        <v>14631.2715247003</v>
      </c>
      <c r="V106" s="427">
        <f>'[2]ALL NEW COMP'!BE109</f>
        <v>14327.5614909001</v>
      </c>
      <c r="W106" s="563">
        <f>'[2]ALL NEW COMP'!$BF109</f>
        <v>0</v>
      </c>
      <c r="X106" s="616">
        <f>'[2]ALL NEW COMP'!$BI109</f>
        <v>0</v>
      </c>
      <c r="Y106" s="433"/>
      <c r="AA106" s="778"/>
      <c r="AB106" s="778"/>
      <c r="AJ106" s="798"/>
      <c r="AK106" s="798"/>
      <c r="AL106" s="798"/>
      <c r="AM106" s="798"/>
      <c r="AN106" s="798"/>
      <c r="AO106" s="789"/>
      <c r="AP106" s="798" t="e">
        <f>'[1]ALL NEW COMP'!$AH98</f>
        <v>#REF!</v>
      </c>
      <c r="AQ106" s="798" t="e">
        <f>'[1]ALL NEW COMP'!#REF!</f>
        <v>#REF!</v>
      </c>
    </row>
    <row r="107" customHeight="1" spans="1:43">
      <c r="A107" s="425" t="str">
        <f>'[2]ALL NEW COMP'!A110</f>
        <v>ALL134</v>
      </c>
      <c r="B107" s="800" t="str">
        <f>'[2]ALL NEW COMP'!B110</f>
        <v>ZB95KQE-TFD-551 13HP</v>
      </c>
      <c r="C107" s="35"/>
      <c r="D107" s="319">
        <f>'[2]ALL NEW COMP'!D110</f>
        <v>13</v>
      </c>
      <c r="E107" s="319" t="str">
        <f>'[2]ALL NEW COMP'!E110</f>
        <v>V05,V03 (7/8,13/8)</v>
      </c>
      <c r="F107" s="319">
        <f>'[2]ALL NEW COMP'!F110</f>
        <v>12</v>
      </c>
      <c r="G107" s="790">
        <f>'[2]ALL NEW COMP'!G110</f>
        <v>1.02469135802469</v>
      </c>
      <c r="H107" s="427">
        <f>'[2]ALL NEW COMP'!O110</f>
        <v>6286.51296950332</v>
      </c>
      <c r="I107" s="808"/>
      <c r="J107" s="792" t="str">
        <f>'[2]ALL NEW COMP'!T110</f>
        <v>CU - 160 QC</v>
      </c>
      <c r="K107" s="427">
        <f>'[2]ALL NEW COMP'!W110</f>
        <v>15122.3509223683</v>
      </c>
      <c r="L107" s="807" t="str">
        <f>'[2]ALL NEW COMP'!$AR110</f>
        <v>QC95M1-TFA-XX</v>
      </c>
      <c r="M107" s="616" t="str">
        <f>'[2]ALL NEW COMP'!AT110</f>
        <v>LCU-15</v>
      </c>
      <c r="N107" s="801">
        <f>'[2]ALL NEW COMP'!$AU110</f>
        <v>4526</v>
      </c>
      <c r="O107" s="810"/>
      <c r="P107" s="803">
        <f>'[2]ALL NEW COMP'!$AW110</f>
        <v>2385.14794323414</v>
      </c>
      <c r="Q107" s="784">
        <f>'[2]ALL NEW COMP'!$BB110</f>
        <v>10998.3075699769</v>
      </c>
      <c r="R107" s="784">
        <f>'[2]ALL NEW COMP'!$AZ110</f>
        <v>11259.7307835802</v>
      </c>
      <c r="S107" s="784">
        <f>'[2]ALL NEW COMP'!BA110</f>
        <v>11195.719091947</v>
      </c>
      <c r="T107" s="427">
        <f>'[2]ALL NEW COMP'!BC110</f>
        <v>17322.6627439695</v>
      </c>
      <c r="U107" s="427">
        <f>'[2]ALL NEW COMP'!BD110</f>
        <v>17224.18321838</v>
      </c>
      <c r="V107" s="427">
        <f>'[2]ALL NEW COMP'!BE110</f>
        <v>16920.4731845798</v>
      </c>
      <c r="W107" s="563">
        <f>'[2]ALL NEW COMP'!$BF110</f>
        <v>0</v>
      </c>
      <c r="X107" s="616">
        <f>'[2]ALL NEW COMP'!$BI110</f>
        <v>0</v>
      </c>
      <c r="Y107" s="433"/>
      <c r="Z107" s="778"/>
      <c r="AJ107" s="798"/>
      <c r="AK107" s="798"/>
      <c r="AL107" s="798"/>
      <c r="AM107" s="798"/>
      <c r="AN107" s="798"/>
      <c r="AO107" s="789"/>
      <c r="AP107" s="798" t="e">
        <f>'[1]ALL NEW COMP'!$AH100</f>
        <v>#REF!</v>
      </c>
      <c r="AQ107" s="798" t="e">
        <f>'[1]ALL NEW COMP'!#REF!</f>
        <v>#REF!</v>
      </c>
    </row>
    <row r="108" customHeight="1" spans="1:43">
      <c r="A108" s="425" t="str">
        <f>'[2]ALL NEW COMP'!A111</f>
        <v>ALL135</v>
      </c>
      <c r="B108" s="800" t="str">
        <f>'[2]ALL NEW COMP'!B111</f>
        <v>ZB114KQE-TFD-551  15HP</v>
      </c>
      <c r="C108" s="35"/>
      <c r="D108" s="319">
        <f>'[2]ALL NEW COMP'!D111</f>
        <v>15</v>
      </c>
      <c r="E108" s="319" t="str">
        <f>'[2]ALL NEW COMP'!E111</f>
        <v>V05,V03 (7/8,13/8)</v>
      </c>
      <c r="F108" s="319">
        <f>'[2]ALL NEW COMP'!F111</f>
        <v>6</v>
      </c>
      <c r="G108" s="790">
        <f>'[2]ALL NEW COMP'!G111</f>
        <v>1.04972375690608</v>
      </c>
      <c r="H108" s="427">
        <f>'[2]ALL NEW COMP'!O111</f>
        <v>6873.01629118164</v>
      </c>
      <c r="I108" s="808"/>
      <c r="J108" s="792" t="str">
        <f>'[2]ALL NEW COMP'!T111</f>
        <v>CU - 200 QC</v>
      </c>
      <c r="K108" s="427">
        <f>'[2]ALL NEW COMP'!W111</f>
        <v>17473.7741186286</v>
      </c>
      <c r="L108" s="807" t="str">
        <f>'[2]ALL NEW COMP'!$AR111</f>
        <v>QC114M1-TFA-XX</v>
      </c>
      <c r="M108" s="616" t="str">
        <f>'[2]ALL NEW COMP'!AT111</f>
        <v>LCU-20</v>
      </c>
      <c r="N108" s="801">
        <f>'[2]ALL NEW COMP'!$AU111</f>
        <v>4638.39519568959</v>
      </c>
      <c r="O108" s="810"/>
      <c r="P108" s="803">
        <f>'[2]ALL NEW COMP'!$AW111</f>
        <v>2585.14794323414</v>
      </c>
      <c r="Q108" s="784">
        <f>'[2]ALL NEW COMP'!$BB111</f>
        <v>11691.9299247574</v>
      </c>
      <c r="R108" s="784">
        <f>'[2]ALL NEW COMP'!$AZ111</f>
        <v>11953.3531383607</v>
      </c>
      <c r="S108" s="784">
        <f>'[2]ALL NEW COMP'!BA111</f>
        <v>11889.3414467275</v>
      </c>
      <c r="T108" s="427">
        <f>'[2]ALL NEW COMP'!BC111</f>
        <v>18389.7740590164</v>
      </c>
      <c r="U108" s="427">
        <f>'[2]ALL NEW COMP'!BD111</f>
        <v>18291.2945334269</v>
      </c>
      <c r="V108" s="427">
        <f>'[2]ALL NEW COMP'!BE111</f>
        <v>17987.5844996267</v>
      </c>
      <c r="W108" s="563">
        <f>'[2]ALL NEW COMP'!$BF111</f>
        <v>0</v>
      </c>
      <c r="X108" s="616">
        <f>'[2]ALL NEW COMP'!$BI111</f>
        <v>0</v>
      </c>
      <c r="Y108" s="433"/>
      <c r="Z108" s="778"/>
      <c r="AJ108" s="798"/>
      <c r="AK108" s="798"/>
      <c r="AL108" s="798"/>
      <c r="AM108" s="798"/>
      <c r="AN108" s="798"/>
      <c r="AO108" s="789"/>
      <c r="AP108" s="798"/>
      <c r="AQ108" s="798"/>
    </row>
    <row r="109" customHeight="1" spans="1:43">
      <c r="A109" s="425" t="str">
        <f>'[2]ALL NEW COMP'!A112</f>
        <v>ALL135.01</v>
      </c>
      <c r="B109" s="800" t="str">
        <f>'[2]ALL NEW COMP'!B112</f>
        <v>ZB130KQE-TED-551  20HP</v>
      </c>
      <c r="C109" s="35"/>
      <c r="D109" s="319">
        <f>'[2]ALL NEW COMP'!D112</f>
        <v>20</v>
      </c>
      <c r="E109" s="319" t="str">
        <f>'[2]ALL NEW COMP'!E112</f>
        <v>V02,V38 (1 1/8,15/8)</v>
      </c>
      <c r="F109" s="319">
        <f>'[2]ALL NEW COMP'!F112</f>
        <v>6</v>
      </c>
      <c r="G109" s="790">
        <f>'[2]ALL NEW COMP'!G112</f>
        <v>1.01990940693142</v>
      </c>
      <c r="H109" s="427">
        <f>'[2]ALL NEW COMP'!O112</f>
        <v>7748.49478646353</v>
      </c>
      <c r="I109" s="808"/>
      <c r="J109" s="792" t="str">
        <f>'[2]ALL NEW COMP'!T112</f>
        <v>CU - 250 QC</v>
      </c>
      <c r="K109" s="427">
        <f>'[2]ALL NEW COMP'!W112</f>
        <v>21876.905767873</v>
      </c>
      <c r="L109" s="807" t="str">
        <f>'[2]ALL NEW COMP'!$AR112</f>
        <v>QC130M1-TFA-XX</v>
      </c>
      <c r="M109" s="616" t="str">
        <f>'[2]ALL NEW COMP'!AT112</f>
        <v>TCUV - 250</v>
      </c>
      <c r="N109" s="801">
        <f>'[2]ALL NEW COMP'!$AU112</f>
        <v>9622.87462895059</v>
      </c>
      <c r="O109" s="810"/>
      <c r="P109" s="803">
        <f>'[2]ALL NEW COMP'!$AW112</f>
        <v>2892.92120454097</v>
      </c>
      <c r="Q109" s="784">
        <f>'[2]ALL NEW COMP'!$BB112</f>
        <v>17553.2436412584</v>
      </c>
      <c r="R109" s="784">
        <f>'[2]ALL NEW COMP'!$AZ112</f>
        <v>17814.6668548617</v>
      </c>
      <c r="S109" s="784">
        <f>'[2]ALL NEW COMP'!BA112</f>
        <v>17750.6551632285</v>
      </c>
      <c r="T109" s="427">
        <f>'[2]ALL NEW COMP'!BC112</f>
        <v>27407.1797767103</v>
      </c>
      <c r="U109" s="427">
        <f>'[2]ALL NEW COMP'!BD112</f>
        <v>27308.7002511208</v>
      </c>
      <c r="V109" s="427">
        <f>'[2]ALL NEW COMP'!BE112</f>
        <v>27004.9902173207</v>
      </c>
      <c r="W109" s="563">
        <f>'[2]ALL NEW COMP'!$BF112</f>
        <v>0</v>
      </c>
      <c r="X109" s="616">
        <f>'[2]ALL NEW COMP'!$BI112</f>
        <v>0</v>
      </c>
      <c r="Y109" s="433"/>
      <c r="Z109" s="778"/>
      <c r="AJ109" s="798"/>
      <c r="AK109" s="798"/>
      <c r="AL109" s="798"/>
      <c r="AM109" s="798"/>
      <c r="AN109" s="798"/>
      <c r="AO109" s="789"/>
      <c r="AP109" s="798"/>
      <c r="AQ109" s="798"/>
    </row>
    <row r="110" customHeight="1" spans="1:43">
      <c r="A110" s="425" t="str">
        <f>'[2]ALL NEW COMP'!A113</f>
        <v>ALL135.03</v>
      </c>
      <c r="B110" s="800" t="str">
        <f>'[2]ALL NEW COMP'!B113</f>
        <v>ZB190KQE-TWD-523  25HP</v>
      </c>
      <c r="C110" s="35"/>
      <c r="D110" s="319">
        <f>'[2]ALL NEW COMP'!D113</f>
        <v>25</v>
      </c>
      <c r="E110" s="319" t="str">
        <f>'[2]ALL NEW COMP'!E113</f>
        <v>V03,V38 (1 3/8,1 5/8)</v>
      </c>
      <c r="F110" s="319">
        <f>'[2]ALL NEW COMP'!F113</f>
        <v>6</v>
      </c>
      <c r="G110" s="790">
        <f>'[2]ALL NEW COMP'!G113</f>
        <v>1.15574496644295</v>
      </c>
      <c r="H110" s="427">
        <f>'[2]ALL NEW COMP'!O113</f>
        <v>10853.2380662815</v>
      </c>
      <c r="I110" s="808"/>
      <c r="J110" s="792" t="str">
        <f>'[2]ALL NEW COMP'!T113</f>
        <v>CU - 300 QC</v>
      </c>
      <c r="K110" s="427">
        <f>'[2]ALL NEW COMP'!W113</f>
        <v>26918.2198559431</v>
      </c>
      <c r="L110" s="807" t="str">
        <f>'[2]ALL NEW COMP'!$AR113</f>
        <v>QC190M1-TFA-XX</v>
      </c>
      <c r="M110" s="616" t="str">
        <f>'[2]ALL NEW COMP'!AT113</f>
        <v>TCUV - 300</v>
      </c>
      <c r="N110" s="801">
        <f>'[2]ALL NEW COMP'!$AU113</f>
        <v>11132.5913991369</v>
      </c>
      <c r="O110" s="810"/>
      <c r="P110" s="803">
        <f>'[2]ALL NEW COMP'!$AW113</f>
        <v>3362.56997499891</v>
      </c>
      <c r="Q110" s="784">
        <f>'[2]ALL NEW COMP'!$BB113</f>
        <v>21550.6923137844</v>
      </c>
      <c r="R110" s="784">
        <f>'[2]ALL NEW COMP'!$AZ113</f>
        <v>21812.1155273877</v>
      </c>
      <c r="S110" s="784">
        <f>'[2]ALL NEW COMP'!BA113</f>
        <v>21748.1038357545</v>
      </c>
      <c r="T110" s="427">
        <f>'[2]ALL NEW COMP'!BC113</f>
        <v>33557.1008113657</v>
      </c>
      <c r="U110" s="427">
        <f>'[2]ALL NEW COMP'!BD113</f>
        <v>33458.6212857762</v>
      </c>
      <c r="V110" s="427">
        <f>'[2]ALL NEW COMP'!BE113</f>
        <v>33154.911251976</v>
      </c>
      <c r="W110" s="563">
        <f>'[2]ALL NEW COMP'!$BF113</f>
        <v>0</v>
      </c>
      <c r="X110" s="616">
        <f>'[2]ALL NEW COMP'!$BI113</f>
        <v>0</v>
      </c>
      <c r="Y110" s="433"/>
      <c r="Z110" s="778"/>
      <c r="AA110" s="572"/>
      <c r="AB110" s="811"/>
      <c r="AJ110" s="798"/>
      <c r="AK110" s="798"/>
      <c r="AL110" s="798"/>
      <c r="AM110" s="798"/>
      <c r="AN110" s="798"/>
      <c r="AO110" s="789"/>
      <c r="AP110" s="798"/>
      <c r="AQ110" s="798"/>
    </row>
    <row r="111" customHeight="1" spans="1:43">
      <c r="A111" s="425" t="str">
        <f>'[2]ALL NEW COMP'!A114</f>
        <v>ALL135.04</v>
      </c>
      <c r="B111" s="800" t="str">
        <f>'[2]ALL NEW COMP'!B114</f>
        <v>ZB220KQE-TWD-523  30HP</v>
      </c>
      <c r="C111" s="36"/>
      <c r="D111" s="319">
        <f>'[2]ALL NEW COMP'!D114</f>
        <v>30</v>
      </c>
      <c r="E111" s="319" t="str">
        <f>'[2]ALL NEW COMP'!E114</f>
        <v>V03,V38 (1 3/8,1 5/8)</v>
      </c>
      <c r="F111" s="319">
        <f>'[2]ALL NEW COMP'!F114</f>
        <v>6</v>
      </c>
      <c r="G111" s="790">
        <f>'[2]ALL NEW COMP'!G114</f>
        <v>1.126281128943</v>
      </c>
      <c r="H111" s="427">
        <f>'[2]ALL NEW COMP'!O114</f>
        <v>12781.0527515962</v>
      </c>
      <c r="I111" s="808"/>
      <c r="J111" s="792" t="str">
        <f>'[2]ALL NEW COMP'!T114</f>
        <v>CU - 350 QC</v>
      </c>
      <c r="K111" s="427">
        <f>'[2]ALL NEW COMP'!W114</f>
        <v>30902.8442059664</v>
      </c>
      <c r="L111" s="807" t="str">
        <f>'[2]ALL NEW COMP'!$AR114</f>
        <v>QC220M1-TFA-XX</v>
      </c>
      <c r="M111" s="616" t="str">
        <f>'[2]ALL NEW COMP'!AT114</f>
        <v>TCUV - 350</v>
      </c>
      <c r="N111" s="801">
        <f>'[2]ALL NEW COMP'!$AU114</f>
        <v>12528.2953328843</v>
      </c>
      <c r="O111" s="810"/>
      <c r="P111" s="803">
        <f>'[2]ALL NEW COMP'!$AW114</f>
        <v>3669.9931514695</v>
      </c>
      <c r="Q111" s="784">
        <f>'[2]ALL NEW COMP'!$BB114</f>
        <v>24506.8989694569</v>
      </c>
      <c r="R111" s="784">
        <f>'[2]ALL NEW COMP'!$AZ114</f>
        <v>24768.3221830602</v>
      </c>
      <c r="S111" s="784">
        <f>'[2]ALL NEW COMP'!BA114</f>
        <v>24704.310491427</v>
      </c>
      <c r="T111" s="427">
        <f>'[2]ALL NEW COMP'!BC114</f>
        <v>38105.1110508619</v>
      </c>
      <c r="U111" s="427">
        <f>'[2]ALL NEW COMP'!BD114</f>
        <v>38006.6315252724</v>
      </c>
      <c r="V111" s="427">
        <f>'[2]ALL NEW COMP'!BE114</f>
        <v>37702.9214914722</v>
      </c>
      <c r="W111" s="563">
        <f>'[2]ALL NEW COMP'!$BF114</f>
        <v>0</v>
      </c>
      <c r="X111" s="616">
        <f>'[2]ALL NEW COMP'!$BI114</f>
        <v>0</v>
      </c>
      <c r="Y111" s="433"/>
      <c r="Z111" s="778"/>
      <c r="AA111" s="572"/>
      <c r="AB111" s="811"/>
      <c r="AJ111" s="798"/>
      <c r="AK111" s="798"/>
      <c r="AL111" s="798"/>
      <c r="AM111" s="798"/>
      <c r="AN111" s="798"/>
      <c r="AO111" s="789"/>
      <c r="AP111" s="798"/>
      <c r="AQ111" s="798"/>
    </row>
    <row r="112" customHeight="1" spans="1:43">
      <c r="A112" s="425" t="str">
        <f>'[2]ALL NEW COMP'!A115</f>
        <v>ALL135.06</v>
      </c>
      <c r="B112" s="800" t="str">
        <f>'[2]ALL NEW COMP'!B115</f>
        <v>ZFI23KQE-TFD-552 COPELAND COMP 5HP</v>
      </c>
      <c r="C112" s="34" t="s">
        <v>389</v>
      </c>
      <c r="D112" s="319">
        <f>'[2]ALL NEW COMP'!D115</f>
        <v>5</v>
      </c>
      <c r="E112" s="319" t="str">
        <f>'[2]ALL NEW COMP'!E115</f>
        <v>V06,V05(1/2,7/8) </v>
      </c>
      <c r="F112" s="319">
        <f>'[2]ALL NEW COMP'!F115</f>
        <v>0</v>
      </c>
      <c r="G112" s="790" t="str">
        <f>'[2]ALL NEW COMP'!G115</f>
        <v>23000btu (4DES5Y)</v>
      </c>
      <c r="H112" s="427">
        <f>'[2]ALL NEW COMP'!O115</f>
        <v>3849.61559745357</v>
      </c>
      <c r="I112" s="808" t="s">
        <v>390</v>
      </c>
      <c r="J112" s="792" t="str">
        <f>'[2]ALL NEW COMP'!T115</f>
        <v>CU - 72 QC</v>
      </c>
      <c r="K112" s="427">
        <f>'[2]ALL NEW COMP'!W115</f>
        <v>8943.95568873319</v>
      </c>
      <c r="L112" s="807" t="str">
        <f>'[2]ALL NEW COMP'!$AR115</f>
        <v>QC23L1-TFA-XX</v>
      </c>
      <c r="M112" s="616" t="str">
        <f>'[2]ALL NEW COMP'!AT115</f>
        <v>LCU-06</v>
      </c>
      <c r="N112" s="783">
        <f>'[2]ALL NEW COMP'!$AU115</f>
        <v>2226.96999176831</v>
      </c>
      <c r="O112" s="812" t="s">
        <v>386</v>
      </c>
      <c r="P112" s="783">
        <f>'[2]ALL NEW COMP'!$AW115</f>
        <v>1599.47631529006</v>
      </c>
      <c r="Q112" s="784">
        <f>'[2]ALL NEW COMP'!$BB115</f>
        <v>6252.63033001971</v>
      </c>
      <c r="R112" s="784">
        <f>'[2]ALL NEW COMP'!$AZ115</f>
        <v>6514.05354362299</v>
      </c>
      <c r="S112" s="784">
        <f>'[2]ALL NEW COMP'!BA115</f>
        <v>6450.04185198981</v>
      </c>
      <c r="T112" s="427">
        <f>'[2]ALL NEW COMP'!BC115</f>
        <v>10021.6208363431</v>
      </c>
      <c r="U112" s="427">
        <f>'[2]ALL NEW COMP'!BD115</f>
        <v>9923.14131075356</v>
      </c>
      <c r="V112" s="427">
        <f>'[2]ALL NEW COMP'!BE115</f>
        <v>9619.4312769534</v>
      </c>
      <c r="W112" s="563">
        <f>'[2]ALL NEW COMP'!$BF115</f>
        <v>0</v>
      </c>
      <c r="X112" s="616">
        <f>'[2]ALL NEW COMP'!$BI115</f>
        <v>0</v>
      </c>
      <c r="Y112" s="433"/>
      <c r="Z112" s="778"/>
      <c r="AA112" s="572"/>
      <c r="AB112" s="811"/>
      <c r="AJ112" s="798"/>
      <c r="AK112" s="798"/>
      <c r="AL112" s="798"/>
      <c r="AM112" s="798"/>
      <c r="AN112" s="798"/>
      <c r="AO112" s="789"/>
      <c r="AP112" s="798"/>
      <c r="AQ112" s="798"/>
    </row>
    <row r="113" customHeight="1" spans="1:43">
      <c r="A113" s="425" t="str">
        <f>'[2]ALL NEW COMP'!A116</f>
        <v>ALL135.07</v>
      </c>
      <c r="B113" s="800" t="str">
        <f>'[2]ALL NEW COMP'!B116</f>
        <v>ZFI26KQE-TFD-552 COPELAND COMP 6HP</v>
      </c>
      <c r="C113" s="35"/>
      <c r="D113" s="319">
        <f>'[2]ALL NEW COMP'!D116</f>
        <v>6</v>
      </c>
      <c r="E113" s="319" t="str">
        <f>'[2]ALL NEW COMP'!E116</f>
        <v>V06,V05(1/2,7/8) </v>
      </c>
      <c r="F113" s="319">
        <f>'[2]ALL NEW COMP'!F116</f>
        <v>0</v>
      </c>
      <c r="G113" s="790" t="str">
        <f>'[2]ALL NEW COMP'!G116</f>
        <v>28000btu (4CES6Y)</v>
      </c>
      <c r="H113" s="427">
        <f>'[2]ALL NEW COMP'!O116</f>
        <v>4149.08529442327</v>
      </c>
      <c r="I113" s="808"/>
      <c r="J113" s="792" t="str">
        <f>'[2]ALL NEW COMP'!T116</f>
        <v>CU - 90 QC</v>
      </c>
      <c r="K113" s="427">
        <f>'[2]ALL NEW COMP'!W116</f>
        <v>9618.08349780208</v>
      </c>
      <c r="L113" s="807" t="str">
        <f>'[2]ALL NEW COMP'!$AR116</f>
        <v>QC26L1-TFA-XX</v>
      </c>
      <c r="M113" s="616" t="str">
        <f>'[2]ALL NEW COMP'!AT116</f>
        <v>LCU-06</v>
      </c>
      <c r="N113" s="783">
        <f>'[2]ALL NEW COMP'!$AU116</f>
        <v>2226.96999176831</v>
      </c>
      <c r="O113" s="813"/>
      <c r="P113" s="783">
        <f>'[2]ALL NEW COMP'!$AW116</f>
        <v>1630.82450806115</v>
      </c>
      <c r="Q113" s="784">
        <f>'[2]ALL NEW COMP'!$BB116</f>
        <v>6472.6444318817</v>
      </c>
      <c r="R113" s="784">
        <f>'[2]ALL NEW COMP'!$AZ116</f>
        <v>6734.06764548498</v>
      </c>
      <c r="S113" s="784">
        <f>'[2]ALL NEW COMP'!BA116</f>
        <v>6670.05595385181</v>
      </c>
      <c r="T113" s="427">
        <f>'[2]ALL NEW COMP'!BC116</f>
        <v>10360.1040699769</v>
      </c>
      <c r="U113" s="427">
        <f>'[2]ALL NEW COMP'!BD116</f>
        <v>10261.6245443874</v>
      </c>
      <c r="V113" s="427">
        <f>'[2]ALL NEW COMP'!BE116</f>
        <v>9957.91451058723</v>
      </c>
      <c r="W113" s="563">
        <f>'[2]ALL NEW COMP'!$BF116</f>
        <v>0</v>
      </c>
      <c r="X113" s="616">
        <f>'[2]ALL NEW COMP'!$BI116</f>
        <v>0</v>
      </c>
      <c r="Y113" s="433"/>
      <c r="Z113" s="778"/>
      <c r="AA113" s="572"/>
      <c r="AB113" s="811"/>
      <c r="AJ113" s="798"/>
      <c r="AK113" s="798"/>
      <c r="AL113" s="798"/>
      <c r="AM113" s="798"/>
      <c r="AN113" s="798"/>
      <c r="AO113" s="789"/>
      <c r="AP113" s="798"/>
      <c r="AQ113" s="798"/>
    </row>
    <row r="114" customHeight="1" spans="1:43">
      <c r="A114" s="425" t="str">
        <f>'[2]ALL NEW COMP'!A117</f>
        <v>ALL135.071</v>
      </c>
      <c r="B114" s="800" t="str">
        <f>'[2]ALL NEW COMP'!B117</f>
        <v>ZFI30KNE-TFD-657 COPELAND COMP 7HP (WELDING)</v>
      </c>
      <c r="C114" s="35"/>
      <c r="D114" s="319">
        <f>'[2]ALL NEW COMP'!D117</f>
        <v>7</v>
      </c>
      <c r="E114" s="319" t="str">
        <f>'[2]ALL NEW COMP'!E117</f>
        <v>V05,V04 (7/8,3/4)</v>
      </c>
      <c r="F114" s="319">
        <f>'[2]ALL NEW COMP'!F117</f>
        <v>0</v>
      </c>
      <c r="G114" s="790" t="str">
        <f>'[2]ALL NEW COMP'!G117</f>
        <v>31000btu (4VES7Y)</v>
      </c>
      <c r="H114" s="427">
        <f>'[2]ALL NEW COMP'!O117</f>
        <v>4708.82575757576</v>
      </c>
      <c r="I114" s="808"/>
      <c r="J114" s="792" t="str">
        <f>'[2]ALL NEW COMP'!T117</f>
        <v>CU - 100 QC</v>
      </c>
      <c r="K114" s="427">
        <f>'[2]ALL NEW COMP'!W117</f>
        <v>10438.9098253468</v>
      </c>
      <c r="L114" s="807" t="str">
        <f>'[2]ALL NEW COMP'!$AR117</f>
        <v>QC30L1-TFA-XX</v>
      </c>
      <c r="M114" s="616" t="str">
        <f>'[2]ALL NEW COMP'!AT117</f>
        <v>LCU-08</v>
      </c>
      <c r="N114" s="783">
        <f>'[2]ALL NEW COMP'!$AU117</f>
        <v>2708.33645139564</v>
      </c>
      <c r="O114" s="813"/>
      <c r="P114" s="783">
        <f>'[2]ALL NEW COMP'!$AW117</f>
        <v>2256.1060001402</v>
      </c>
      <c r="Q114" s="784">
        <f>'[2]ALL NEW COMP'!$BB117</f>
        <v>7931.92887537415</v>
      </c>
      <c r="R114" s="784">
        <f>'[2]ALL NEW COMP'!$AZ117</f>
        <v>8193.35208897744</v>
      </c>
      <c r="S114" s="784">
        <f>'[2]ALL NEW COMP'!BA117</f>
        <v>8129.34039734426</v>
      </c>
      <c r="T114" s="427">
        <f>'[2]ALL NEW COMP'!BC117</f>
        <v>12605.1570599653</v>
      </c>
      <c r="U114" s="427">
        <f>'[2]ALL NEW COMP'!BD117</f>
        <v>12506.6775343758</v>
      </c>
      <c r="V114" s="427">
        <f>'[2]ALL NEW COMP'!BE117</f>
        <v>12202.9675005756</v>
      </c>
      <c r="W114" s="563">
        <f>'[2]ALL NEW COMP'!$BF117</f>
        <v>0</v>
      </c>
      <c r="X114" s="616">
        <f>'[2]ALL NEW COMP'!$BI117</f>
        <v>0</v>
      </c>
      <c r="Y114" s="433"/>
      <c r="Z114" s="778"/>
      <c r="AA114" s="572"/>
      <c r="AB114" s="811"/>
      <c r="AJ114" s="798"/>
      <c r="AK114" s="798"/>
      <c r="AL114" s="798"/>
      <c r="AM114" s="798"/>
      <c r="AN114" s="798"/>
      <c r="AO114" s="789"/>
      <c r="AP114" s="798"/>
      <c r="AQ114" s="798"/>
    </row>
    <row r="115" ht="13.5" customHeight="1" spans="1:43">
      <c r="A115" s="425" t="str">
        <f>'[2]ALL NEW COMP'!A118</f>
        <v>ALL135.08</v>
      </c>
      <c r="B115" s="800" t="str">
        <f>'[2]ALL NEW COMP'!B118</f>
        <v>ZFI36KQE-TFD-552 COPELAND COMP 8HP</v>
      </c>
      <c r="C115" s="35"/>
      <c r="D115" s="319">
        <f>'[2]ALL NEW COMP'!D118</f>
        <v>8</v>
      </c>
      <c r="E115" s="319" t="str">
        <f>'[2]ALL NEW COMP'!E118</f>
        <v>V05,V04 (7/8,3/4)</v>
      </c>
      <c r="F115" s="319">
        <f>'[2]ALL NEW COMP'!F118</f>
        <v>0</v>
      </c>
      <c r="G115" s="790" t="str">
        <f>'[2]ALL NEW COMP'!G118</f>
        <v>36000btu (4TES9Y)</v>
      </c>
      <c r="H115" s="427">
        <f>'[2]ALL NEW COMP'!O118</f>
        <v>4950.15420222355</v>
      </c>
      <c r="I115" s="808"/>
      <c r="J115" s="792" t="str">
        <f>'[2]ALL NEW COMP'!T118</f>
        <v>CU - 125 QC</v>
      </c>
      <c r="K115" s="427">
        <f>'[2]ALL NEW COMP'!W118</f>
        <v>12434.5918019095</v>
      </c>
      <c r="L115" s="807" t="str">
        <f>'[2]ALL NEW COMP'!$AR118</f>
        <v>QC36L1-TFA-XX</v>
      </c>
      <c r="M115" s="616" t="str">
        <f>'[2]ALL NEW COMP'!AT118</f>
        <v>LCU-08</v>
      </c>
      <c r="N115" s="783">
        <f>'[2]ALL NEW COMP'!$AU118</f>
        <v>2708.33645139564</v>
      </c>
      <c r="O115" s="813"/>
      <c r="P115" s="783">
        <f>'[2]ALL NEW COMP'!$AW118</f>
        <v>2256.1060001402</v>
      </c>
      <c r="Q115" s="784">
        <f>'[2]ALL NEW COMP'!$BB118</f>
        <v>8083.96579550226</v>
      </c>
      <c r="R115" s="784">
        <f>'[2]ALL NEW COMP'!$AZ118</f>
        <v>8345.38900910554</v>
      </c>
      <c r="S115" s="784">
        <f>'[2]ALL NEW COMP'!BA118</f>
        <v>8281.37731747237</v>
      </c>
      <c r="T115" s="427">
        <f>'[2]ALL NEW COMP'!BC118</f>
        <v>12839.0600140085</v>
      </c>
      <c r="U115" s="427">
        <f>'[2]ALL NEW COMP'!BD118</f>
        <v>12740.580488419</v>
      </c>
      <c r="V115" s="427">
        <f>'[2]ALL NEW COMP'!BE118</f>
        <v>12436.8704546189</v>
      </c>
      <c r="W115" s="563">
        <f>'[2]ALL NEW COMP'!$BF118</f>
        <v>0</v>
      </c>
      <c r="X115" s="616">
        <f>'[2]ALL NEW COMP'!$BI118</f>
        <v>0</v>
      </c>
      <c r="Y115" s="433"/>
      <c r="Z115" s="778"/>
      <c r="AA115" s="572"/>
      <c r="AB115" s="811"/>
      <c r="AJ115" s="798"/>
      <c r="AK115" s="798"/>
      <c r="AL115" s="798"/>
      <c r="AM115" s="798"/>
      <c r="AN115" s="798"/>
      <c r="AO115" s="789"/>
      <c r="AP115" s="798"/>
      <c r="AQ115" s="798"/>
    </row>
    <row r="116" ht="13.5" customHeight="1" spans="1:43">
      <c r="A116" s="425" t="str">
        <f>'[2]ALL NEW COMP'!A119</f>
        <v>ALL135.09</v>
      </c>
      <c r="B116" s="800" t="str">
        <f>'[2]ALL NEW COMP'!B119</f>
        <v>ZFI39KQE-TFD-552 COPELAND COMP 10HP</v>
      </c>
      <c r="C116" s="35"/>
      <c r="D116" s="319">
        <f>'[2]ALL NEW COMP'!D119</f>
        <v>10</v>
      </c>
      <c r="E116" s="319" t="str">
        <f>'[2]ALL NEW COMP'!E119</f>
        <v>V05,V04 (7/8,3/4)</v>
      </c>
      <c r="F116" s="319">
        <f>'[2]ALL NEW COMP'!F119</f>
        <v>0</v>
      </c>
      <c r="G116" s="790" t="str">
        <f>'[2]ALL NEW COMP'!G119</f>
        <v>42000btu (4PES12Y)</v>
      </c>
      <c r="H116" s="427">
        <f>'[2]ALL NEW COMP'!O119</f>
        <v>5467.14915171849</v>
      </c>
      <c r="I116" s="808"/>
      <c r="J116" s="792" t="str">
        <f>'[2]ALL NEW COMP'!T119</f>
        <v>CU - 144 QC</v>
      </c>
      <c r="K116" s="427">
        <f>'[2]ALL NEW COMP'!W119</f>
        <v>13937.5094771906</v>
      </c>
      <c r="L116" s="807" t="str">
        <f>'[2]ALL NEW COMP'!$AR119</f>
        <v>QC39L1-TFA-XX</v>
      </c>
      <c r="M116" s="616" t="str">
        <f>'[2]ALL NEW COMP'!AT119</f>
        <v>LCU-10</v>
      </c>
      <c r="N116" s="783">
        <f>'[2]ALL NEW COMP'!$AU119</f>
        <v>3097.38644017062</v>
      </c>
      <c r="O116" s="813"/>
      <c r="P116" s="783">
        <f>'[2]ALL NEW COMP'!$AW119</f>
        <v>2359.03716545636</v>
      </c>
      <c r="Q116" s="784">
        <f>'[2]ALL NEW COMP'!$BB119</f>
        <v>8901.65376777521</v>
      </c>
      <c r="R116" s="784">
        <f>'[2]ALL NEW COMP'!$AZ119</f>
        <v>9163.0769813785</v>
      </c>
      <c r="S116" s="784">
        <f>'[2]ALL NEW COMP'!BA119</f>
        <v>9099.06528974532</v>
      </c>
      <c r="T116" s="427">
        <f>'[2]ALL NEW COMP'!BC119</f>
        <v>14097.0415098131</v>
      </c>
      <c r="U116" s="427">
        <f>'[2]ALL NEW COMP'!BD119</f>
        <v>13998.5619842236</v>
      </c>
      <c r="V116" s="427">
        <f>'[2]ALL NEW COMP'!BE119</f>
        <v>13694.8519504234</v>
      </c>
      <c r="W116" s="563" t="str">
        <f>'[2]ALL NEW COMP'!$BF119</f>
        <v>HTC-10</v>
      </c>
      <c r="X116" s="616">
        <f>'[2]ALL NEW COMP'!$BI119</f>
        <v>12376.6672634001</v>
      </c>
      <c r="Y116" s="433"/>
      <c r="Z116" s="778"/>
      <c r="AA116" s="572"/>
      <c r="AB116" s="811"/>
      <c r="AJ116" s="798"/>
      <c r="AK116" s="798"/>
      <c r="AL116" s="798"/>
      <c r="AM116" s="798"/>
      <c r="AN116" s="798"/>
      <c r="AO116" s="789"/>
      <c r="AP116" s="798"/>
      <c r="AQ116" s="798"/>
    </row>
    <row r="117" ht="13.5" customHeight="1" spans="1:43">
      <c r="A117" s="425" t="str">
        <f>'[2]ALL NEW COMP'!A120</f>
        <v>ALL135.10</v>
      </c>
      <c r="B117" s="800" t="str">
        <f>'[2]ALL NEW COMP'!B120</f>
        <v>ZFI50KQE-TFD-564 COPELAND COMP 12HP</v>
      </c>
      <c r="C117" s="35"/>
      <c r="D117" s="319">
        <f>'[2]ALL NEW COMP'!D120</f>
        <v>12</v>
      </c>
      <c r="E117" s="319" t="str">
        <f>'[2]ALL NEW COMP'!E120</f>
        <v>V05,V03 (7/8,13/8)</v>
      </c>
      <c r="F117" s="319">
        <f>'[2]ALL NEW COMP'!F120</f>
        <v>0</v>
      </c>
      <c r="G117" s="790" t="str">
        <f>'[2]ALL NEW COMP'!G120</f>
        <v>49000btu (4NES14Y)</v>
      </c>
      <c r="H117" s="427">
        <f>'[2]ALL NEW COMP'!O120</f>
        <v>5885.90259117069</v>
      </c>
      <c r="I117" s="808"/>
      <c r="J117" s="792" t="str">
        <f>'[2]ALL NEW COMP'!T120</f>
        <v>CU - 160 QC</v>
      </c>
      <c r="K117" s="427">
        <f>'[2]ALL NEW COMP'!W120</f>
        <v>15027.5458411527</v>
      </c>
      <c r="L117" s="807" t="str">
        <f>'[2]ALL NEW COMP'!$AR120</f>
        <v>QC50L1-TFA-XX</v>
      </c>
      <c r="M117" s="616" t="str">
        <f>'[2]ALL NEW COMP'!AT120</f>
        <v>LCU-12</v>
      </c>
      <c r="N117" s="783">
        <f>'[2]ALL NEW COMP'!$AU120</f>
        <v>3670.11701723041</v>
      </c>
      <c r="O117" s="813"/>
      <c r="P117" s="783">
        <f>'[2]ALL NEW COMP'!$AW120</f>
        <v>2359.03716545636</v>
      </c>
      <c r="Q117" s="784">
        <f>'[2]ALL NEW COMP'!$BB120</f>
        <v>9738.19901168989</v>
      </c>
      <c r="R117" s="784">
        <f>'[2]ALL NEW COMP'!$AZ120</f>
        <v>9999.62222529317</v>
      </c>
      <c r="S117" s="784">
        <f>'[2]ALL NEW COMP'!BA120</f>
        <v>9935.61053365999</v>
      </c>
      <c r="T117" s="427">
        <f>'[2]ALL NEW COMP'!BC120</f>
        <v>15384.0341927587</v>
      </c>
      <c r="U117" s="427">
        <f>'[2]ALL NEW COMP'!BD120</f>
        <v>15285.5546671692</v>
      </c>
      <c r="V117" s="427">
        <f>'[2]ALL NEW COMP'!BE120</f>
        <v>14981.8446333691</v>
      </c>
      <c r="W117" s="563" t="str">
        <f>'[2]ALL NEW COMP'!$BF120</f>
        <v>HTC-12</v>
      </c>
      <c r="X117" s="616">
        <f>'[2]ALL NEW COMP'!$BI120</f>
        <v>13051.5431567669</v>
      </c>
      <c r="Y117" s="433"/>
      <c r="Z117" s="778"/>
      <c r="AA117" s="572"/>
      <c r="AB117" s="811"/>
      <c r="AJ117" s="798"/>
      <c r="AK117" s="798"/>
      <c r="AL117" s="798"/>
      <c r="AM117" s="798"/>
      <c r="AN117" s="798"/>
      <c r="AO117" s="789"/>
      <c r="AP117" s="798"/>
      <c r="AQ117" s="798"/>
    </row>
    <row r="118" ht="13.5" customHeight="1" spans="1:43">
      <c r="A118" s="425" t="str">
        <f>'[2]ALL NEW COMP'!A121</f>
        <v>ALL135.11</v>
      </c>
      <c r="B118" s="800" t="str">
        <f>'[2]ALL NEW COMP'!B121</f>
        <v>ZFI59KQE-TFD-564 COPELAND COMP 15HP</v>
      </c>
      <c r="C118" s="35"/>
      <c r="D118" s="319">
        <f>'[2]ALL NEW COMP'!D121</f>
        <v>15</v>
      </c>
      <c r="E118" s="319" t="str">
        <f>'[2]ALL NEW COMP'!E121</f>
        <v>V05,V03 (7/8,13/8)</v>
      </c>
      <c r="F118" s="319">
        <f>'[2]ALL NEW COMP'!F121</f>
        <v>0</v>
      </c>
      <c r="G118" s="790" t="str">
        <f>'[2]ALL NEW COMP'!G121</f>
        <v>59000btu (4JE15Y)</v>
      </c>
      <c r="H118" s="427">
        <f>'[2]ALL NEW COMP'!O121</f>
        <v>7243.94552046362</v>
      </c>
      <c r="I118" s="808"/>
      <c r="J118" s="792" t="str">
        <f>'[2]ALL NEW COMP'!T121</f>
        <v>CU - 200 QC</v>
      </c>
      <c r="K118" s="427">
        <f>'[2]ALL NEW COMP'!W121</f>
        <v>18148.8931360921</v>
      </c>
      <c r="L118" s="807" t="str">
        <f>'[2]ALL NEW COMP'!$AR121</f>
        <v>QC59L1-TFA-XX</v>
      </c>
      <c r="M118" s="616" t="str">
        <f>'[2]ALL NEW COMP'!AT121</f>
        <v>LCU-15</v>
      </c>
      <c r="N118" s="783">
        <f>'[2]ALL NEW COMP'!$AU121</f>
        <v>3959.71329052234</v>
      </c>
      <c r="O118" s="813"/>
      <c r="P118" s="783">
        <f>'[2]ALL NEW COMP'!$AW121</f>
        <v>2585.14794323414</v>
      </c>
      <c r="Q118" s="784">
        <f>'[2]ALL NEW COMP'!$BB121</f>
        <v>11109.4731082141</v>
      </c>
      <c r="R118" s="784">
        <f>'[2]ALL NEW COMP'!$AZ121</f>
        <v>11370.8963218174</v>
      </c>
      <c r="S118" s="784">
        <f>'[2]ALL NEW COMP'!BA121</f>
        <v>11306.8846301842</v>
      </c>
      <c r="T118" s="427">
        <f>'[2]ALL NEW COMP'!BC121</f>
        <v>17493.6866489499</v>
      </c>
      <c r="U118" s="427">
        <f>'[2]ALL NEW COMP'!BD121</f>
        <v>17395.2071233604</v>
      </c>
      <c r="V118" s="427">
        <f>'[2]ALL NEW COMP'!BE121</f>
        <v>17091.4970895602</v>
      </c>
      <c r="W118" s="563" t="str">
        <f>'[2]ALL NEW COMP'!$BF121</f>
        <v>HTC-15</v>
      </c>
      <c r="X118" s="616">
        <f>'[2]ALL NEW COMP'!$BI121</f>
        <v>15193.4459712954</v>
      </c>
      <c r="Y118" s="433"/>
      <c r="Z118" s="778"/>
      <c r="AA118" s="572"/>
      <c r="AB118" s="811"/>
      <c r="AJ118" s="798"/>
      <c r="AK118" s="798"/>
      <c r="AL118" s="798"/>
      <c r="AM118" s="798"/>
      <c r="AN118" s="798"/>
      <c r="AO118" s="789"/>
      <c r="AP118" s="798"/>
      <c r="AQ118" s="798"/>
    </row>
    <row r="119" ht="13.5" customHeight="1" spans="1:43">
      <c r="A119" s="425" t="str">
        <f>'[2]ALL NEW COMP'!A122</f>
        <v>ALL135.12</v>
      </c>
      <c r="B119" s="800" t="str">
        <f>'[2]ALL NEW COMP'!B122</f>
        <v>ZFI68KQE-TFD-564 COPELAND COMP 18HP</v>
      </c>
      <c r="C119" s="35"/>
      <c r="D119" s="319">
        <f>'[2]ALL NEW COMP'!D122</f>
        <v>18</v>
      </c>
      <c r="E119" s="319" t="str">
        <f>'[2]ALL NEW COMP'!E122</f>
        <v>V05,V03 (7/8,13/8)</v>
      </c>
      <c r="F119" s="319">
        <f>'[2]ALL NEW COMP'!F122</f>
        <v>0</v>
      </c>
      <c r="G119" s="790" t="str">
        <f>'[2]ALL NEW COMP'!G122</f>
        <v>68000btu (4HE18Y)</v>
      </c>
      <c r="H119" s="427">
        <f>'[2]ALL NEW COMP'!O122</f>
        <v>8276.44552046362</v>
      </c>
      <c r="I119" s="808"/>
      <c r="J119" s="792" t="str">
        <f>'[2]ALL NEW COMP'!T122</f>
        <v>CU - 200 QC</v>
      </c>
      <c r="K119" s="427">
        <f>'[2]ALL NEW COMP'!W122</f>
        <v>19149.6239053229</v>
      </c>
      <c r="L119" s="807" t="str">
        <f>'[2]ALL NEW COMP'!$AR122</f>
        <v>QC68L1-TFA-XX</v>
      </c>
      <c r="M119" s="616" t="str">
        <f>'[2]ALL NEW COMP'!AT122</f>
        <v>LCU-20</v>
      </c>
      <c r="N119" s="783">
        <f>'[2]ALL NEW COMP'!$AU122</f>
        <v>4638.39519568959</v>
      </c>
      <c r="O119" s="813"/>
      <c r="P119" s="783">
        <f>'[2]ALL NEW COMP'!$AW122</f>
        <v>2585.14794323414</v>
      </c>
      <c r="Q119" s="784">
        <f>'[2]ALL NEW COMP'!$BB122</f>
        <v>12438.6300133814</v>
      </c>
      <c r="R119" s="784">
        <f>'[2]ALL NEW COMP'!$AZ122</f>
        <v>12700.0532269847</v>
      </c>
      <c r="S119" s="784">
        <f>'[2]ALL NEW COMP'!BA122</f>
        <v>12636.0415353515</v>
      </c>
      <c r="T119" s="427">
        <f>'[2]ALL NEW COMP'!BC122</f>
        <v>19538.5434261303</v>
      </c>
      <c r="U119" s="427">
        <f>'[2]ALL NEW COMP'!BD122</f>
        <v>19440.0639005408</v>
      </c>
      <c r="V119" s="427">
        <f>'[2]ALL NEW COMP'!BE122</f>
        <v>19136.3538667406</v>
      </c>
      <c r="W119" s="563" t="str">
        <f>'[2]ALL NEW COMP'!$BF122</f>
        <v>HTC-20</v>
      </c>
      <c r="X119" s="616">
        <f>'[2]ALL NEW COMP'!$BI122</f>
        <v>16945.5733675452</v>
      </c>
      <c r="Y119" s="433"/>
      <c r="Z119" s="778"/>
      <c r="AJ119" s="798"/>
      <c r="AK119" s="798"/>
      <c r="AL119" s="798"/>
      <c r="AM119" s="798"/>
      <c r="AN119" s="798"/>
      <c r="AO119" s="789"/>
      <c r="AP119" s="798"/>
      <c r="AQ119" s="798"/>
    </row>
    <row r="120" ht="13.5" customHeight="1" spans="1:43">
      <c r="A120" s="425" t="str">
        <f>'[2]ALL NEW COMP'!A123</f>
        <v>ALL135.13</v>
      </c>
      <c r="B120" s="800" t="str">
        <f>'[2]ALL NEW COMP'!B123</f>
        <v>ZFI81KQE-TFD-564 COPELAND COMP 20HP</v>
      </c>
      <c r="C120" s="35"/>
      <c r="D120" s="319">
        <f>'[2]ALL NEW COMP'!D123</f>
        <v>20</v>
      </c>
      <c r="E120" s="319" t="str">
        <f>'[2]ALL NEW COMP'!E123</f>
        <v>V05,V03 (7/8,13/8)</v>
      </c>
      <c r="F120" s="319">
        <f>'[2]ALL NEW COMP'!F123</f>
        <v>0</v>
      </c>
      <c r="G120" s="790" t="str">
        <f>'[2]ALL NEW COMP'!G123</f>
        <v>81000btu (4GE23Y)</v>
      </c>
      <c r="H120" s="427">
        <f>'[2]ALL NEW COMP'!O123</f>
        <v>9719.00635609264</v>
      </c>
      <c r="I120" s="808"/>
      <c r="J120" s="792" t="str">
        <f>'[2]ALL NEW COMP'!T123</f>
        <v>CU - 250 QC</v>
      </c>
      <c r="K120" s="427">
        <f>'[2]ALL NEW COMP'!W123</f>
        <v>24122.7114203788</v>
      </c>
      <c r="L120" s="807" t="str">
        <f>'[2]ALL NEW COMP'!$AR123</f>
        <v>QC81L1-TFA-XX</v>
      </c>
      <c r="M120" s="616" t="str">
        <f>'[2]ALL NEW COMP'!AT123</f>
        <v>TCU - 200</v>
      </c>
      <c r="N120" s="783">
        <f>'[2]ALL NEW COMP'!$AU123</f>
        <v>5840.89640808576</v>
      </c>
      <c r="O120" s="813"/>
      <c r="P120" s="783">
        <f>'[2]ALL NEW COMP'!$AW123</f>
        <v>2892.92120454097</v>
      </c>
      <c r="Q120" s="784">
        <f>'[2]ALL NEW COMP'!$BB123</f>
        <v>14857.7178135307</v>
      </c>
      <c r="R120" s="784">
        <f>'[2]ALL NEW COMP'!$AZ123</f>
        <v>15119.141027134</v>
      </c>
      <c r="S120" s="784">
        <f>'[2]ALL NEW COMP'!BA123</f>
        <v>15055.1293355008</v>
      </c>
      <c r="T120" s="427">
        <f>'[2]ALL NEW COMP'!BC123</f>
        <v>23260.2169648215</v>
      </c>
      <c r="U120" s="427">
        <f>'[2]ALL NEW COMP'!BD123</f>
        <v>23161.737439232</v>
      </c>
      <c r="V120" s="427">
        <f>'[2]ALL NEW COMP'!BE123</f>
        <v>22858.0274054318</v>
      </c>
      <c r="W120" s="563" t="str">
        <f>'[2]ALL NEW COMP'!$BF123</f>
        <v>HTC-25</v>
      </c>
      <c r="X120" s="616">
        <f>'[2]ALL NEW COMP'!$BI123</f>
        <v>19653.3654423493</v>
      </c>
      <c r="Y120" s="433"/>
      <c r="Z120" s="778"/>
      <c r="AJ120" s="798"/>
      <c r="AK120" s="798"/>
      <c r="AL120" s="798"/>
      <c r="AM120" s="798"/>
      <c r="AN120" s="798"/>
      <c r="AO120" s="789"/>
      <c r="AP120" s="798"/>
      <c r="AQ120" s="798"/>
    </row>
    <row r="121" ht="13.5" customHeight="1" spans="1:43">
      <c r="A121" s="425" t="str">
        <f>'[2]ALL NEW COMP'!A124</f>
        <v>ALL135.131</v>
      </c>
      <c r="B121" s="800" t="str">
        <f>'[2]ALL NEW COMP'!B124</f>
        <v>ZFI82KQE-TFD-564 COPELAND COMP 20HP</v>
      </c>
      <c r="C121" s="35"/>
      <c r="D121" s="319">
        <f>'[2]ALL NEW COMP'!D124</f>
        <v>20</v>
      </c>
      <c r="E121" s="319">
        <f>'[2]ALL NEW COMP'!E124</f>
        <v>0</v>
      </c>
      <c r="F121" s="319">
        <f>'[2]ALL NEW COMP'!F124</f>
        <v>0</v>
      </c>
      <c r="G121" s="790" t="str">
        <f>'[2]ALL NEW COMP'!G124</f>
        <v>82000btu (4GE23Y)</v>
      </c>
      <c r="H121" s="427">
        <f>'[2]ALL NEW COMP'!O124</f>
        <v>10477.883953168</v>
      </c>
      <c r="I121" s="808"/>
      <c r="J121" s="792" t="str">
        <f>'[2]ALL NEW COMP'!T124</f>
        <v>CU - 250 QC</v>
      </c>
      <c r="K121" s="427">
        <f>'[2]ALL NEW COMP'!W124</f>
        <v>24374.6442935518</v>
      </c>
      <c r="L121" s="807" t="str">
        <f>'[2]ALL NEW COMP'!$AR124</f>
        <v>QC82L1-TFA-XX</v>
      </c>
      <c r="M121" s="616">
        <f>'[2]ALL NEW COMP'!AT124</f>
        <v>0</v>
      </c>
      <c r="N121" s="783"/>
      <c r="O121" s="813"/>
      <c r="P121" s="783"/>
      <c r="Q121" s="784"/>
      <c r="R121" s="784"/>
      <c r="S121" s="784"/>
      <c r="T121" s="427">
        <f>'[2]ALL NEW COMP'!BC124</f>
        <v>0</v>
      </c>
      <c r="U121" s="427">
        <f>'[2]ALL NEW COMP'!BD124</f>
        <v>0</v>
      </c>
      <c r="V121" s="427">
        <f>'[2]ALL NEW COMP'!BE124</f>
        <v>0</v>
      </c>
      <c r="W121" s="563">
        <f>'[2]ALL NEW COMP'!$BF124</f>
        <v>0</v>
      </c>
      <c r="X121" s="616">
        <f>'[2]ALL NEW COMP'!$BI124</f>
        <v>0</v>
      </c>
      <c r="Y121" s="433"/>
      <c r="Z121" s="778"/>
      <c r="AJ121" s="798"/>
      <c r="AK121" s="798"/>
      <c r="AL121" s="798"/>
      <c r="AM121" s="798"/>
      <c r="AN121" s="798"/>
      <c r="AO121" s="789"/>
      <c r="AP121" s="798"/>
      <c r="AQ121" s="798"/>
    </row>
    <row r="122" ht="13.5" customHeight="1" spans="1:43">
      <c r="A122" s="425" t="str">
        <f>'[2]ALL NEW COMP'!A125</f>
        <v>ALL135.14</v>
      </c>
      <c r="B122" s="800" t="str">
        <f>'[2]ALL NEW COMP'!B125</f>
        <v>ZFI96KQE-TED-523 COPELAND COMP 25HP</v>
      </c>
      <c r="C122" s="35"/>
      <c r="D122" s="319">
        <f>'[2]ALL NEW COMP'!D125</f>
        <v>25</v>
      </c>
      <c r="E122" s="319" t="str">
        <f>'[2]ALL NEW COMP'!E125</f>
        <v>V03,V38 (1 3/8,1 5/8)</v>
      </c>
      <c r="F122" s="319">
        <f>'[2]ALL NEW COMP'!F125</f>
        <v>0</v>
      </c>
      <c r="G122" s="790" t="str">
        <f>'[2]ALL NEW COMP'!G125</f>
        <v>96000btu (6HE28Y)</v>
      </c>
      <c r="H122" s="427">
        <f>'[2]ALL NEW COMP'!O125</f>
        <v>14939.1585588325</v>
      </c>
      <c r="I122" s="808"/>
      <c r="J122" s="792" t="str">
        <f>'[2]ALL NEW COMP'!T125</f>
        <v>CU - 300 QC</v>
      </c>
      <c r="K122" s="427">
        <f>'[2]ALL NEW COMP'!W125</f>
        <v>32014.9795093331</v>
      </c>
      <c r="L122" s="807" t="str">
        <f>'[2]ALL NEW COMP'!$AR125</f>
        <v>QC96L1-TFA-XX</v>
      </c>
      <c r="M122" s="616" t="str">
        <f>'[2]ALL NEW COMP'!AT125</f>
        <v>TCUV - 250</v>
      </c>
      <c r="N122" s="783">
        <f>'[2]ALL NEW COMP'!$AU125</f>
        <v>9622.87462895059</v>
      </c>
      <c r="O122" s="813"/>
      <c r="P122" s="783">
        <f>'[2]ALL NEW COMP'!$AW125</f>
        <v>3362.56997499891</v>
      </c>
      <c r="Q122" s="784">
        <f>'[2]ALL NEW COMP'!$BB125</f>
        <v>22696.8238637562</v>
      </c>
      <c r="R122" s="784">
        <f>'[2]ALL NEW COMP'!$AZ125</f>
        <v>22958.2470773595</v>
      </c>
      <c r="S122" s="784">
        <f>'[2]ALL NEW COMP'!BA125</f>
        <v>22894.2353857263</v>
      </c>
      <c r="T122" s="427">
        <f>'[2]ALL NEW COMP'!BC125</f>
        <v>35320.3801190146</v>
      </c>
      <c r="U122" s="427">
        <f>'[2]ALL NEW COMP'!BD125</f>
        <v>35221.9005934251</v>
      </c>
      <c r="V122" s="427">
        <f>'[2]ALL NEW COMP'!BE125</f>
        <v>34918.1905596249</v>
      </c>
      <c r="W122" s="563" t="str">
        <f>'[2]ALL NEW COMP'!$BF125</f>
        <v>HTC-30</v>
      </c>
      <c r="X122" s="616">
        <f>'[2]ALL NEW COMP'!$BI125</f>
        <v>26850.6667374001</v>
      </c>
      <c r="Y122" s="433"/>
      <c r="Z122" s="778"/>
      <c r="AJ122" s="798"/>
      <c r="AK122" s="798"/>
      <c r="AL122" s="798"/>
      <c r="AM122" s="798"/>
      <c r="AN122" s="798"/>
      <c r="AO122" s="789"/>
      <c r="AP122" s="798"/>
      <c r="AQ122" s="798"/>
    </row>
    <row r="123" ht="12" customHeight="1" spans="1:43">
      <c r="A123" s="425" t="str">
        <f>'[2]ALL NEW COMP'!A126</f>
        <v>ALL135.20</v>
      </c>
      <c r="B123" s="800" t="str">
        <f>'[2]ALL NEW COMP'!B126</f>
        <v>ZFI122KQE-TED-523 COPELAND COMP 30HP</v>
      </c>
      <c r="C123" s="35"/>
      <c r="D123" s="319">
        <f>'[2]ALL NEW COMP'!D126</f>
        <v>30</v>
      </c>
      <c r="E123" s="319" t="str">
        <f>'[2]ALL NEW COMP'!E126</f>
        <v>V03,V38 (1 3/8,1 5/8)</v>
      </c>
      <c r="F123" s="319">
        <f>'[2]ALL NEW COMP'!F126</f>
        <v>0</v>
      </c>
      <c r="G123" s="790" t="str">
        <f>'[2]ALL NEW COMP'!G126</f>
        <v>122000btu (6GE34Y)</v>
      </c>
      <c r="H123" s="427">
        <f>'[2]ALL NEW COMP'!O126</f>
        <v>15417.141076315</v>
      </c>
      <c r="I123" s="808"/>
      <c r="J123" s="792" t="str">
        <f>'[2]ALL NEW COMP'!T126</f>
        <v>CU - 350 QC</v>
      </c>
      <c r="K123" s="427">
        <f>'[2]ALL NEW COMP'!W126</f>
        <v>34549.7716915244</v>
      </c>
      <c r="L123" s="807" t="str">
        <f>'[2]ALL NEW COMP'!$AR126</f>
        <v>QC122L1-TFA-XX</v>
      </c>
      <c r="M123" s="616" t="str">
        <f>'[2]ALL NEW COMP'!AT126</f>
        <v>TCUV - 350</v>
      </c>
      <c r="N123" s="783">
        <f>'[2]ALL NEW COMP'!$AU126</f>
        <v>12528.2953328843</v>
      </c>
      <c r="O123" s="813"/>
      <c r="P123" s="783">
        <f>'[2]ALL NEW COMP'!$AW126</f>
        <v>3669.9931514695</v>
      </c>
      <c r="Q123" s="784">
        <f>'[2]ALL NEW COMP'!$BB126</f>
        <v>26220.3563805241</v>
      </c>
      <c r="R123" s="784">
        <f>'[2]ALL NEW COMP'!$AZ126</f>
        <v>26481.7795941274</v>
      </c>
      <c r="S123" s="784">
        <f>'[2]ALL NEW COMP'!BA126</f>
        <v>26417.7679024942</v>
      </c>
      <c r="T123" s="427">
        <f>'[2]ALL NEW COMP'!BC126</f>
        <v>40741.1993755806</v>
      </c>
      <c r="U123" s="427">
        <f>'[2]ALL NEW COMP'!BD126</f>
        <v>40642.7198499911</v>
      </c>
      <c r="V123" s="427">
        <f>'[2]ALL NEW COMP'!BE126</f>
        <v>40339.009816191</v>
      </c>
      <c r="W123" s="563" t="str">
        <f>'[2]ALL NEW COMP'!$BF126</f>
        <v>HTC-35</v>
      </c>
      <c r="X123" s="616">
        <f>'[2]ALL NEW COMP'!$BI126</f>
        <v>28306.4976870786</v>
      </c>
      <c r="Y123" s="433"/>
      <c r="Z123" s="778"/>
      <c r="AJ123" s="798"/>
      <c r="AK123" s="798"/>
      <c r="AL123" s="798"/>
      <c r="AM123" s="798"/>
      <c r="AN123" s="798"/>
      <c r="AO123" s="789"/>
      <c r="AP123" s="798"/>
      <c r="AQ123" s="798"/>
    </row>
    <row r="124" spans="1:43">
      <c r="A124" s="425" t="str">
        <f>'[2]ALL NEW COMP'!A127</f>
        <v>ALL135.21</v>
      </c>
      <c r="B124" s="800" t="str">
        <f>'[2]ALL NEW COMP'!B127</f>
        <v>ZFI140KQE-TED-523 COPELAND COMP 40HP</v>
      </c>
      <c r="C124" s="35"/>
      <c r="D124" s="319">
        <f>'[2]ALL NEW COMP'!D127</f>
        <v>40</v>
      </c>
      <c r="E124" s="319" t="str">
        <f>'[2]ALL NEW COMP'!E127</f>
        <v>V03,V38 (1 3/8,1 5/8)</v>
      </c>
      <c r="F124" s="319">
        <f>'[2]ALL NEW COMP'!F127</f>
        <v>0</v>
      </c>
      <c r="G124" s="790" t="str">
        <f>'[2]ALL NEW COMP'!G127</f>
        <v>140000btu (6FE44Y)</v>
      </c>
      <c r="H124" s="427">
        <f>'[2]ALL NEW COMP'!O127</f>
        <v>17565.1742930982</v>
      </c>
      <c r="I124" s="808"/>
      <c r="J124" s="792" t="str">
        <f>'[2]ALL NEW COMP'!T127</f>
        <v>CU - 400 QC</v>
      </c>
      <c r="K124" s="427">
        <f>'[2]ALL NEW COMP'!W127</f>
        <v>38677.3346579114</v>
      </c>
      <c r="L124" s="807" t="str">
        <f>'[2]ALL NEW COMP'!$AR127</f>
        <v>QC140L1-TFA-XX</v>
      </c>
      <c r="M124" s="616" t="str">
        <f>'[2]ALL NEW COMP'!AT127</f>
        <v>TCUV - 400</v>
      </c>
      <c r="N124" s="783">
        <f>'[2]ALL NEW COMP'!$AU127</f>
        <v>13360.5934695303</v>
      </c>
      <c r="O124" s="813"/>
      <c r="P124" s="783">
        <f>'[2]ALL NEW COMP'!$AW127</f>
        <v>3969.9931514695</v>
      </c>
      <c r="Q124" s="784">
        <f>'[2]ALL NEW COMP'!$BB127</f>
        <v>28748.8761080792</v>
      </c>
      <c r="R124" s="784">
        <f>'[2]ALL NEW COMP'!$AZ127</f>
        <v>29010.2993216825</v>
      </c>
      <c r="S124" s="784">
        <f>'[2]ALL NEW COMP'!BA127</f>
        <v>28946.2876300493</v>
      </c>
      <c r="T124" s="427">
        <f>'[2]ALL NEW COMP'!BC127</f>
        <v>44631.2297256654</v>
      </c>
      <c r="U124" s="427">
        <f>'[2]ALL NEW COMP'!BD127</f>
        <v>44532.7502000759</v>
      </c>
      <c r="V124" s="427">
        <f>'[2]ALL NEW COMP'!BE127</f>
        <v>44229.0401662757</v>
      </c>
      <c r="W124" s="563" t="str">
        <f>'[2]ALL NEW COMP'!$BF127</f>
        <v>HTC-40</v>
      </c>
      <c r="X124" s="616">
        <f>'[2]ALL NEW COMP'!$BI127</f>
        <v>31311.3702430124</v>
      </c>
      <c r="Y124" s="614"/>
      <c r="Z124" s="778"/>
      <c r="AJ124" s="798"/>
      <c r="AK124" s="798"/>
      <c r="AL124" s="798"/>
      <c r="AM124" s="798"/>
      <c r="AN124" s="798"/>
      <c r="AO124" s="789"/>
      <c r="AP124" s="798"/>
      <c r="AQ124" s="798"/>
    </row>
    <row r="125" spans="1:43">
      <c r="A125" s="425" t="str">
        <f>'[2]ALL NEW COMP'!A128</f>
        <v>ALL135.210</v>
      </c>
      <c r="B125" s="800" t="str">
        <f>'[2]ALL NEW COMP'!B128</f>
        <v>ZFI180KQE-TED-523 COPELAND COMP 50HP</v>
      </c>
      <c r="C125" s="35"/>
      <c r="D125" s="319">
        <f>'[2]ALL NEW COMP'!D128</f>
        <v>50</v>
      </c>
      <c r="E125" s="319" t="str">
        <f>'[2]ALL NEW COMP'!E128</f>
        <v>V03,V38 (1 3/8,1 5/8)</v>
      </c>
      <c r="F125" s="319">
        <f>'[2]ALL NEW COMP'!F128</f>
        <v>0</v>
      </c>
      <c r="G125" s="790" t="str">
        <f>'[2]ALL NEW COMP'!G128</f>
        <v>180000btu </v>
      </c>
      <c r="H125" s="427">
        <f>'[2]ALL NEW COMP'!O128</f>
        <v>19863.3893280632</v>
      </c>
      <c r="I125" s="808"/>
      <c r="J125" s="792" t="str">
        <f>'[2]ALL NEW COMP'!T128</f>
        <v>CU - 500 QC</v>
      </c>
      <c r="K125" s="427">
        <f>'[2]ALL NEW COMP'!W128</f>
        <v>44598.5447102815</v>
      </c>
      <c r="L125" s="807">
        <f>'[2]ALL NEW COMP'!$AR128</f>
        <v>0</v>
      </c>
      <c r="M125" s="616" t="str">
        <f>'[2]ALL NEW COMP'!AT128</f>
        <v>TCUV - 500</v>
      </c>
      <c r="N125" s="783"/>
      <c r="O125" s="814"/>
      <c r="P125" s="783"/>
      <c r="Q125" s="784"/>
      <c r="R125" s="784"/>
      <c r="S125" s="784"/>
      <c r="T125" s="427">
        <f>'[2]ALL NEW COMP'!BC128</f>
        <v>47584.326111164</v>
      </c>
      <c r="U125" s="427">
        <f>'[2]ALL NEW COMP'!BD128</f>
        <v>47485.8465855745</v>
      </c>
      <c r="V125" s="427">
        <f>'[2]ALL NEW COMP'!BE128</f>
        <v>47182.1365517743</v>
      </c>
      <c r="W125" s="563"/>
      <c r="X125" s="616"/>
      <c r="Y125" s="614"/>
      <c r="Z125" s="778"/>
      <c r="AJ125" s="798"/>
      <c r="AK125" s="798"/>
      <c r="AL125" s="798"/>
      <c r="AM125" s="798"/>
      <c r="AN125" s="798"/>
      <c r="AO125" s="789"/>
      <c r="AP125" s="798"/>
      <c r="AQ125" s="798"/>
    </row>
    <row r="126" spans="1:43">
      <c r="A126" s="425" t="str">
        <f>'[2]ALL NEW COMP'!A129</f>
        <v>ALL135.22</v>
      </c>
      <c r="B126" s="800" t="str">
        <f>'[2]ALL NEW COMP'!B129</f>
        <v>CORE SENSE (562-0291-01) ZFI23-26</v>
      </c>
      <c r="C126" s="34" t="s">
        <v>391</v>
      </c>
      <c r="D126" s="319"/>
      <c r="E126" s="319"/>
      <c r="F126" s="319"/>
      <c r="G126" s="790"/>
      <c r="H126" s="427">
        <f>'[2]ALL NEW COMP'!O129</f>
        <v>625.757575757575</v>
      </c>
      <c r="I126" s="815"/>
      <c r="J126" s="792"/>
      <c r="K126" s="427"/>
      <c r="L126" s="807"/>
      <c r="M126" s="616"/>
      <c r="N126" s="783"/>
      <c r="O126" s="816"/>
      <c r="P126" s="783"/>
      <c r="Q126" s="784"/>
      <c r="R126" s="784"/>
      <c r="S126" s="784"/>
      <c r="T126" s="427"/>
      <c r="U126" s="427"/>
      <c r="V126" s="427"/>
      <c r="W126" s="563"/>
      <c r="X126" s="616"/>
      <c r="Y126" s="614"/>
      <c r="Z126" s="778"/>
      <c r="AJ126" s="798"/>
      <c r="AK126" s="798"/>
      <c r="AL126" s="798"/>
      <c r="AM126" s="798"/>
      <c r="AN126" s="798"/>
      <c r="AO126" s="789"/>
      <c r="AP126" s="798"/>
      <c r="AQ126" s="798"/>
    </row>
    <row r="127" customHeight="1" spans="1:43">
      <c r="A127" s="425" t="str">
        <f>'[2]ALL NEW COMP'!A130</f>
        <v>ALL135.23</v>
      </c>
      <c r="B127" s="800" t="str">
        <f>'[2]ALL NEW COMP'!B130</f>
        <v>CORE SENSE (562-0291-02) ZFI36-39</v>
      </c>
      <c r="C127" s="35"/>
      <c r="D127" s="319"/>
      <c r="E127" s="319"/>
      <c r="F127" s="319"/>
      <c r="G127" s="790"/>
      <c r="H127" s="427">
        <f>'[2]ALL NEW COMP'!O130</f>
        <v>625.757575757576</v>
      </c>
      <c r="I127" s="815"/>
      <c r="J127" s="792"/>
      <c r="K127" s="427"/>
      <c r="L127" s="807"/>
      <c r="M127" s="616"/>
      <c r="N127" s="783"/>
      <c r="O127" s="816"/>
      <c r="P127" s="783"/>
      <c r="Q127" s="784"/>
      <c r="R127" s="784"/>
      <c r="S127" s="784"/>
      <c r="T127" s="427"/>
      <c r="U127" s="427"/>
      <c r="V127" s="427"/>
      <c r="W127" s="563"/>
      <c r="X127" s="616"/>
      <c r="Y127" s="614"/>
      <c r="Z127" s="778"/>
      <c r="AJ127" s="798"/>
      <c r="AK127" s="798"/>
      <c r="AL127" s="798"/>
      <c r="AM127" s="798"/>
      <c r="AN127" s="798"/>
      <c r="AO127" s="789"/>
      <c r="AP127" s="798" t="e">
        <f>'[1]ALL NEW COMP'!$AH101</f>
        <v>#REF!</v>
      </c>
      <c r="AQ127" s="798" t="e">
        <f>'[1]ALL NEW COMP'!#REF!</f>
        <v>#REF!</v>
      </c>
    </row>
    <row r="128" customHeight="1" spans="1:43">
      <c r="A128" s="425">
        <f>'[2]ALL NEW COMP'!A131</f>
        <v>0</v>
      </c>
      <c r="B128" s="800" t="str">
        <f>'[2]ALL NEW COMP'!B131</f>
        <v>CORE SENSE (562-0291-02) ZFI50-59</v>
      </c>
      <c r="C128" s="35"/>
      <c r="D128" s="319"/>
      <c r="E128" s="319"/>
      <c r="F128" s="319"/>
      <c r="G128" s="790"/>
      <c r="H128" s="427">
        <f>'[2]ALL NEW COMP'!O131</f>
        <v>625.757575757576</v>
      </c>
      <c r="I128" s="815"/>
      <c r="J128" s="792"/>
      <c r="K128" s="427"/>
      <c r="L128" s="807"/>
      <c r="M128" s="616"/>
      <c r="N128" s="783"/>
      <c r="O128" s="816"/>
      <c r="P128" s="783"/>
      <c r="Q128" s="784"/>
      <c r="R128" s="784"/>
      <c r="S128" s="784"/>
      <c r="T128" s="427"/>
      <c r="U128" s="427"/>
      <c r="V128" s="427"/>
      <c r="W128" s="563"/>
      <c r="X128" s="616"/>
      <c r="Y128" s="614"/>
      <c r="Z128" s="778"/>
      <c r="AJ128" s="798"/>
      <c r="AK128" s="798"/>
      <c r="AL128" s="798"/>
      <c r="AM128" s="798"/>
      <c r="AN128" s="798"/>
      <c r="AO128" s="789"/>
      <c r="AP128" s="798"/>
      <c r="AQ128" s="798"/>
    </row>
    <row r="129" ht="44" customHeight="1" spans="1:43">
      <c r="A129" s="425" t="str">
        <f>'[2]ALL NEW COMP'!A132</f>
        <v>ALL135.24</v>
      </c>
      <c r="B129" s="800" t="str">
        <f>'[2]ALL NEW COMP'!B132</f>
        <v>CORE SENSE (562-0291-03) ZFI68-81</v>
      </c>
      <c r="C129" s="36"/>
      <c r="D129" s="319"/>
      <c r="E129" s="319"/>
      <c r="F129" s="319"/>
      <c r="G129" s="790"/>
      <c r="H129" s="427">
        <f>'[2]ALL NEW COMP'!O132</f>
        <v>625.757575757576</v>
      </c>
      <c r="I129" s="815"/>
      <c r="J129" s="792"/>
      <c r="K129" s="427"/>
      <c r="L129" s="807"/>
      <c r="M129" s="616"/>
      <c r="N129" s="783"/>
      <c r="O129" s="816"/>
      <c r="P129" s="783"/>
      <c r="Q129" s="784"/>
      <c r="R129" s="784"/>
      <c r="S129" s="784"/>
      <c r="T129" s="427"/>
      <c r="U129" s="427"/>
      <c r="V129" s="427"/>
      <c r="W129" s="563"/>
      <c r="X129" s="616"/>
      <c r="Y129" s="614"/>
      <c r="Z129" s="778"/>
      <c r="AJ129" s="798"/>
      <c r="AK129" s="798"/>
      <c r="AL129" s="798"/>
      <c r="AM129" s="798"/>
      <c r="AN129" s="798"/>
      <c r="AO129" s="789"/>
      <c r="AP129" s="798"/>
      <c r="AQ129" s="798"/>
    </row>
    <row r="130" customHeight="1" spans="1:43">
      <c r="A130" s="425" t="str">
        <f>'[2]ALL NEW COMP'!A133</f>
        <v>ALL135.25</v>
      </c>
      <c r="B130" s="800" t="str">
        <f>'[2]ALL NEW COMP'!B133</f>
        <v>CORE SENSE (562-0291-06) ZFI96-140</v>
      </c>
      <c r="C130" s="817" t="s">
        <v>392</v>
      </c>
      <c r="D130" s="319"/>
      <c r="E130" s="319"/>
      <c r="F130" s="319"/>
      <c r="G130" s="790"/>
      <c r="H130" s="427">
        <f>'[2]ALL NEW COMP'!O133</f>
        <v>625.757575757576</v>
      </c>
      <c r="I130" s="815"/>
      <c r="J130" s="792"/>
      <c r="K130" s="427"/>
      <c r="L130" s="807"/>
      <c r="M130" s="616"/>
      <c r="N130" s="783"/>
      <c r="O130" s="816"/>
      <c r="P130" s="783"/>
      <c r="Q130" s="784"/>
      <c r="R130" s="784"/>
      <c r="S130" s="784"/>
      <c r="T130" s="427"/>
      <c r="U130" s="427"/>
      <c r="V130" s="427"/>
      <c r="W130" s="563"/>
      <c r="X130" s="616"/>
      <c r="Y130" s="614"/>
      <c r="Z130" s="778"/>
      <c r="AJ130" s="798"/>
      <c r="AK130" s="798"/>
      <c r="AL130" s="798"/>
      <c r="AM130" s="798"/>
      <c r="AN130" s="798"/>
      <c r="AO130" s="789"/>
      <c r="AP130" s="798"/>
      <c r="AQ130" s="798"/>
    </row>
    <row r="131" customHeight="1" spans="1:43">
      <c r="A131" s="425" t="str">
        <f>'[2]ALL NEW COMP'!A134</f>
        <v>ALL135.251</v>
      </c>
      <c r="B131" s="800" t="str">
        <f>'[2]ALL NEW COMP'!B134</f>
        <v>571-0064-06 MODULE-CORESENSE ASSM</v>
      </c>
      <c r="C131" s="818" t="s">
        <v>393</v>
      </c>
      <c r="D131" s="319"/>
      <c r="E131" s="319"/>
      <c r="F131" s="319"/>
      <c r="G131" s="790"/>
      <c r="H131" s="427">
        <f>'[2]ALL NEW COMP'!O134</f>
        <v>650.337333333333</v>
      </c>
      <c r="I131" s="808"/>
      <c r="J131" s="792"/>
      <c r="K131" s="427"/>
      <c r="L131" s="807"/>
      <c r="M131" s="616"/>
      <c r="N131" s="783"/>
      <c r="O131" s="816"/>
      <c r="P131" s="783"/>
      <c r="Q131" s="784"/>
      <c r="R131" s="784"/>
      <c r="S131" s="784"/>
      <c r="T131" s="427"/>
      <c r="U131" s="427"/>
      <c r="V131" s="427"/>
      <c r="W131" s="563"/>
      <c r="X131" s="616"/>
      <c r="Y131" s="614"/>
      <c r="Z131" s="778"/>
      <c r="AJ131" s="798"/>
      <c r="AK131" s="798"/>
      <c r="AL131" s="798"/>
      <c r="AM131" s="798"/>
      <c r="AN131" s="798"/>
      <c r="AO131" s="789"/>
      <c r="AP131" s="798"/>
      <c r="AQ131" s="798"/>
    </row>
    <row r="132" customHeight="1" spans="1:43">
      <c r="A132" s="425" t="str">
        <f>'[2]ALL NEW COMP'!A135</f>
        <v>ALL135.252</v>
      </c>
      <c r="B132" s="800" t="str">
        <f>'[2]ALL NEW COMP'!B135</f>
        <v>043-0210-00 (ZFI23-ZFI81) SENSOR-VAPOR IN</v>
      </c>
      <c r="C132" s="819"/>
      <c r="D132" s="319"/>
      <c r="E132" s="319"/>
      <c r="F132" s="319"/>
      <c r="G132" s="790"/>
      <c r="H132" s="427">
        <f>'[2]ALL NEW COMP'!O135</f>
        <v>28.054797979798</v>
      </c>
      <c r="I132" s="808"/>
      <c r="J132" s="792"/>
      <c r="K132" s="427"/>
      <c r="L132" s="807"/>
      <c r="M132" s="616"/>
      <c r="N132" s="783"/>
      <c r="O132" s="816"/>
      <c r="P132" s="783"/>
      <c r="Q132" s="784"/>
      <c r="R132" s="784"/>
      <c r="S132" s="784"/>
      <c r="T132" s="427"/>
      <c r="U132" s="427"/>
      <c r="V132" s="427"/>
      <c r="W132" s="563"/>
      <c r="X132" s="616"/>
      <c r="Y132" s="614"/>
      <c r="Z132" s="778"/>
      <c r="AJ132" s="798"/>
      <c r="AK132" s="798"/>
      <c r="AL132" s="798"/>
      <c r="AM132" s="798"/>
      <c r="AN132" s="798"/>
      <c r="AO132" s="789"/>
      <c r="AP132" s="798"/>
      <c r="AQ132" s="798"/>
    </row>
    <row r="133" customHeight="1" spans="1:43">
      <c r="A133" s="425" t="str">
        <f>'[2]ALL NEW COMP'!A136</f>
        <v>ALL135.253</v>
      </c>
      <c r="B133" s="800" t="str">
        <f>'[2]ALL NEW COMP'!B136</f>
        <v>043-0210-02 (ZFI23-ZFI81) SENSOR-VAPOR OUT</v>
      </c>
      <c r="C133" s="819"/>
      <c r="D133" s="319"/>
      <c r="E133" s="319"/>
      <c r="F133" s="319"/>
      <c r="G133" s="790"/>
      <c r="H133" s="427">
        <f>'[2]ALL NEW COMP'!O136</f>
        <v>28.054797979798</v>
      </c>
      <c r="I133" s="808"/>
      <c r="J133" s="792"/>
      <c r="K133" s="427"/>
      <c r="L133" s="807"/>
      <c r="M133" s="616"/>
      <c r="N133" s="783"/>
      <c r="O133" s="816"/>
      <c r="P133" s="783"/>
      <c r="Q133" s="784"/>
      <c r="R133" s="784"/>
      <c r="S133" s="784"/>
      <c r="T133" s="427"/>
      <c r="U133" s="427"/>
      <c r="V133" s="427"/>
      <c r="W133" s="563"/>
      <c r="X133" s="616"/>
      <c r="Y133" s="614"/>
      <c r="Z133" s="778"/>
      <c r="AJ133" s="798"/>
      <c r="AK133" s="798"/>
      <c r="AL133" s="798"/>
      <c r="AM133" s="798"/>
      <c r="AN133" s="798"/>
      <c r="AO133" s="789"/>
      <c r="AP133" s="798"/>
      <c r="AQ133" s="798"/>
    </row>
    <row r="134" customHeight="1" spans="1:43">
      <c r="A134" s="425" t="str">
        <f>'[2]ALL NEW COMP'!A137</f>
        <v>ALL135.254</v>
      </c>
      <c r="B134" s="800" t="str">
        <f>'[2]ALL NEW COMP'!B137</f>
        <v>043-0277-00 (ZFI23-ZFI140) SENSOR-DLT</v>
      </c>
      <c r="C134" s="820"/>
      <c r="D134" s="319"/>
      <c r="E134" s="319"/>
      <c r="F134" s="319"/>
      <c r="G134" s="790"/>
      <c r="H134" s="427">
        <f>'[2]ALL NEW COMP'!O137</f>
        <v>22.4229797979798</v>
      </c>
      <c r="I134" s="808"/>
      <c r="J134" s="792"/>
      <c r="K134" s="427"/>
      <c r="L134" s="807"/>
      <c r="M134" s="616"/>
      <c r="N134" s="783"/>
      <c r="O134" s="816"/>
      <c r="P134" s="783"/>
      <c r="Q134" s="784"/>
      <c r="R134" s="784"/>
      <c r="S134" s="784"/>
      <c r="T134" s="427"/>
      <c r="U134" s="427"/>
      <c r="V134" s="427"/>
      <c r="W134" s="563"/>
      <c r="X134" s="616"/>
      <c r="Y134" s="614"/>
      <c r="Z134" s="778"/>
      <c r="AJ134" s="798"/>
      <c r="AK134" s="798"/>
      <c r="AL134" s="798"/>
      <c r="AM134" s="798"/>
      <c r="AN134" s="798"/>
      <c r="AO134" s="789"/>
      <c r="AP134" s="798"/>
      <c r="AQ134" s="798"/>
    </row>
    <row r="135" customHeight="1" spans="1:43">
      <c r="A135" s="425" t="str">
        <f>'[2]ALL NEW COMP'!A138</f>
        <v>ALL135.255</v>
      </c>
      <c r="B135" s="800" t="str">
        <f>'[2]ALL NEW COMP'!B138</f>
        <v>043-0285-00 (ZFI96,ZFI122,ZFI140) SENSOR-VAPOR IN/OUT</v>
      </c>
      <c r="C135" s="819" t="s">
        <v>394</v>
      </c>
      <c r="D135" s="319"/>
      <c r="E135" s="319"/>
      <c r="F135" s="319"/>
      <c r="G135" s="821"/>
      <c r="H135" s="427">
        <f>'[2]ALL NEW COMP'!O138</f>
        <v>46.0974747474747</v>
      </c>
      <c r="I135" s="808"/>
      <c r="J135" s="792"/>
      <c r="K135" s="427"/>
      <c r="L135" s="807"/>
      <c r="M135" s="616"/>
      <c r="N135" s="783"/>
      <c r="O135" s="816"/>
      <c r="P135" s="783"/>
      <c r="Q135" s="784"/>
      <c r="R135" s="784"/>
      <c r="S135" s="784"/>
      <c r="T135" s="427"/>
      <c r="U135" s="427"/>
      <c r="V135" s="427"/>
      <c r="W135" s="563"/>
      <c r="X135" s="616"/>
      <c r="Y135" s="614"/>
      <c r="Z135" s="778"/>
      <c r="AJ135" s="798"/>
      <c r="AK135" s="798"/>
      <c r="AL135" s="798"/>
      <c r="AM135" s="798"/>
      <c r="AN135" s="798"/>
      <c r="AO135" s="789"/>
      <c r="AP135" s="798"/>
      <c r="AQ135" s="798"/>
    </row>
    <row r="136" customHeight="1" spans="1:43">
      <c r="A136" s="425" t="str">
        <f>'[2]ALL NEW COMP'!A139</f>
        <v>HEAT004.05</v>
      </c>
      <c r="B136" s="800" t="str">
        <f>'[2]ALL NEW COMP'!B139</f>
        <v>PLATE HEAT BX4THX14 (ZFI23-ZFI36)</v>
      </c>
      <c r="C136" s="819"/>
      <c r="D136" s="319"/>
      <c r="E136" s="319"/>
      <c r="F136" s="319"/>
      <c r="G136" s="821"/>
      <c r="H136" s="427">
        <f>'[2]ALL NEW COMP'!O139</f>
        <v>407.524621212121</v>
      </c>
      <c r="I136" s="808"/>
      <c r="J136" s="792"/>
      <c r="K136" s="427"/>
      <c r="L136" s="807"/>
      <c r="M136" s="616"/>
      <c r="N136" s="783"/>
      <c r="O136" s="816"/>
      <c r="P136" s="783"/>
      <c r="Q136" s="784"/>
      <c r="R136" s="784"/>
      <c r="S136" s="784"/>
      <c r="T136" s="427"/>
      <c r="U136" s="427"/>
      <c r="V136" s="427"/>
      <c r="W136" s="563"/>
      <c r="X136" s="616"/>
      <c r="Y136" s="614"/>
      <c r="Z136" s="778"/>
      <c r="AJ136" s="798"/>
      <c r="AK136" s="798"/>
      <c r="AL136" s="798"/>
      <c r="AM136" s="798"/>
      <c r="AN136" s="798"/>
      <c r="AO136" s="789"/>
      <c r="AP136" s="798"/>
      <c r="AQ136" s="798"/>
    </row>
    <row r="137" spans="1:43">
      <c r="A137" s="425" t="str">
        <f>'[2]ALL NEW COMP'!A140</f>
        <v>HEAT004.08</v>
      </c>
      <c r="B137" s="800" t="str">
        <f>'[2]ALL NEW COMP'!B140</f>
        <v>PLATE HEAT BX4THX24 (ZFI39-ZFI68)</v>
      </c>
      <c r="C137" s="819"/>
      <c r="D137" s="319"/>
      <c r="E137" s="319"/>
      <c r="F137" s="319"/>
      <c r="G137" s="821"/>
      <c r="H137" s="427">
        <f>'[2]ALL NEW COMP'!O140</f>
        <v>571.003787878788</v>
      </c>
      <c r="I137" s="808"/>
      <c r="J137" s="792"/>
      <c r="K137" s="427"/>
      <c r="L137" s="807"/>
      <c r="M137" s="616"/>
      <c r="N137" s="783"/>
      <c r="O137" s="816"/>
      <c r="P137" s="783"/>
      <c r="Q137" s="784"/>
      <c r="R137" s="784"/>
      <c r="S137" s="784"/>
      <c r="T137" s="427"/>
      <c r="U137" s="427"/>
      <c r="V137" s="427"/>
      <c r="W137" s="563"/>
      <c r="X137" s="616"/>
      <c r="Y137" s="433"/>
      <c r="Z137" s="778"/>
      <c r="AJ137" s="798"/>
      <c r="AK137" s="798"/>
      <c r="AL137" s="798"/>
      <c r="AM137" s="798"/>
      <c r="AN137" s="798"/>
      <c r="AO137" s="789"/>
      <c r="AP137" s="798" t="e">
        <f>'[1]ALL NEW COMP'!$AH103</f>
        <v>#REF!</v>
      </c>
      <c r="AQ137" s="798" t="e">
        <f>'[1]ALL NEW COMP'!#REF!</f>
        <v>#REF!</v>
      </c>
    </row>
    <row r="138" spans="1:43">
      <c r="A138" s="425" t="str">
        <f>'[2]ALL NEW COMP'!A141</f>
        <v>HEAT004.09</v>
      </c>
      <c r="B138" s="800" t="str">
        <f>'[2]ALL NEW COMP'!B141</f>
        <v>PLATE HEAT BX4THX30 (ZFI81)</v>
      </c>
      <c r="C138" s="820"/>
      <c r="D138" s="319"/>
      <c r="E138" s="319"/>
      <c r="F138" s="319"/>
      <c r="G138" s="821"/>
      <c r="H138" s="427">
        <f>'[2]ALL NEW COMP'!O141</f>
        <v>622.202134986226</v>
      </c>
      <c r="I138" s="808"/>
      <c r="J138" s="792"/>
      <c r="K138" s="427"/>
      <c r="L138" s="807"/>
      <c r="M138" s="616"/>
      <c r="N138" s="783"/>
      <c r="O138" s="816"/>
      <c r="P138" s="783"/>
      <c r="Q138" s="784"/>
      <c r="R138" s="784"/>
      <c r="S138" s="784"/>
      <c r="T138" s="427"/>
      <c r="U138" s="427"/>
      <c r="V138" s="427"/>
      <c r="W138" s="563"/>
      <c r="X138" s="616"/>
      <c r="Y138" s="433"/>
      <c r="Z138" s="778"/>
      <c r="AJ138" s="798"/>
      <c r="AK138" s="798"/>
      <c r="AL138" s="798"/>
      <c r="AM138" s="798"/>
      <c r="AN138" s="798"/>
      <c r="AO138" s="789"/>
      <c r="AP138" s="798"/>
      <c r="AQ138" s="798"/>
    </row>
    <row r="139" spans="1:43">
      <c r="A139" s="425" t="str">
        <f>'[2]ALL NEW COMP'!A142</f>
        <v>HEAT004.10</v>
      </c>
      <c r="B139" s="800" t="str">
        <f>'[2]ALL NEW COMP'!B142</f>
        <v>PLATE HEAT BX10THX40 (ZFI96-ZFI140)</v>
      </c>
      <c r="C139" s="822" t="s">
        <v>395</v>
      </c>
      <c r="D139" s="319" t="str">
        <f>'[2]ALL NEW COMP'!D143</f>
        <v>505-1501-02</v>
      </c>
      <c r="E139" s="319"/>
      <c r="F139" s="319"/>
      <c r="G139" s="790"/>
      <c r="H139" s="427">
        <f>'[2]ALL NEW COMP'!O142</f>
        <v>1095.07575757576</v>
      </c>
      <c r="I139" s="808"/>
      <c r="J139" s="792"/>
      <c r="K139" s="427"/>
      <c r="L139" s="807"/>
      <c r="M139" s="616"/>
      <c r="N139" s="783"/>
      <c r="O139" s="816"/>
      <c r="P139" s="783"/>
      <c r="Q139" s="784"/>
      <c r="R139" s="784"/>
      <c r="S139" s="784"/>
      <c r="T139" s="427"/>
      <c r="U139" s="427"/>
      <c r="V139" s="427"/>
      <c r="W139" s="563"/>
      <c r="X139" s="616"/>
      <c r="Y139" s="433"/>
      <c r="Z139" s="778"/>
      <c r="AJ139" s="798"/>
      <c r="AK139" s="798"/>
      <c r="AL139" s="798"/>
      <c r="AM139" s="798"/>
      <c r="AN139" s="798"/>
      <c r="AO139" s="789"/>
      <c r="AP139" s="798"/>
      <c r="AQ139" s="798"/>
    </row>
    <row r="140" ht="15" customHeight="1" spans="1:43">
      <c r="A140" s="425" t="str">
        <f>'[2]ALL NEW COMP'!A143</f>
        <v>ALL135.26</v>
      </c>
      <c r="B140" s="800" t="str">
        <f>'[2]ALL NEW COMP'!B143</f>
        <v>JACKET ZFI50 &amp; ZFI59</v>
      </c>
      <c r="C140" s="822"/>
      <c r="D140" s="319" t="str">
        <f>'[2]ALL NEW COMP'!D144</f>
        <v>505-1501-00</v>
      </c>
      <c r="E140" s="319"/>
      <c r="F140" s="319"/>
      <c r="G140" s="790"/>
      <c r="H140" s="427">
        <f>'[2]ALL NEW COMP'!O143</f>
        <v>266.861538461538</v>
      </c>
      <c r="I140" s="815"/>
      <c r="J140" s="792"/>
      <c r="K140" s="427"/>
      <c r="L140" s="807"/>
      <c r="M140" s="616"/>
      <c r="N140" s="783"/>
      <c r="O140" s="816"/>
      <c r="P140" s="783"/>
      <c r="Q140" s="784"/>
      <c r="R140" s="784"/>
      <c r="S140" s="784"/>
      <c r="T140" s="427"/>
      <c r="U140" s="427"/>
      <c r="V140" s="427"/>
      <c r="W140" s="563"/>
      <c r="X140" s="616"/>
      <c r="Y140" s="433"/>
      <c r="Z140" s="778"/>
      <c r="AJ140" s="798"/>
      <c r="AK140" s="798"/>
      <c r="AL140" s="798"/>
      <c r="AM140" s="798"/>
      <c r="AN140" s="798"/>
      <c r="AO140" s="789"/>
      <c r="AP140" s="798"/>
      <c r="AQ140" s="798"/>
    </row>
    <row r="141" customHeight="1" spans="1:43">
      <c r="A141" s="425" t="str">
        <f>'[2]ALL NEW COMP'!A144</f>
        <v>ALL135.27</v>
      </c>
      <c r="B141" s="800" t="str">
        <f>'[2]ALL NEW COMP'!B144</f>
        <v>JACKET ZFI68 &amp; ZFI81</v>
      </c>
      <c r="C141" s="822"/>
      <c r="D141" s="319"/>
      <c r="E141" s="319"/>
      <c r="F141" s="319"/>
      <c r="G141" s="117" t="s">
        <v>396</v>
      </c>
      <c r="H141" s="427">
        <f>'[2]ALL NEW COMP'!O144</f>
        <v>316.02024291498</v>
      </c>
      <c r="I141" s="815"/>
      <c r="J141" s="792"/>
      <c r="K141" s="427"/>
      <c r="L141" s="807"/>
      <c r="M141" s="616"/>
      <c r="N141" s="783"/>
      <c r="O141" s="816"/>
      <c r="P141" s="783"/>
      <c r="Q141" s="784"/>
      <c r="R141" s="784"/>
      <c r="S141" s="784"/>
      <c r="T141" s="427"/>
      <c r="U141" s="427"/>
      <c r="V141" s="427"/>
      <c r="W141" s="563"/>
      <c r="X141" s="616"/>
      <c r="Y141" s="433"/>
      <c r="Z141" s="778"/>
      <c r="AJ141" s="798"/>
      <c r="AK141" s="798"/>
      <c r="AL141" s="798"/>
      <c r="AM141" s="798"/>
      <c r="AN141" s="798"/>
      <c r="AO141" s="789"/>
      <c r="AP141" s="798"/>
      <c r="AQ141" s="798"/>
    </row>
    <row r="142" customHeight="1" spans="1:43">
      <c r="A142" s="425" t="str">
        <f>'[2]ALL NEW COMP'!A145</f>
        <v>ALL135.28</v>
      </c>
      <c r="B142" s="800" t="str">
        <f>'[2]ALL NEW COMP'!B145</f>
        <v>JACKET ZFI96,ZFI122 &amp; ZFI140</v>
      </c>
      <c r="C142" s="822"/>
      <c r="D142" s="319"/>
      <c r="E142" s="319"/>
      <c r="F142" s="319"/>
      <c r="G142" s="121"/>
      <c r="H142" s="427">
        <f>'[2]ALL NEW COMP'!O145</f>
        <v>407.314979757085</v>
      </c>
      <c r="I142" s="815"/>
      <c r="J142" s="792"/>
      <c r="K142" s="427"/>
      <c r="L142" s="807"/>
      <c r="M142" s="616"/>
      <c r="N142" s="783"/>
      <c r="O142" s="816"/>
      <c r="P142" s="783"/>
      <c r="Q142" s="784"/>
      <c r="R142" s="784"/>
      <c r="S142" s="784"/>
      <c r="T142" s="427"/>
      <c r="U142" s="427"/>
      <c r="V142" s="427"/>
      <c r="W142" s="563"/>
      <c r="X142" s="616"/>
      <c r="Y142" s="433"/>
      <c r="Z142" s="778"/>
      <c r="AJ142" s="798"/>
      <c r="AK142" s="798"/>
      <c r="AL142" s="798"/>
      <c r="AM142" s="798"/>
      <c r="AN142" s="798"/>
      <c r="AO142" s="789"/>
      <c r="AP142" s="798"/>
      <c r="AQ142" s="798"/>
    </row>
    <row r="143" ht="22.5" spans="1:43">
      <c r="A143" s="425" t="str">
        <f>'[2]ALL NEW COMP'!A146</f>
        <v>ALL135.29</v>
      </c>
      <c r="B143" s="823" t="str">
        <f>'[2]ALL NEW COMP'!B146</f>
        <v>ZB15KQE-TFD-558 COPELAND COMP 2HP (WELDING)</v>
      </c>
      <c r="C143" s="822" t="s">
        <v>397</v>
      </c>
      <c r="D143" s="319"/>
      <c r="E143" s="319"/>
      <c r="F143" s="319"/>
      <c r="G143" s="121"/>
      <c r="H143" s="427">
        <f>'[2]ALL NEW COMP'!O146</f>
        <v>1754.52797202797</v>
      </c>
      <c r="I143" s="808" t="s">
        <v>388</v>
      </c>
      <c r="J143" s="792"/>
      <c r="K143" s="427"/>
      <c r="L143" s="807"/>
      <c r="M143" s="616"/>
      <c r="N143" s="783"/>
      <c r="O143" s="816"/>
      <c r="P143" s="783"/>
      <c r="Q143" s="784"/>
      <c r="R143" s="784"/>
      <c r="S143" s="784"/>
      <c r="T143" s="427"/>
      <c r="U143" s="427"/>
      <c r="V143" s="427"/>
      <c r="W143" s="563"/>
      <c r="X143" s="616"/>
      <c r="Y143" s="433"/>
      <c r="Z143" s="778"/>
      <c r="AJ143" s="798"/>
      <c r="AK143" s="798"/>
      <c r="AL143" s="798"/>
      <c r="AM143" s="798"/>
      <c r="AN143" s="798"/>
      <c r="AO143" s="789"/>
      <c r="AP143" s="798"/>
      <c r="AQ143" s="798"/>
    </row>
    <row r="144" ht="22.5" spans="1:43">
      <c r="A144" s="425" t="str">
        <f>'[2]ALL NEW COMP'!A147</f>
        <v>ALL135.30</v>
      </c>
      <c r="B144" s="823" t="str">
        <f>'[2]ALL NEW COMP'!B147</f>
        <v>ZB19KQE-TFD-558 COPELAND COMP 2.5HP (WELDING)</v>
      </c>
      <c r="C144" s="822"/>
      <c r="D144" s="319"/>
      <c r="E144" s="319"/>
      <c r="F144" s="319"/>
      <c r="G144" s="121"/>
      <c r="H144" s="427">
        <f>'[2]ALL NEW COMP'!O147</f>
        <v>1820.81013986014</v>
      </c>
      <c r="I144" s="808"/>
      <c r="J144" s="792"/>
      <c r="K144" s="427"/>
      <c r="L144" s="807"/>
      <c r="M144" s="616"/>
      <c r="N144" s="783"/>
      <c r="O144" s="816"/>
      <c r="P144" s="783"/>
      <c r="Q144" s="784"/>
      <c r="R144" s="784"/>
      <c r="S144" s="784"/>
      <c r="T144" s="427"/>
      <c r="U144" s="427"/>
      <c r="V144" s="427"/>
      <c r="W144" s="563"/>
      <c r="X144" s="616"/>
      <c r="Y144" s="433"/>
      <c r="Z144" s="778"/>
      <c r="AJ144" s="798"/>
      <c r="AK144" s="798"/>
      <c r="AL144" s="798"/>
      <c r="AM144" s="798"/>
      <c r="AN144" s="798"/>
      <c r="AO144" s="789"/>
      <c r="AP144" s="798"/>
      <c r="AQ144" s="798"/>
    </row>
    <row r="145" ht="22.5" spans="1:43">
      <c r="A145" s="425" t="str">
        <f>'[2]ALL NEW COMP'!A148</f>
        <v>ALL135.31</v>
      </c>
      <c r="B145" s="823" t="str">
        <f>'[2]ALL NEW COMP'!B148</f>
        <v>ZB21KQE-TFD-558 COPELAND COMP 3HP (WELDING)</v>
      </c>
      <c r="C145" s="822"/>
      <c r="D145" s="319"/>
      <c r="E145" s="319"/>
      <c r="F145" s="319"/>
      <c r="G145" s="121"/>
      <c r="H145" s="427">
        <f>'[2]ALL NEW COMP'!O148</f>
        <v>1732.93933566434</v>
      </c>
      <c r="I145" s="808"/>
      <c r="J145" s="792"/>
      <c r="K145" s="427"/>
      <c r="L145" s="807"/>
      <c r="M145" s="616"/>
      <c r="N145" s="783"/>
      <c r="O145" s="816"/>
      <c r="P145" s="783"/>
      <c r="Q145" s="784"/>
      <c r="R145" s="784"/>
      <c r="S145" s="784"/>
      <c r="T145" s="427"/>
      <c r="U145" s="427"/>
      <c r="V145" s="427"/>
      <c r="W145" s="563"/>
      <c r="X145" s="616"/>
      <c r="Y145" s="433"/>
      <c r="Z145" s="778"/>
      <c r="AJ145" s="798"/>
      <c r="AK145" s="798"/>
      <c r="AL145" s="798"/>
      <c r="AM145" s="798"/>
      <c r="AN145" s="798"/>
      <c r="AO145" s="789"/>
      <c r="AP145" s="798"/>
      <c r="AQ145" s="798"/>
    </row>
    <row r="146" ht="22.5" spans="1:43">
      <c r="A146" s="425" t="str">
        <f>'[2]ALL NEW COMP'!A149</f>
        <v>ALL135.32</v>
      </c>
      <c r="B146" s="823" t="str">
        <f>'[2]ALL NEW COMP'!B149</f>
        <v>ZB29KQE-TFD-558 COPELAND COMP 4HP (WELDING)</v>
      </c>
      <c r="C146" s="822"/>
      <c r="D146" s="319"/>
      <c r="E146" s="319"/>
      <c r="F146" s="319"/>
      <c r="G146" s="121"/>
      <c r="H146" s="427">
        <f>'[2]ALL NEW COMP'!O149</f>
        <v>2098.21328671329</v>
      </c>
      <c r="I146" s="808"/>
      <c r="J146" s="792"/>
      <c r="K146" s="427"/>
      <c r="L146" s="807"/>
      <c r="M146" s="616"/>
      <c r="N146" s="783"/>
      <c r="O146" s="816"/>
      <c r="P146" s="783"/>
      <c r="Q146" s="784"/>
      <c r="R146" s="784"/>
      <c r="S146" s="784"/>
      <c r="T146" s="427"/>
      <c r="U146" s="427"/>
      <c r="V146" s="427"/>
      <c r="W146" s="563"/>
      <c r="X146" s="616"/>
      <c r="Y146" s="433"/>
      <c r="Z146" s="778"/>
      <c r="AJ146" s="798"/>
      <c r="AK146" s="798"/>
      <c r="AL146" s="798"/>
      <c r="AM146" s="798"/>
      <c r="AN146" s="798"/>
      <c r="AO146" s="789"/>
      <c r="AP146" s="798"/>
      <c r="AQ146" s="798"/>
    </row>
    <row r="147" ht="22.5" spans="1:43">
      <c r="A147" s="425" t="str">
        <f>'[2]ALL NEW COMP'!A150</f>
        <v>ALL135.33</v>
      </c>
      <c r="B147" s="823" t="str">
        <f>'[2]ALL NEW COMP'!B150</f>
        <v>ZB38KQE-TFD558 COPELAND COMP 5HP (WELDING)</v>
      </c>
      <c r="C147" s="822"/>
      <c r="D147" s="319"/>
      <c r="E147" s="319"/>
      <c r="F147" s="319"/>
      <c r="G147" s="121"/>
      <c r="H147" s="427">
        <f>'[2]ALL NEW COMP'!O150</f>
        <v>2210.99405594406</v>
      </c>
      <c r="I147" s="808"/>
      <c r="J147" s="792"/>
      <c r="K147" s="427"/>
      <c r="L147" s="807"/>
      <c r="M147" s="616"/>
      <c r="N147" s="783"/>
      <c r="O147" s="816"/>
      <c r="P147" s="783"/>
      <c r="Q147" s="784"/>
      <c r="R147" s="784"/>
      <c r="S147" s="784"/>
      <c r="T147" s="427"/>
      <c r="U147" s="427"/>
      <c r="V147" s="427"/>
      <c r="W147" s="563"/>
      <c r="X147" s="616"/>
      <c r="Y147" s="433"/>
      <c r="Z147" s="778"/>
      <c r="AJ147" s="798"/>
      <c r="AK147" s="798"/>
      <c r="AL147" s="798"/>
      <c r="AM147" s="798"/>
      <c r="AN147" s="798"/>
      <c r="AO147" s="789"/>
      <c r="AP147" s="798"/>
      <c r="AQ147" s="798"/>
    </row>
    <row r="148" ht="22.5" spans="1:43">
      <c r="A148" s="425" t="str">
        <f>'[2]ALL NEW COMP'!A151</f>
        <v>ALL135.34</v>
      </c>
      <c r="B148" s="823" t="str">
        <f>'[2]ALL NEW COMP'!B151</f>
        <v>ZB45KQE-TFD558 COPELAND COMP 6HP (WELDING)</v>
      </c>
      <c r="C148" s="822"/>
      <c r="D148" s="319"/>
      <c r="E148" s="319"/>
      <c r="F148" s="319"/>
      <c r="G148" s="121"/>
      <c r="H148" s="427">
        <f>'[2]ALL NEW COMP'!O151</f>
        <v>2546.37604895105</v>
      </c>
      <c r="I148" s="808"/>
      <c r="J148" s="792"/>
      <c r="K148" s="427"/>
      <c r="L148" s="807"/>
      <c r="M148" s="616"/>
      <c r="N148" s="783"/>
      <c r="O148" s="816"/>
      <c r="P148" s="783"/>
      <c r="Q148" s="784"/>
      <c r="R148" s="784"/>
      <c r="S148" s="784"/>
      <c r="T148" s="427"/>
      <c r="U148" s="427"/>
      <c r="V148" s="427"/>
      <c r="W148" s="563"/>
      <c r="X148" s="616"/>
      <c r="Y148" s="433"/>
      <c r="Z148" s="778"/>
      <c r="AJ148" s="798"/>
      <c r="AK148" s="798"/>
      <c r="AL148" s="798"/>
      <c r="AM148" s="798"/>
      <c r="AN148" s="798"/>
      <c r="AO148" s="789"/>
      <c r="AP148" s="798"/>
      <c r="AQ148" s="798"/>
    </row>
    <row r="149" ht="22.5" spans="1:43">
      <c r="A149" s="425" t="str">
        <f>'[2]ALL NEW COMP'!A152</f>
        <v>ALL135.35</v>
      </c>
      <c r="B149" s="823" t="str">
        <f>'[2]ALL NEW COMP'!B152</f>
        <v>ZB48KQE-TFD-558 COPELAND COMP 7HP (WELDING)</v>
      </c>
      <c r="C149" s="822"/>
      <c r="D149" s="319"/>
      <c r="E149" s="319"/>
      <c r="F149" s="319"/>
      <c r="G149" s="121"/>
      <c r="H149" s="427">
        <f>'[2]ALL NEW COMP'!O152</f>
        <v>3380.10174825175</v>
      </c>
      <c r="I149" s="808"/>
      <c r="J149" s="792"/>
      <c r="K149" s="427"/>
      <c r="L149" s="807"/>
      <c r="M149" s="616"/>
      <c r="N149" s="783"/>
      <c r="O149" s="816"/>
      <c r="P149" s="783"/>
      <c r="Q149" s="784"/>
      <c r="R149" s="784"/>
      <c r="S149" s="784"/>
      <c r="T149" s="427"/>
      <c r="U149" s="427"/>
      <c r="V149" s="427"/>
      <c r="W149" s="563"/>
      <c r="X149" s="616"/>
      <c r="Y149" s="433"/>
      <c r="Z149" s="778"/>
      <c r="AJ149" s="798"/>
      <c r="AK149" s="798"/>
      <c r="AL149" s="798"/>
      <c r="AM149" s="798"/>
      <c r="AN149" s="798"/>
      <c r="AO149" s="789"/>
      <c r="AP149" s="798"/>
      <c r="AQ149" s="798"/>
    </row>
    <row r="150" ht="22.5" spans="1:43">
      <c r="A150" s="425" t="str">
        <f>'[2]ALL NEW COMP'!A153</f>
        <v>ALL135.36</v>
      </c>
      <c r="B150" s="823" t="str">
        <f>'[2]ALL NEW COMP'!B153</f>
        <v>ZB58KQE-TFD-550 COPELAND COMP 8HP (WELDING)</v>
      </c>
      <c r="C150" s="822"/>
      <c r="D150" s="319"/>
      <c r="E150" s="319"/>
      <c r="F150" s="319"/>
      <c r="G150" s="121"/>
      <c r="H150" s="427">
        <f>'[2]ALL NEW COMP'!O153</f>
        <v>3961.98409090909</v>
      </c>
      <c r="I150" s="808"/>
      <c r="J150" s="792"/>
      <c r="K150" s="427"/>
      <c r="L150" s="807"/>
      <c r="M150" s="616"/>
      <c r="N150" s="783"/>
      <c r="O150" s="816"/>
      <c r="P150" s="783"/>
      <c r="Q150" s="784"/>
      <c r="R150" s="784"/>
      <c r="S150" s="784"/>
      <c r="T150" s="427"/>
      <c r="U150" s="427"/>
      <c r="V150" s="427"/>
      <c r="W150" s="563"/>
      <c r="X150" s="616"/>
      <c r="Y150" s="433"/>
      <c r="Z150" s="778"/>
      <c r="AJ150" s="798"/>
      <c r="AK150" s="798"/>
      <c r="AL150" s="798"/>
      <c r="AM150" s="798"/>
      <c r="AN150" s="798"/>
      <c r="AO150" s="789"/>
      <c r="AP150" s="798"/>
      <c r="AQ150" s="798"/>
    </row>
    <row r="151" ht="22.5" spans="1:43">
      <c r="A151" s="425" t="str">
        <f>'[2]ALL NEW COMP'!A154</f>
        <v>ALL135.37</v>
      </c>
      <c r="B151" s="823" t="str">
        <f>'[2]ALL NEW COMP'!B154</f>
        <v>ZB66KQE-TFD-550 COPELAND COMP 9HP (WELDING)</v>
      </c>
      <c r="C151" s="822"/>
      <c r="D151" s="319"/>
      <c r="E151" s="319"/>
      <c r="F151" s="319"/>
      <c r="G151" s="121"/>
      <c r="H151" s="427">
        <f>'[2]ALL NEW COMP'!O154</f>
        <v>4322.63706293706</v>
      </c>
      <c r="I151" s="808"/>
      <c r="J151" s="792"/>
      <c r="K151" s="427"/>
      <c r="L151" s="807"/>
      <c r="M151" s="616"/>
      <c r="N151" s="783"/>
      <c r="O151" s="816"/>
      <c r="P151" s="783"/>
      <c r="Q151" s="784"/>
      <c r="R151" s="784"/>
      <c r="S151" s="784"/>
      <c r="T151" s="427"/>
      <c r="U151" s="427"/>
      <c r="V151" s="427"/>
      <c r="W151" s="563"/>
      <c r="X151" s="616"/>
      <c r="Y151" s="433"/>
      <c r="Z151" s="778"/>
      <c r="AJ151" s="798"/>
      <c r="AK151" s="798"/>
      <c r="AL151" s="798"/>
      <c r="AM151" s="798"/>
      <c r="AN151" s="798"/>
      <c r="AO151" s="789"/>
      <c r="AP151" s="798"/>
      <c r="AQ151" s="798"/>
    </row>
    <row r="152" ht="22.5" spans="1:43">
      <c r="A152" s="425" t="str">
        <f>'[2]ALL NEW COMP'!A155</f>
        <v>ALL135.38</v>
      </c>
      <c r="B152" s="823" t="str">
        <f>'[2]ALL NEW COMP'!B155</f>
        <v>ZB76KQE-TFD-550 COPELAND COMP 10HP (WELDING)</v>
      </c>
      <c r="C152" s="822"/>
      <c r="D152" s="319"/>
      <c r="E152" s="319"/>
      <c r="F152" s="319"/>
      <c r="G152" s="121"/>
      <c r="H152" s="427">
        <f>'[2]ALL NEW COMP'!O155</f>
        <v>4686.46695804196</v>
      </c>
      <c r="I152" s="808"/>
      <c r="J152" s="792"/>
      <c r="K152" s="427"/>
      <c r="L152" s="807"/>
      <c r="M152" s="616"/>
      <c r="N152" s="783"/>
      <c r="O152" s="816"/>
      <c r="P152" s="783"/>
      <c r="Q152" s="784"/>
      <c r="R152" s="784"/>
      <c r="S152" s="784"/>
      <c r="T152" s="427"/>
      <c r="U152" s="427"/>
      <c r="V152" s="427"/>
      <c r="W152" s="563"/>
      <c r="X152" s="616"/>
      <c r="Y152" s="433"/>
      <c r="Z152" s="778"/>
      <c r="AJ152" s="798"/>
      <c r="AK152" s="798"/>
      <c r="AL152" s="798"/>
      <c r="AM152" s="798"/>
      <c r="AN152" s="798"/>
      <c r="AO152" s="789"/>
      <c r="AP152" s="798"/>
      <c r="AQ152" s="798"/>
    </row>
    <row r="153" customHeight="1" spans="1:43">
      <c r="A153" s="425" t="str">
        <f>'[2]ALL NEW COMP'!A156</f>
        <v>ALL135.43</v>
      </c>
      <c r="B153" s="824" t="str">
        <f>'[2]ALL NEW COMP'!B156</f>
        <v>ZB190KQE-TWD-522 COPELAND COMP 25HP (WELDING)</v>
      </c>
      <c r="C153" s="822"/>
      <c r="D153" s="319"/>
      <c r="E153" s="319"/>
      <c r="F153" s="319"/>
      <c r="G153" s="122"/>
      <c r="H153" s="427">
        <f>'[2]ALL NEW COMP'!O156</f>
        <v>10758.2167832168</v>
      </c>
      <c r="I153" s="808"/>
      <c r="J153" s="792"/>
      <c r="K153" s="427"/>
      <c r="L153" s="807"/>
      <c r="M153" s="616"/>
      <c r="N153" s="783"/>
      <c r="O153" s="816"/>
      <c r="P153" s="783"/>
      <c r="Q153" s="784"/>
      <c r="R153" s="784"/>
      <c r="S153" s="784"/>
      <c r="T153" s="427"/>
      <c r="U153" s="427"/>
      <c r="V153" s="427"/>
      <c r="W153" s="563"/>
      <c r="X153" s="616"/>
      <c r="Y153" s="433"/>
      <c r="Z153" s="778"/>
      <c r="AJ153" s="798"/>
      <c r="AK153" s="798"/>
      <c r="AL153" s="798"/>
      <c r="AM153" s="798"/>
      <c r="AN153" s="798"/>
      <c r="AO153" s="789"/>
      <c r="AP153" s="798"/>
      <c r="AQ153" s="798"/>
    </row>
    <row r="154" ht="22.5" spans="1:43">
      <c r="A154" s="425" t="str">
        <f>'[2]ALL NEW COMP'!A157</f>
        <v>ALL135.45</v>
      </c>
      <c r="B154" s="824" t="str">
        <f>'[2]ALL NEW COMP'!B157</f>
        <v>ZFI23KNE-TFD-657 COPELAND COMP 5HP (WELDING)</v>
      </c>
      <c r="C154" s="822" t="s">
        <v>398</v>
      </c>
      <c r="D154" s="319"/>
      <c r="E154" s="319"/>
      <c r="F154" s="319"/>
      <c r="G154" s="121"/>
      <c r="H154" s="427">
        <f>'[2]ALL NEW COMP'!O157</f>
        <v>3090.27972027972</v>
      </c>
      <c r="I154" s="808"/>
      <c r="J154" s="792"/>
      <c r="K154" s="427"/>
      <c r="L154" s="807"/>
      <c r="M154" s="616"/>
      <c r="N154" s="783"/>
      <c r="O154" s="816"/>
      <c r="P154" s="783"/>
      <c r="Q154" s="784"/>
      <c r="R154" s="784"/>
      <c r="S154" s="784"/>
      <c r="T154" s="427"/>
      <c r="U154" s="427"/>
      <c r="V154" s="427"/>
      <c r="W154" s="563"/>
      <c r="X154" s="616"/>
      <c r="Y154" s="433"/>
      <c r="Z154" s="778"/>
      <c r="AJ154" s="798"/>
      <c r="AK154" s="798"/>
      <c r="AL154" s="798"/>
      <c r="AM154" s="798"/>
      <c r="AN154" s="798"/>
      <c r="AO154" s="789"/>
      <c r="AP154" s="798"/>
      <c r="AQ154" s="798"/>
    </row>
    <row r="155" ht="22.5" spans="1:43">
      <c r="A155" s="425" t="str">
        <f>'[2]ALL NEW COMP'!A158</f>
        <v>ALL135.46</v>
      </c>
      <c r="B155" s="823" t="str">
        <f>'[2]ALL NEW COMP'!B158</f>
        <v>ZFI26KQE-TFD-5L0 COPELAND COMP 6HP (WELDING)</v>
      </c>
      <c r="C155" s="822"/>
      <c r="D155" s="319"/>
      <c r="E155" s="319"/>
      <c r="F155" s="319"/>
      <c r="G155" s="121"/>
      <c r="H155" s="427">
        <f>'[2]ALL NEW COMP'!O158</f>
        <v>3562.48601398601</v>
      </c>
      <c r="I155" s="808"/>
      <c r="J155" s="792"/>
      <c r="K155" s="427"/>
      <c r="L155" s="807"/>
      <c r="M155" s="616"/>
      <c r="N155" s="783"/>
      <c r="O155" s="816"/>
      <c r="P155" s="783"/>
      <c r="Q155" s="784"/>
      <c r="R155" s="784"/>
      <c r="S155" s="784"/>
      <c r="T155" s="427"/>
      <c r="U155" s="427"/>
      <c r="V155" s="427"/>
      <c r="W155" s="563"/>
      <c r="X155" s="616"/>
      <c r="Y155" s="433"/>
      <c r="Z155" s="778"/>
      <c r="AJ155" s="798"/>
      <c r="AK155" s="798"/>
      <c r="AL155" s="798"/>
      <c r="AM155" s="798"/>
      <c r="AN155" s="798"/>
      <c r="AO155" s="789"/>
      <c r="AP155" s="798"/>
      <c r="AQ155" s="798"/>
    </row>
    <row r="156" ht="22.5" spans="1:43">
      <c r="A156" s="425" t="str">
        <f>'[2]ALL NEW COMP'!A159</f>
        <v>ALL135.47</v>
      </c>
      <c r="B156" s="823" t="str">
        <f>'[2]ALL NEW COMP'!B159</f>
        <v>ZFI36KQE-TFD-5L0 COPELAND COMP 8HP (WELDING)</v>
      </c>
      <c r="C156" s="822"/>
      <c r="D156" s="319"/>
      <c r="E156" s="319"/>
      <c r="F156" s="319"/>
      <c r="G156" s="121"/>
      <c r="H156" s="427">
        <f>'[2]ALL NEW COMP'!O159</f>
        <v>4322.78146853147</v>
      </c>
      <c r="I156" s="808"/>
      <c r="J156" s="792"/>
      <c r="K156" s="427"/>
      <c r="L156" s="807"/>
      <c r="M156" s="616"/>
      <c r="N156" s="783"/>
      <c r="O156" s="816"/>
      <c r="P156" s="783"/>
      <c r="Q156" s="784"/>
      <c r="R156" s="784"/>
      <c r="S156" s="784"/>
      <c r="T156" s="427"/>
      <c r="U156" s="427"/>
      <c r="V156" s="427"/>
      <c r="W156" s="563"/>
      <c r="X156" s="616"/>
      <c r="Y156" s="433"/>
      <c r="Z156" s="778"/>
      <c r="AJ156" s="798"/>
      <c r="AK156" s="798"/>
      <c r="AL156" s="798"/>
      <c r="AM156" s="798"/>
      <c r="AN156" s="798"/>
      <c r="AO156" s="789"/>
      <c r="AP156" s="798"/>
      <c r="AQ156" s="798"/>
    </row>
    <row r="157" ht="22.5" spans="1:43">
      <c r="A157" s="425" t="str">
        <f>'[2]ALL NEW COMP'!A160</f>
        <v>ALL135.48</v>
      </c>
      <c r="B157" s="823" t="str">
        <f>'[2]ALL NEW COMP'!B160</f>
        <v>ZFI39KQE-TFD-5L0 COPELAND COMP 10HP (WELDING)</v>
      </c>
      <c r="C157" s="822"/>
      <c r="D157" s="319"/>
      <c r="E157" s="319"/>
      <c r="F157" s="319"/>
      <c r="G157" s="121"/>
      <c r="H157" s="427">
        <f>'[2]ALL NEW COMP'!O160</f>
        <v>4672.96503496503</v>
      </c>
      <c r="I157" s="808"/>
      <c r="J157" s="792"/>
      <c r="K157" s="427"/>
      <c r="L157" s="807"/>
      <c r="M157" s="616"/>
      <c r="N157" s="783"/>
      <c r="O157" s="816"/>
      <c r="P157" s="783"/>
      <c r="Q157" s="784"/>
      <c r="R157" s="784"/>
      <c r="S157" s="784"/>
      <c r="T157" s="427"/>
      <c r="U157" s="427"/>
      <c r="V157" s="427"/>
      <c r="W157" s="563"/>
      <c r="X157" s="616"/>
      <c r="Y157" s="433"/>
      <c r="Z157" s="778"/>
      <c r="AJ157" s="798"/>
      <c r="AK157" s="798"/>
      <c r="AL157" s="798"/>
      <c r="AM157" s="798"/>
      <c r="AN157" s="798"/>
      <c r="AO157" s="789"/>
      <c r="AP157" s="798"/>
      <c r="AQ157" s="798"/>
    </row>
    <row r="158" ht="22.5" spans="1:43">
      <c r="A158" s="425" t="str">
        <f>'[2]ALL NEW COMP'!A161</f>
        <v>ALL135.49</v>
      </c>
      <c r="B158" s="823" t="str">
        <f>'[2]ALL NEW COMP'!B161</f>
        <v>ZFI50KQE-TFD-554 COPELAND COMP 12HP (WELDING)</v>
      </c>
      <c r="C158" s="822"/>
      <c r="D158" s="319"/>
      <c r="E158" s="319"/>
      <c r="F158" s="319"/>
      <c r="G158" s="121"/>
      <c r="H158" s="427">
        <f>'[2]ALL NEW COMP'!O161</f>
        <v>5058.52797202797</v>
      </c>
      <c r="I158" s="808"/>
      <c r="J158" s="792"/>
      <c r="K158" s="427"/>
      <c r="L158" s="807"/>
      <c r="M158" s="616"/>
      <c r="N158" s="783"/>
      <c r="O158" s="816"/>
      <c r="P158" s="783"/>
      <c r="Q158" s="784"/>
      <c r="R158" s="784"/>
      <c r="S158" s="784"/>
      <c r="T158" s="427"/>
      <c r="U158" s="427"/>
      <c r="V158" s="427"/>
      <c r="W158" s="563"/>
      <c r="X158" s="616"/>
      <c r="Y158" s="433"/>
      <c r="Z158" s="778"/>
      <c r="AJ158" s="798"/>
      <c r="AK158" s="798"/>
      <c r="AL158" s="798"/>
      <c r="AM158" s="798"/>
      <c r="AN158" s="798"/>
      <c r="AO158" s="789"/>
      <c r="AP158" s="798"/>
      <c r="AQ158" s="798"/>
    </row>
    <row r="159" ht="22.5" spans="1:43">
      <c r="A159" s="425" t="str">
        <f>'[2]ALL NEW COMP'!A162</f>
        <v>ALL135.50</v>
      </c>
      <c r="B159" s="823" t="str">
        <f>'[2]ALL NEW COMP'!B162</f>
        <v>ZFI59KQE-TFD-554 COPELAND COMP 15HP (WELDING)</v>
      </c>
      <c r="C159" s="822"/>
      <c r="D159" s="319"/>
      <c r="E159" s="319"/>
      <c r="F159" s="319"/>
      <c r="G159" s="121"/>
      <c r="H159" s="427">
        <f>'[2]ALL NEW COMP'!O162</f>
        <v>6374.78496503497</v>
      </c>
      <c r="I159" s="808"/>
      <c r="J159" s="792"/>
      <c r="K159" s="427"/>
      <c r="L159" s="807"/>
      <c r="M159" s="616"/>
      <c r="N159" s="783"/>
      <c r="O159" s="816"/>
      <c r="P159" s="783"/>
      <c r="Q159" s="784"/>
      <c r="R159" s="784"/>
      <c r="S159" s="784"/>
      <c r="T159" s="427"/>
      <c r="U159" s="427"/>
      <c r="V159" s="427"/>
      <c r="W159" s="563"/>
      <c r="X159" s="616"/>
      <c r="Y159" s="433"/>
      <c r="Z159" s="778"/>
      <c r="AJ159" s="798"/>
      <c r="AK159" s="798"/>
      <c r="AL159" s="798"/>
      <c r="AM159" s="798"/>
      <c r="AN159" s="798"/>
      <c r="AO159" s="789"/>
      <c r="AP159" s="798"/>
      <c r="AQ159" s="798"/>
    </row>
    <row r="160" ht="22.5" spans="1:43">
      <c r="A160" s="425" t="str">
        <f>'[2]ALL NEW COMP'!A163</f>
        <v>ALL135.51</v>
      </c>
      <c r="B160" s="823" t="str">
        <f>'[2]ALL NEW COMP'!B163</f>
        <v>ZFI68KQE-TFD-554 COPELAND COMP 18HP (WELDING)</v>
      </c>
      <c r="C160" s="822"/>
      <c r="D160" s="319"/>
      <c r="E160" s="319"/>
      <c r="F160" s="319"/>
      <c r="G160" s="121"/>
      <c r="H160" s="427">
        <f>'[2]ALL NEW COMP'!O163</f>
        <v>7375.51573426573</v>
      </c>
      <c r="I160" s="808"/>
      <c r="J160" s="792"/>
      <c r="K160" s="427"/>
      <c r="L160" s="807"/>
      <c r="M160" s="616"/>
      <c r="N160" s="783"/>
      <c r="O160" s="816"/>
      <c r="P160" s="783"/>
      <c r="Q160" s="784"/>
      <c r="R160" s="784"/>
      <c r="S160" s="784"/>
      <c r="T160" s="427"/>
      <c r="U160" s="427"/>
      <c r="V160" s="427"/>
      <c r="W160" s="563"/>
      <c r="X160" s="616"/>
      <c r="Y160" s="433"/>
      <c r="Z160" s="778"/>
      <c r="AJ160" s="798"/>
      <c r="AK160" s="798"/>
      <c r="AL160" s="798"/>
      <c r="AM160" s="798"/>
      <c r="AN160" s="798"/>
      <c r="AO160" s="789"/>
      <c r="AP160" s="798"/>
      <c r="AQ160" s="798"/>
    </row>
    <row r="161" spans="1:43">
      <c r="A161" s="425" t="str">
        <f>'[2]ALL NEW COMP'!A164</f>
        <v>ALL135.52</v>
      </c>
      <c r="B161" s="823" t="str">
        <f>'[2]ALL NEW COMP'!B164</f>
        <v>ZB15KNE-TFD558 (W)</v>
      </c>
      <c r="C161" s="34"/>
      <c r="D161" s="319"/>
      <c r="E161" s="319"/>
      <c r="F161" s="319"/>
      <c r="G161" s="121"/>
      <c r="H161" s="427"/>
      <c r="I161" s="791" t="s">
        <v>376</v>
      </c>
      <c r="J161" s="792"/>
      <c r="K161" s="427"/>
      <c r="L161" s="807"/>
      <c r="M161" s="616"/>
      <c r="N161" s="783"/>
      <c r="O161" s="816"/>
      <c r="P161" s="783"/>
      <c r="Q161" s="784"/>
      <c r="R161" s="784"/>
      <c r="S161" s="784"/>
      <c r="T161" s="427"/>
      <c r="U161" s="427"/>
      <c r="V161" s="427"/>
      <c r="W161" s="563"/>
      <c r="X161" s="616"/>
      <c r="Y161" s="433"/>
      <c r="Z161" s="778"/>
      <c r="AJ161" s="798"/>
      <c r="AK161" s="798"/>
      <c r="AL161" s="798"/>
      <c r="AM161" s="798"/>
      <c r="AN161" s="798"/>
      <c r="AO161" s="789"/>
      <c r="AP161" s="798"/>
      <c r="AQ161" s="798"/>
    </row>
    <row r="162" spans="1:43">
      <c r="A162" s="425" t="str">
        <f>'[2]ALL NEW COMP'!A165</f>
        <v>ALL135.53</v>
      </c>
      <c r="B162" s="823" t="str">
        <f>'[2]ALL NEW COMP'!B165</f>
        <v>ZB19KNE-TFD558 (W)</v>
      </c>
      <c r="C162" s="34"/>
      <c r="D162" s="319"/>
      <c r="E162" s="319"/>
      <c r="F162" s="319"/>
      <c r="G162" s="121"/>
      <c r="H162" s="427"/>
      <c r="I162" s="791"/>
      <c r="J162" s="792"/>
      <c r="K162" s="427"/>
      <c r="L162" s="807"/>
      <c r="M162" s="616"/>
      <c r="N162" s="783"/>
      <c r="O162" s="816"/>
      <c r="P162" s="783"/>
      <c r="Q162" s="784"/>
      <c r="R162" s="784"/>
      <c r="S162" s="784"/>
      <c r="T162" s="427"/>
      <c r="U162" s="427"/>
      <c r="V162" s="427"/>
      <c r="W162" s="563"/>
      <c r="X162" s="616"/>
      <c r="Y162" s="433"/>
      <c r="Z162" s="778"/>
      <c r="AJ162" s="798"/>
      <c r="AK162" s="798"/>
      <c r="AL162" s="798"/>
      <c r="AM162" s="798"/>
      <c r="AN162" s="798"/>
      <c r="AO162" s="789"/>
      <c r="AP162" s="798"/>
      <c r="AQ162" s="798"/>
    </row>
    <row r="163" spans="1:43">
      <c r="A163" s="425" t="str">
        <f>'[2]ALL NEW COMP'!A166</f>
        <v>ALL135.54</v>
      </c>
      <c r="B163" s="823" t="str">
        <f>'[2]ALL NEW COMP'!B166</f>
        <v>ZB21KNE-TFD-558 (W)</v>
      </c>
      <c r="C163" s="34"/>
      <c r="D163" s="319"/>
      <c r="E163" s="319"/>
      <c r="F163" s="319"/>
      <c r="G163" s="121"/>
      <c r="H163" s="427"/>
      <c r="I163" s="791"/>
      <c r="J163" s="792"/>
      <c r="K163" s="427"/>
      <c r="L163" s="807"/>
      <c r="M163" s="616"/>
      <c r="N163" s="783"/>
      <c r="O163" s="816"/>
      <c r="P163" s="783"/>
      <c r="Q163" s="784"/>
      <c r="R163" s="784"/>
      <c r="S163" s="784"/>
      <c r="T163" s="427"/>
      <c r="U163" s="427"/>
      <c r="V163" s="427"/>
      <c r="W163" s="563"/>
      <c r="X163" s="616"/>
      <c r="Y163" s="433"/>
      <c r="Z163" s="778"/>
      <c r="AJ163" s="798"/>
      <c r="AK163" s="798"/>
      <c r="AL163" s="798"/>
      <c r="AM163" s="798"/>
      <c r="AN163" s="798"/>
      <c r="AO163" s="789"/>
      <c r="AP163" s="798"/>
      <c r="AQ163" s="798"/>
    </row>
    <row r="164" spans="1:43">
      <c r="A164" s="425" t="str">
        <f>'[2]ALL NEW COMP'!A167</f>
        <v>ALL135.55</v>
      </c>
      <c r="B164" s="823" t="str">
        <f>'[2]ALL NEW COMP'!B167</f>
        <v>ZB29KNE-TFD-558 (W)</v>
      </c>
      <c r="C164" s="34"/>
      <c r="D164" s="319"/>
      <c r="E164" s="319"/>
      <c r="F164" s="319"/>
      <c r="G164" s="121"/>
      <c r="H164" s="427"/>
      <c r="I164" s="791"/>
      <c r="J164" s="792"/>
      <c r="K164" s="427"/>
      <c r="L164" s="807"/>
      <c r="M164" s="616"/>
      <c r="N164" s="783"/>
      <c r="O164" s="816"/>
      <c r="P164" s="783"/>
      <c r="Q164" s="784"/>
      <c r="R164" s="784"/>
      <c r="S164" s="784"/>
      <c r="T164" s="427"/>
      <c r="U164" s="427"/>
      <c r="V164" s="427"/>
      <c r="W164" s="563"/>
      <c r="X164" s="616"/>
      <c r="Y164" s="433"/>
      <c r="Z164" s="778"/>
      <c r="AJ164" s="798"/>
      <c r="AK164" s="798"/>
      <c r="AL164" s="798"/>
      <c r="AM164" s="798"/>
      <c r="AN164" s="798"/>
      <c r="AO164" s="789"/>
      <c r="AP164" s="798"/>
      <c r="AQ164" s="798"/>
    </row>
    <row r="165" spans="1:43">
      <c r="A165" s="425" t="str">
        <f>'[2]ALL NEW COMP'!A168</f>
        <v>ALL135.56</v>
      </c>
      <c r="B165" s="823" t="str">
        <f>'[2]ALL NEW COMP'!B168</f>
        <v>ZB38KNE-TFD-558 (W)</v>
      </c>
      <c r="C165" s="34"/>
      <c r="D165" s="319"/>
      <c r="E165" s="319"/>
      <c r="F165" s="319"/>
      <c r="G165" s="121"/>
      <c r="H165" s="427"/>
      <c r="I165" s="791"/>
      <c r="J165" s="792"/>
      <c r="K165" s="427"/>
      <c r="L165" s="807"/>
      <c r="M165" s="616"/>
      <c r="N165" s="783"/>
      <c r="O165" s="816"/>
      <c r="P165" s="783"/>
      <c r="Q165" s="784"/>
      <c r="R165" s="784"/>
      <c r="S165" s="784"/>
      <c r="T165" s="427"/>
      <c r="U165" s="427"/>
      <c r="V165" s="427"/>
      <c r="W165" s="563"/>
      <c r="X165" s="616"/>
      <c r="Y165" s="433"/>
      <c r="Z165" s="778"/>
      <c r="AJ165" s="798"/>
      <c r="AK165" s="798"/>
      <c r="AL165" s="798"/>
      <c r="AM165" s="798"/>
      <c r="AN165" s="798"/>
      <c r="AO165" s="789"/>
      <c r="AP165" s="798"/>
      <c r="AQ165" s="798"/>
    </row>
    <row r="166" spans="1:43">
      <c r="A166" s="425" t="str">
        <f>'[2]ALL NEW COMP'!A169</f>
        <v>ALL135.57</v>
      </c>
      <c r="B166" s="823" t="str">
        <f>'[2]ALL NEW COMP'!B169</f>
        <v>ZB45KNE-TFD-558 (W)</v>
      </c>
      <c r="C166" s="34"/>
      <c r="D166" s="319"/>
      <c r="E166" s="319"/>
      <c r="F166" s="319"/>
      <c r="G166" s="121"/>
      <c r="H166" s="427"/>
      <c r="I166" s="791"/>
      <c r="J166" s="792"/>
      <c r="K166" s="427"/>
      <c r="L166" s="807"/>
      <c r="M166" s="616"/>
      <c r="N166" s="783"/>
      <c r="O166" s="816"/>
      <c r="P166" s="783"/>
      <c r="Q166" s="784"/>
      <c r="R166" s="784"/>
      <c r="S166" s="784"/>
      <c r="T166" s="427"/>
      <c r="U166" s="427"/>
      <c r="V166" s="427"/>
      <c r="W166" s="563"/>
      <c r="X166" s="616"/>
      <c r="Y166" s="433"/>
      <c r="Z166" s="778"/>
      <c r="AJ166" s="798"/>
      <c r="AK166" s="798"/>
      <c r="AL166" s="798"/>
      <c r="AM166" s="798"/>
      <c r="AN166" s="798"/>
      <c r="AO166" s="789"/>
      <c r="AP166" s="798"/>
      <c r="AQ166" s="798"/>
    </row>
    <row r="167" spans="1:43">
      <c r="A167" s="425" t="str">
        <f>'[2]ALL NEW COMP'!A170</f>
        <v>ALL135.58</v>
      </c>
      <c r="B167" s="823" t="str">
        <f>'[2]ALL NEW COMP'!B170</f>
        <v>ZB48KNE-TFD-558 (W)</v>
      </c>
      <c r="C167" s="34"/>
      <c r="D167" s="319"/>
      <c r="E167" s="319"/>
      <c r="F167" s="319"/>
      <c r="G167" s="121"/>
      <c r="H167" s="427"/>
      <c r="I167" s="791"/>
      <c r="J167" s="792"/>
      <c r="K167" s="427"/>
      <c r="L167" s="807"/>
      <c r="M167" s="616"/>
      <c r="N167" s="783"/>
      <c r="O167" s="816"/>
      <c r="P167" s="783"/>
      <c r="Q167" s="784"/>
      <c r="R167" s="784"/>
      <c r="S167" s="784"/>
      <c r="T167" s="427"/>
      <c r="U167" s="427"/>
      <c r="V167" s="427"/>
      <c r="W167" s="563"/>
      <c r="X167" s="616"/>
      <c r="Y167" s="433"/>
      <c r="Z167" s="778"/>
      <c r="AJ167" s="798"/>
      <c r="AK167" s="798"/>
      <c r="AL167" s="798"/>
      <c r="AM167" s="798"/>
      <c r="AN167" s="798"/>
      <c r="AO167" s="789"/>
      <c r="AP167" s="798"/>
      <c r="AQ167" s="798"/>
    </row>
    <row r="168" ht="22.5" spans="1:43">
      <c r="A168" s="425" t="str">
        <f>'[2]ALL NEW COMP'!A171</f>
        <v>ALL136</v>
      </c>
      <c r="B168" s="577" t="str">
        <f>'[2]ALL NEW COMP'!B171</f>
        <v>C-SB261H5A (1ph) BSONYO SCROLL COMP 3.5HP</v>
      </c>
      <c r="C168" s="155" t="s">
        <v>399</v>
      </c>
      <c r="D168" s="319">
        <f>'[2]ALL NEW COMP'!D171</f>
        <v>3.5</v>
      </c>
      <c r="E168" s="319" t="str">
        <f>'[2]ALL NEW COMP'!E171</f>
        <v>(1/2,7/8) </v>
      </c>
      <c r="F168" s="319">
        <f>'[2]ALL NEW COMP'!F171</f>
        <v>24</v>
      </c>
      <c r="G168" s="790" t="str">
        <f>'[2]ALL NEW COMP'!G171</f>
        <v>11200btu</v>
      </c>
      <c r="H168" s="427">
        <f>'[2]ALL NEW COMP'!O171</f>
        <v>1328.40909090909</v>
      </c>
      <c r="I168" s="791" t="s">
        <v>376</v>
      </c>
      <c r="J168" s="792" t="str">
        <f>'[2]ALL NEW COMP'!T171</f>
        <v>CU - 50  QC</v>
      </c>
      <c r="K168" s="427" t="str">
        <f>'[2]ALL NEW COMP'!W171</f>
        <v>~</v>
      </c>
      <c r="L168" s="797"/>
      <c r="M168" s="616"/>
      <c r="N168" s="783">
        <f>'[2]ALL NEW COMP'!$AU171</f>
        <v>1299.68944099379</v>
      </c>
      <c r="O168" s="709"/>
      <c r="P168" s="783">
        <f>'[2]ALL NEW COMP'!$AW171</f>
        <v>696.60974635211</v>
      </c>
      <c r="Q168" s="784"/>
      <c r="R168" s="784"/>
      <c r="S168" s="784"/>
      <c r="T168" s="427"/>
      <c r="U168" s="427"/>
      <c r="V168" s="427"/>
      <c r="W168" s="563"/>
      <c r="X168" s="616"/>
      <c r="Y168" s="433"/>
      <c r="Z168" s="778"/>
      <c r="AJ168" s="798"/>
      <c r="AK168" s="798"/>
      <c r="AL168" s="798"/>
      <c r="AM168" s="798"/>
      <c r="AN168" s="798"/>
      <c r="AO168" s="789"/>
      <c r="AP168" s="798"/>
      <c r="AQ168" s="798"/>
    </row>
    <row r="169" spans="1:43">
      <c r="A169" s="425" t="str">
        <f>'[2]ALL NEW COMP'!A172</f>
        <v>ALL138</v>
      </c>
      <c r="B169" s="577" t="str">
        <f>'[2]ALL NEW COMP'!B172</f>
        <v>C-SB303H8A BSONYO SCROLL COMP 4HP</v>
      </c>
      <c r="C169" s="157"/>
      <c r="D169" s="319">
        <f>'[2]ALL NEW COMP'!D172</f>
        <v>4</v>
      </c>
      <c r="E169" s="319" t="str">
        <f>'[2]ALL NEW COMP'!E172</f>
        <v>(1/2,7/8) </v>
      </c>
      <c r="F169" s="319">
        <f>'[2]ALL NEW COMP'!F172</f>
        <v>24</v>
      </c>
      <c r="G169" s="790" t="str">
        <f>'[2]ALL NEW COMP'!G172</f>
        <v>14200btu</v>
      </c>
      <c r="H169" s="427">
        <f>'[2]ALL NEW COMP'!O172</f>
        <v>1289.815830721</v>
      </c>
      <c r="I169" s="791"/>
      <c r="J169" s="792" t="str">
        <f>'[2]ALL NEW COMP'!T172</f>
        <v>CU - 64B QC</v>
      </c>
      <c r="K169" s="427" t="str">
        <f>'[2]ALL NEW COMP'!W172</f>
        <v>~</v>
      </c>
      <c r="L169" s="797"/>
      <c r="M169" s="616"/>
      <c r="N169" s="783">
        <f>'[2]ALL NEW COMP'!$AU172</f>
        <v>1626.55279503106</v>
      </c>
      <c r="O169" s="709"/>
      <c r="P169" s="783">
        <f>'[2]ALL NEW COMP'!$AW172</f>
        <v>696.60974635211</v>
      </c>
      <c r="Q169" s="784"/>
      <c r="R169" s="784"/>
      <c r="S169" s="784"/>
      <c r="T169" s="427"/>
      <c r="U169" s="427"/>
      <c r="V169" s="427"/>
      <c r="W169" s="563"/>
      <c r="X169" s="616"/>
      <c r="Y169" s="433"/>
      <c r="Z169" s="778"/>
      <c r="AJ169" s="798"/>
      <c r="AK169" s="798"/>
      <c r="AL169" s="798"/>
      <c r="AM169" s="798"/>
      <c r="AN169" s="798"/>
      <c r="AO169" s="789"/>
      <c r="AP169" s="798"/>
      <c r="AQ169" s="798"/>
    </row>
    <row r="170" spans="1:43">
      <c r="A170" s="425" t="str">
        <f>'[2]ALL NEW COMP'!A173</f>
        <v>ALL139</v>
      </c>
      <c r="B170" s="577" t="str">
        <f>'[2]ALL NEW COMP'!B173</f>
        <v>C-SB373H8A BSONYO SCROLL COMP 5HP</v>
      </c>
      <c r="C170" s="157"/>
      <c r="D170" s="319">
        <f>'[2]ALL NEW COMP'!D173</f>
        <v>5</v>
      </c>
      <c r="E170" s="319" t="str">
        <f>'[2]ALL NEW COMP'!E173</f>
        <v>(1/2,7/8) </v>
      </c>
      <c r="F170" s="319">
        <f>'[2]ALL NEW COMP'!F173</f>
        <v>24</v>
      </c>
      <c r="G170" s="790" t="str">
        <f>'[2]ALL NEW COMP'!G173</f>
        <v>18100btu</v>
      </c>
      <c r="H170" s="427">
        <f>'[2]ALL NEW COMP'!O173</f>
        <v>1294.67084639498</v>
      </c>
      <c r="I170" s="791"/>
      <c r="J170" s="792" t="str">
        <f>'[2]ALL NEW COMP'!T173</f>
        <v>CU - 72 QC</v>
      </c>
      <c r="K170" s="427" t="str">
        <f>'[2]ALL NEW COMP'!W173</f>
        <v>~</v>
      </c>
      <c r="L170" s="797"/>
      <c r="M170" s="616"/>
      <c r="N170" s="783">
        <f>'[2]ALL NEW COMP'!$AU173</f>
        <v>1900.62111801242</v>
      </c>
      <c r="O170" s="709"/>
      <c r="P170" s="783">
        <f>'[2]ALL NEW COMP'!$AW173</f>
        <v>952.412034763121</v>
      </c>
      <c r="Q170" s="784"/>
      <c r="R170" s="784"/>
      <c r="S170" s="784"/>
      <c r="T170" s="427"/>
      <c r="U170" s="427"/>
      <c r="V170" s="427"/>
      <c r="W170" s="563"/>
      <c r="X170" s="616"/>
      <c r="Y170" s="433"/>
      <c r="Z170" s="778"/>
      <c r="AJ170" s="798"/>
      <c r="AK170" s="798"/>
      <c r="AL170" s="798"/>
      <c r="AM170" s="798"/>
      <c r="AN170" s="798"/>
      <c r="AO170" s="789"/>
      <c r="AP170" s="798"/>
      <c r="AQ170" s="798"/>
    </row>
    <row r="171" spans="1:43">
      <c r="A171" s="425" t="str">
        <f>'[2]ALL NEW COMP'!A174</f>
        <v>ALL141</v>
      </c>
      <c r="B171" s="577" t="str">
        <f>'[2]ALL NEW COMP'!B174</f>
        <v>C-SB453H8A BSONYO SCROLL COMP 6HP</v>
      </c>
      <c r="C171" s="157"/>
      <c r="D171" s="319">
        <f>'[2]ALL NEW COMP'!D174</f>
        <v>6</v>
      </c>
      <c r="E171" s="319" t="str">
        <f>'[2]ALL NEW COMP'!E174</f>
        <v>(1/2,7/8) </v>
      </c>
      <c r="F171" s="319">
        <f>'[2]ALL NEW COMP'!F174</f>
        <v>0</v>
      </c>
      <c r="G171" s="790">
        <f>'[2]ALL NEW COMP'!G174</f>
        <v>0</v>
      </c>
      <c r="H171" s="427">
        <f>'[2]ALL NEW COMP'!O174</f>
        <v>1668.50705329154</v>
      </c>
      <c r="I171" s="791"/>
      <c r="J171" s="792" t="str">
        <f>'[2]ALL NEW COMP'!T174</f>
        <v>CU - 90 QC</v>
      </c>
      <c r="K171" s="427" t="str">
        <f>'[2]ALL NEW COMP'!W174</f>
        <v>~</v>
      </c>
      <c r="L171" s="797"/>
      <c r="M171" s="616" t="str">
        <f>'[2]ALL NEW COMP'!AT174</f>
        <v>BCU - 100</v>
      </c>
      <c r="N171" s="783">
        <f>'[2]ALL NEW COMP'!$AU174</f>
        <v>2070.65217391304</v>
      </c>
      <c r="O171" s="709"/>
      <c r="P171" s="783">
        <f>'[2]ALL NEW COMP'!$AW174</f>
        <v>952.412034763121</v>
      </c>
      <c r="Q171" s="784">
        <f>'[2]ALL NEW COMP'!$BB174</f>
        <v>3991.72449615083</v>
      </c>
      <c r="R171" s="784">
        <f>'[2]ALL NEW COMP'!$AZ174</f>
        <v>4253.14770975412</v>
      </c>
      <c r="S171" s="784">
        <f>'[2]ALL NEW COMP'!BA174</f>
        <v>4189.13601812094</v>
      </c>
      <c r="T171" s="427" t="str">
        <f>'[2]ALL NEW COMP'!BC174</f>
        <v>~</v>
      </c>
      <c r="U171" s="427" t="str">
        <f>'[2]ALL NEW COMP'!BD174</f>
        <v>~</v>
      </c>
      <c r="V171" s="427" t="str">
        <f>'[2]ALL NEW COMP'!BE174</f>
        <v>~</v>
      </c>
      <c r="W171" s="563">
        <f>'[2]ALL NEW COMP'!$BF174</f>
        <v>0</v>
      </c>
      <c r="X171" s="616">
        <f>'[2]ALL NEW COMP'!$BI174</f>
        <v>0</v>
      </c>
      <c r="Y171" s="433"/>
      <c r="Z171" s="778"/>
      <c r="AJ171" s="798"/>
      <c r="AK171" s="798"/>
      <c r="AL171" s="798"/>
      <c r="AM171" s="798"/>
      <c r="AN171" s="798"/>
      <c r="AO171" s="789"/>
      <c r="AP171" s="798"/>
      <c r="AQ171" s="798"/>
    </row>
    <row r="172" spans="1:43">
      <c r="A172" s="425" t="str">
        <f>'[2]ALL NEW COMP'!A175</f>
        <v>ALL142</v>
      </c>
      <c r="B172" s="577" t="str">
        <f>'[2]ALL NEW COMP'!B175</f>
        <v>C-SBR235H38A BSONYO SCROLL COMP 7HP</v>
      </c>
      <c r="C172" s="157"/>
      <c r="D172" s="319">
        <f>'[2]ALL NEW COMP'!D175</f>
        <v>7</v>
      </c>
      <c r="E172" s="319" t="str">
        <f>'[2]ALL NEW COMP'!E175</f>
        <v>(1/2,7/8) </v>
      </c>
      <c r="F172" s="319">
        <f>'[2]ALL NEW COMP'!F175</f>
        <v>24</v>
      </c>
      <c r="G172" s="790" t="str">
        <f>'[2]ALL NEW COMP'!G175</f>
        <v>22000btu</v>
      </c>
      <c r="H172" s="427">
        <f>'[2]ALL NEW COMP'!O175</f>
        <v>1917.04545454545</v>
      </c>
      <c r="I172" s="791"/>
      <c r="J172" s="792" t="str">
        <f>'[2]ALL NEW COMP'!T175</f>
        <v>CU - 100 QC</v>
      </c>
      <c r="K172" s="427" t="str">
        <f>'[2]ALL NEW COMP'!W175</f>
        <v>~</v>
      </c>
      <c r="L172" s="797"/>
      <c r="M172" s="616" t="str">
        <f>'[2]ALL NEW COMP'!AT175</f>
        <v>BCU - 110</v>
      </c>
      <c r="N172" s="783">
        <f>'[2]ALL NEW COMP'!$AU175</f>
        <v>2413.04347826087</v>
      </c>
      <c r="O172" s="709"/>
      <c r="P172" s="783">
        <f>'[2]ALL NEW COMP'!$AW175</f>
        <v>952.412034763121</v>
      </c>
      <c r="Q172" s="784">
        <f>'[2]ALL NEW COMP'!$BB175</f>
        <v>4497.43852777139</v>
      </c>
      <c r="R172" s="784">
        <f>'[2]ALL NEW COMP'!$AZ175</f>
        <v>4758.86174137468</v>
      </c>
      <c r="S172" s="784">
        <f>'[2]ALL NEW COMP'!BA175</f>
        <v>4694.8500497415</v>
      </c>
      <c r="T172" s="427" t="str">
        <f>'[2]ALL NEW COMP'!BC175</f>
        <v>~</v>
      </c>
      <c r="U172" s="427" t="str">
        <f>'[2]ALL NEW COMP'!BD175</f>
        <v>~</v>
      </c>
      <c r="V172" s="427" t="str">
        <f>'[2]ALL NEW COMP'!BE175</f>
        <v>~</v>
      </c>
      <c r="W172" s="563">
        <f>'[2]ALL NEW COMP'!$BF175</f>
        <v>0</v>
      </c>
      <c r="X172" s="616">
        <f>'[2]ALL NEW COMP'!$BI175</f>
        <v>0</v>
      </c>
      <c r="Y172" s="433"/>
      <c r="Z172" s="778"/>
      <c r="AJ172" s="798"/>
      <c r="AK172" s="798"/>
      <c r="AL172" s="798"/>
      <c r="AM172" s="798"/>
      <c r="AN172" s="798"/>
      <c r="AO172" s="789"/>
      <c r="AP172" s="798"/>
      <c r="AQ172" s="798"/>
    </row>
    <row r="173" spans="1:43">
      <c r="A173" s="425" t="str">
        <f>'[2]ALL NEW COMP'!A176</f>
        <v>ALL143</v>
      </c>
      <c r="B173" s="577" t="str">
        <f>'[2]ALL NEW COMP'!B176</f>
        <v>C-SC603H8H BSONYO SCROLL COMP 8HP</v>
      </c>
      <c r="C173" s="157"/>
      <c r="D173" s="319">
        <f>'[2]ALL NEW COMP'!D176</f>
        <v>8</v>
      </c>
      <c r="E173" s="319" t="str">
        <f>'[2]ALL NEW COMP'!E176</f>
        <v>(3/4,1 1/8) </v>
      </c>
      <c r="F173" s="319">
        <f>'[2]ALL NEW COMP'!F176</f>
        <v>0</v>
      </c>
      <c r="G173" s="790">
        <f>'[2]ALL NEW COMP'!G176</f>
        <v>0</v>
      </c>
      <c r="H173" s="427">
        <f>'[2]ALL NEW COMP'!O176</f>
        <v>2791.63401253919</v>
      </c>
      <c r="I173" s="791"/>
      <c r="J173" s="792" t="str">
        <f>'[2]ALL NEW COMP'!T176</f>
        <v>CU - 125 QC</v>
      </c>
      <c r="K173" s="427" t="str">
        <f>'[2]ALL NEW COMP'!W176</f>
        <v>~</v>
      </c>
      <c r="L173" s="797"/>
      <c r="M173" s="616" t="str">
        <f>'[2]ALL NEW COMP'!AT176</f>
        <v>TCU - 150B</v>
      </c>
      <c r="N173" s="783">
        <f>'[2]ALL NEW COMP'!$AU176</f>
        <v>4016.67796103046</v>
      </c>
      <c r="O173" s="709"/>
      <c r="P173" s="783">
        <f>'[2]ALL NEW COMP'!$AW176</f>
        <v>1663.6945104849</v>
      </c>
      <c r="Q173" s="784">
        <f>'[2]ALL NEW COMP'!$BB176</f>
        <v>7300.44639535367</v>
      </c>
      <c r="R173" s="784">
        <f>'[2]ALL NEW COMP'!$AZ176</f>
        <v>7561.86960895696</v>
      </c>
      <c r="S173" s="784">
        <f>'[2]ALL NEW COMP'!BA176</f>
        <v>7497.85791732378</v>
      </c>
      <c r="T173" s="427" t="str">
        <f>'[2]ALL NEW COMP'!BC176</f>
        <v>~</v>
      </c>
      <c r="U173" s="427" t="str">
        <f>'[2]ALL NEW COMP'!BD176</f>
        <v>~</v>
      </c>
      <c r="V173" s="427" t="str">
        <f>'[2]ALL NEW COMP'!BE176</f>
        <v>~</v>
      </c>
      <c r="W173" s="563">
        <f>'[2]ALL NEW COMP'!$BF176</f>
        <v>0</v>
      </c>
      <c r="X173" s="616">
        <f>'[2]ALL NEW COMP'!$BI176</f>
        <v>0</v>
      </c>
      <c r="Y173" s="433"/>
      <c r="Z173" s="778"/>
      <c r="AJ173" s="798"/>
      <c r="AK173" s="798"/>
      <c r="AL173" s="798"/>
      <c r="AM173" s="798"/>
      <c r="AN173" s="798"/>
      <c r="AO173" s="789"/>
      <c r="AP173" s="798"/>
      <c r="AQ173" s="798"/>
    </row>
    <row r="174" spans="1:43">
      <c r="A174" s="425" t="str">
        <f>'[2]ALL NEW COMP'!A177</f>
        <v>ALL144</v>
      </c>
      <c r="B174" s="577" t="str">
        <f>'[2]ALL NEW COMP'!B177</f>
        <v>C-SC673H8H BSONYO SCROLL COMP 9HP</v>
      </c>
      <c r="C174" s="157"/>
      <c r="D174" s="319">
        <f>'[2]ALL NEW COMP'!D177</f>
        <v>9</v>
      </c>
      <c r="E174" s="319" t="str">
        <f>'[2]ALL NEW COMP'!E177</f>
        <v>(3/4,1 1/8) </v>
      </c>
      <c r="F174" s="319">
        <f>'[2]ALL NEW COMP'!F177</f>
        <v>9</v>
      </c>
      <c r="G174" s="790" t="str">
        <f>'[2]ALL NEW COMP'!G177</f>
        <v>30717btu</v>
      </c>
      <c r="H174" s="427">
        <f>'[2]ALL NEW COMP'!O177</f>
        <v>2840.184169279</v>
      </c>
      <c r="I174" s="791"/>
      <c r="J174" s="792" t="str">
        <f>'[2]ALL NEW COMP'!T177</f>
        <v>CU - 144 QC</v>
      </c>
      <c r="K174" s="427" t="str">
        <f>'[2]ALL NEW COMP'!W177</f>
        <v>~</v>
      </c>
      <c r="L174" s="797"/>
      <c r="M174" s="616" t="str">
        <f>'[2]ALL NEW COMP'!AT177</f>
        <v>TCU - 150B</v>
      </c>
      <c r="N174" s="783">
        <f>'[2]ALL NEW COMP'!$AU177</f>
        <v>4016.67796103046</v>
      </c>
      <c r="O174" s="709"/>
      <c r="P174" s="783">
        <f>'[2]ALL NEW COMP'!$AW177</f>
        <v>1663.6945104849</v>
      </c>
      <c r="Q174" s="784">
        <f>'[2]ALL NEW COMP'!$BB177</f>
        <v>7328.60548626276</v>
      </c>
      <c r="R174" s="784">
        <f>'[2]ALL NEW COMP'!$AZ177</f>
        <v>7590.02869986605</v>
      </c>
      <c r="S174" s="784">
        <f>'[2]ALL NEW COMP'!BA177</f>
        <v>7526.01700823287</v>
      </c>
      <c r="T174" s="427" t="str">
        <f>'[2]ALL NEW COMP'!BC177</f>
        <v>~</v>
      </c>
      <c r="U174" s="427" t="str">
        <f>'[2]ALL NEW COMP'!BD177</f>
        <v>~</v>
      </c>
      <c r="V174" s="427" t="str">
        <f>'[2]ALL NEW COMP'!BE177</f>
        <v>~</v>
      </c>
      <c r="W174" s="563">
        <f>'[2]ALL NEW COMP'!$BF177</f>
        <v>0</v>
      </c>
      <c r="X174" s="616">
        <f>'[2]ALL NEW COMP'!$BI177</f>
        <v>0</v>
      </c>
      <c r="Y174" s="433"/>
      <c r="Z174" s="778"/>
      <c r="AJ174" s="798"/>
      <c r="AK174" s="798"/>
      <c r="AL174" s="798"/>
      <c r="AM174" s="798"/>
      <c r="AN174" s="798"/>
      <c r="AO174" s="789"/>
      <c r="AP174" s="798" t="e">
        <f>'[1]ALL NEW COMP'!#REF!</f>
        <v>#REF!</v>
      </c>
      <c r="AQ174" s="798" t="e">
        <f>'[1]ALL NEW COMP'!#REF!</f>
        <v>#REF!</v>
      </c>
    </row>
    <row r="175" spans="1:43">
      <c r="A175" s="425" t="str">
        <f>'[2]ALL NEW COMP'!A178</f>
        <v>ALL145</v>
      </c>
      <c r="B175" s="577" t="str">
        <f>'[2]ALL NEW COMP'!B178</f>
        <v>C-SC753H8H BSONYO SCROLL COMP 10HP</v>
      </c>
      <c r="C175" s="157"/>
      <c r="D175" s="319">
        <f>'[2]ALL NEW COMP'!D178</f>
        <v>10</v>
      </c>
      <c r="E175" s="319" t="str">
        <f>'[2]ALL NEW COMP'!E178</f>
        <v>(3/4,1 1/8) </v>
      </c>
      <c r="F175" s="319">
        <f>'[2]ALL NEW COMP'!F178</f>
        <v>9</v>
      </c>
      <c r="G175" s="790" t="str">
        <f>'[2]ALL NEW COMP'!G178</f>
        <v>36177btu</v>
      </c>
      <c r="H175" s="427">
        <f>'[2]ALL NEW COMP'!O178</f>
        <v>3013.87603305785</v>
      </c>
      <c r="I175" s="791"/>
      <c r="J175" s="792" t="str">
        <f>'[2]ALL NEW COMP'!T178</f>
        <v>CU - 144 QC</v>
      </c>
      <c r="K175" s="427" t="str">
        <f>'[2]ALL NEW COMP'!W178</f>
        <v>~</v>
      </c>
      <c r="L175" s="797"/>
      <c r="M175" s="616" t="str">
        <f>'[2]ALL NEW COMP'!AT178</f>
        <v>TCU - 150B</v>
      </c>
      <c r="N175" s="783">
        <f>'[2]ALL NEW COMP'!$AU178</f>
        <v>4016.67796103046</v>
      </c>
      <c r="O175" s="709"/>
      <c r="P175" s="783">
        <f>'[2]ALL NEW COMP'!$AW178</f>
        <v>1663.6945104849</v>
      </c>
      <c r="Q175" s="784">
        <f>'[2]ALL NEW COMP'!$BB178</f>
        <v>7338.93048626277</v>
      </c>
      <c r="R175" s="784">
        <f>'[2]ALL NEW COMP'!$AZ178</f>
        <v>7600.35369986605</v>
      </c>
      <c r="S175" s="784">
        <f>'[2]ALL NEW COMP'!BA178</f>
        <v>7536.34200823287</v>
      </c>
      <c r="T175" s="427" t="str">
        <f>'[2]ALL NEW COMP'!BC178</f>
        <v>~</v>
      </c>
      <c r="U175" s="427" t="str">
        <f>'[2]ALL NEW COMP'!BD178</f>
        <v>~</v>
      </c>
      <c r="V175" s="427" t="str">
        <f>'[2]ALL NEW COMP'!BE178</f>
        <v>~</v>
      </c>
      <c r="W175" s="563">
        <f>'[2]ALL NEW COMP'!$BF178</f>
        <v>0</v>
      </c>
      <c r="X175" s="616">
        <f>'[2]ALL NEW COMP'!$BI178</f>
        <v>0</v>
      </c>
      <c r="Y175" s="433"/>
      <c r="Z175" s="778"/>
      <c r="AJ175" s="798"/>
      <c r="AK175" s="798"/>
      <c r="AL175" s="798"/>
      <c r="AM175" s="798"/>
      <c r="AN175" s="798"/>
      <c r="AO175" s="789"/>
      <c r="AP175" s="798" t="e">
        <f>'[1]ALL NEW COMP'!#REF!</f>
        <v>#REF!</v>
      </c>
      <c r="AQ175" s="798" t="e">
        <f>'[1]ALL NEW COMP'!#REF!</f>
        <v>#REF!</v>
      </c>
    </row>
    <row r="176" spans="1:43">
      <c r="A176" s="425" t="str">
        <f>'[2]ALL NEW COMP'!A179</f>
        <v>ALL146</v>
      </c>
      <c r="B176" s="425" t="str">
        <f>'[2]ALL NEW COMP'!B179</f>
        <v>C-SC903H8H BSONYO SCROLL COMP 12HP</v>
      </c>
      <c r="C176" s="158"/>
      <c r="D176" s="319">
        <f>'[2]ALL NEW COMP'!D179</f>
        <v>12</v>
      </c>
      <c r="E176" s="319" t="str">
        <f>'[2]ALL NEW COMP'!E179</f>
        <v>(3/4,1 1/8) </v>
      </c>
      <c r="F176" s="319">
        <f>'[2]ALL NEW COMP'!F179</f>
        <v>9</v>
      </c>
      <c r="G176" s="790" t="str">
        <f>'[2]ALL NEW COMP'!G179</f>
        <v>40956btu</v>
      </c>
      <c r="H176" s="427">
        <f>'[2]ALL NEW COMP'!O179</f>
        <v>3060.80785123967</v>
      </c>
      <c r="I176" s="791"/>
      <c r="J176" s="792" t="str">
        <f>'[2]ALL NEW COMP'!T179</f>
        <v>CU - 160 QC</v>
      </c>
      <c r="K176" s="427" t="str">
        <f>'[2]ALL NEW COMP'!W179</f>
        <v>~</v>
      </c>
      <c r="L176" s="797"/>
      <c r="M176" s="616" t="str">
        <f>'[2]ALL NEW COMP'!AT179</f>
        <v>TCU - 120 </v>
      </c>
      <c r="N176" s="783">
        <f>'[2]ALL NEW COMP'!$AU179</f>
        <v>4443</v>
      </c>
      <c r="O176" s="825" t="s">
        <v>400</v>
      </c>
      <c r="P176" s="783">
        <f>'[2]ALL NEW COMP'!$AW179</f>
        <v>1631.7603533915</v>
      </c>
      <c r="Q176" s="784">
        <f>'[2]ALL NEW COMP'!$BB179</f>
        <v>7759.1308681389</v>
      </c>
      <c r="R176" s="784">
        <f>'[2]ALL NEW COMP'!$AZ179</f>
        <v>8020.55408174218</v>
      </c>
      <c r="S176" s="784">
        <f>'[2]ALL NEW COMP'!BA179</f>
        <v>7956.54239010901</v>
      </c>
      <c r="T176" s="427" t="str">
        <f>'[2]ALL NEW COMP'!BC179</f>
        <v>~</v>
      </c>
      <c r="U176" s="427" t="str">
        <f>'[2]ALL NEW COMP'!BD179</f>
        <v>~</v>
      </c>
      <c r="V176" s="427" t="str">
        <f>'[2]ALL NEW COMP'!BE179</f>
        <v>~</v>
      </c>
      <c r="W176" s="563">
        <f>'[2]ALL NEW COMP'!$BF179</f>
        <v>0</v>
      </c>
      <c r="X176" s="616">
        <f>'[2]ALL NEW COMP'!$BI179</f>
        <v>0</v>
      </c>
      <c r="Y176" s="433"/>
      <c r="Z176" s="778"/>
      <c r="AJ176" s="798"/>
      <c r="AK176" s="798"/>
      <c r="AL176" s="798"/>
      <c r="AM176" s="798"/>
      <c r="AN176" s="798"/>
      <c r="AO176" s="789"/>
      <c r="AP176" s="798"/>
      <c r="AQ176" s="798"/>
    </row>
    <row r="177" s="482" customFormat="1" ht="13.5" customHeight="1" spans="1:43">
      <c r="A177" s="425" t="str">
        <f>'[2]ALL NEW COMP'!A180</f>
        <v>ALL147</v>
      </c>
      <c r="B177" s="800" t="str">
        <f>'[2]ALL NEW COMP'!B180</f>
        <v>C-SBN263H8A BSONYO SCROLL COMP 3.5HP</v>
      </c>
      <c r="C177" s="34" t="s">
        <v>401</v>
      </c>
      <c r="D177" s="319">
        <f>'[2]ALL NEW COMP'!D180</f>
        <v>3.5</v>
      </c>
      <c r="E177" s="319" t="str">
        <f>'[2]ALL NEW COMP'!E180</f>
        <v>(1/2,7/8) </v>
      </c>
      <c r="F177" s="319">
        <f>'[2]ALL NEW COMP'!F180</f>
        <v>24</v>
      </c>
      <c r="G177" s="790" t="str">
        <f>'[2]ALL NEW COMP'!G180</f>
        <v>11200btu</v>
      </c>
      <c r="H177" s="427">
        <f>'[2]ALL NEW COMP'!O180</f>
        <v>1423.59848484848</v>
      </c>
      <c r="I177" s="791" t="s">
        <v>376</v>
      </c>
      <c r="J177" s="792" t="str">
        <f>'[2]ALL NEW COMP'!T180</f>
        <v>CU - 50  QC</v>
      </c>
      <c r="K177" s="427">
        <f>'[2]ALL NEW COMP'!W180</f>
        <v>4520.04755137071</v>
      </c>
      <c r="L177" s="797"/>
      <c r="M177" s="616" t="str">
        <f>'[2]ALL NEW COMP'!AT180</f>
        <v>BCU - 50  </v>
      </c>
      <c r="N177" s="783">
        <f>'[2]ALL NEW COMP'!$AU180</f>
        <v>1160.71428571429</v>
      </c>
      <c r="O177" s="825"/>
      <c r="P177" s="783">
        <f>'[2]ALL NEW COMP'!$AW180</f>
        <v>823.826688655485</v>
      </c>
      <c r="Q177" s="784">
        <f>'[2]ALL NEW COMP'!$BB180</f>
        <v>2839.62626184445</v>
      </c>
      <c r="R177" s="784">
        <f>'[2]ALL NEW COMP'!$AZ180</f>
        <v>3101.04947544773</v>
      </c>
      <c r="S177" s="784">
        <f>'[2]ALL NEW COMP'!BA180</f>
        <v>3037.03778381456</v>
      </c>
      <c r="T177" s="427">
        <f>'[2]ALL NEW COMP'!BC180</f>
        <v>4770.84534684266</v>
      </c>
      <c r="U177" s="427">
        <f>'[2]ALL NEW COMP'!BD180</f>
        <v>4672.36582125316</v>
      </c>
      <c r="V177" s="427">
        <f>'[2]ALL NEW COMP'!BE180</f>
        <v>4368.655787453</v>
      </c>
      <c r="W177" s="563" t="str">
        <f>'[2]ALL NEW COMP'!$BF180</f>
        <v>HTC-3</v>
      </c>
      <c r="X177" s="616">
        <f>'[2]ALL NEW COMP'!$BI180</f>
        <v>5164.49523826332</v>
      </c>
      <c r="Y177" s="433"/>
      <c r="Z177" s="778"/>
      <c r="AA177" s="423"/>
      <c r="AJ177" s="798"/>
      <c r="AK177" s="798"/>
      <c r="AL177" s="798"/>
      <c r="AM177" s="798"/>
      <c r="AN177" s="798"/>
      <c r="AO177" s="789"/>
      <c r="AP177" s="798"/>
      <c r="AQ177" s="798"/>
    </row>
    <row r="178" s="482" customFormat="1" ht="13.5" customHeight="1" spans="1:43">
      <c r="A178" s="425" t="str">
        <f>'[2]ALL NEW COMP'!A181</f>
        <v>ALL148</v>
      </c>
      <c r="B178" s="800" t="str">
        <f>'[2]ALL NEW COMP'!B181</f>
        <v>C-SBN303H8G BSONYO SCROLL COMP 4HP</v>
      </c>
      <c r="C178" s="35"/>
      <c r="D178" s="319">
        <f>'[2]ALL NEW COMP'!D181</f>
        <v>4</v>
      </c>
      <c r="E178" s="319" t="str">
        <f>'[2]ALL NEW COMP'!E181</f>
        <v>(1/2,7/8) </v>
      </c>
      <c r="F178" s="319">
        <f>'[2]ALL NEW COMP'!F181</f>
        <v>24</v>
      </c>
      <c r="G178" s="790" t="str">
        <f>'[2]ALL NEW COMP'!G181</f>
        <v>14200btu</v>
      </c>
      <c r="H178" s="427">
        <f>'[2]ALL NEW COMP'!O181</f>
        <v>1486.17424242424</v>
      </c>
      <c r="I178" s="791"/>
      <c r="J178" s="792" t="str">
        <f>'[2]ALL NEW COMP'!T181</f>
        <v>CU - 64B QC</v>
      </c>
      <c r="K178" s="427">
        <f>'[2]ALL NEW COMP'!W181</f>
        <v>4933.73213168039</v>
      </c>
      <c r="L178" s="797"/>
      <c r="M178" s="616" t="str">
        <f>'[2]ALL NEW COMP'!AT181</f>
        <v>BCU - 55</v>
      </c>
      <c r="N178" s="783">
        <f>'[2]ALL NEW COMP'!$AU181</f>
        <v>1299.68944099379</v>
      </c>
      <c r="O178" s="825"/>
      <c r="P178" s="783">
        <f>'[2]ALL NEW COMP'!$AW181</f>
        <v>951.029671257215</v>
      </c>
      <c r="Q178" s="784">
        <f>'[2]ALL NEW COMP'!$BB181</f>
        <v>3143.34985427113</v>
      </c>
      <c r="R178" s="784">
        <f>'[2]ALL NEW COMP'!$AZ181</f>
        <v>3404.77306787442</v>
      </c>
      <c r="S178" s="784">
        <f>'[2]ALL NEW COMP'!BA181</f>
        <v>3340.76137624124</v>
      </c>
      <c r="T178" s="427">
        <f>'[2]ALL NEW COMP'!BC181</f>
        <v>5238.11241211448</v>
      </c>
      <c r="U178" s="427">
        <f>'[2]ALL NEW COMP'!BD181</f>
        <v>5139.63288652498</v>
      </c>
      <c r="V178" s="427">
        <f>'[2]ALL NEW COMP'!BE181</f>
        <v>4835.92285272482</v>
      </c>
      <c r="W178" s="563" t="str">
        <f>'[2]ALL NEW COMP'!$BF181</f>
        <v>HTC-4</v>
      </c>
      <c r="X178" s="616">
        <f>'[2]ALL NEW COMP'!$BI181</f>
        <v>5341.70324764524</v>
      </c>
      <c r="Y178" s="433"/>
      <c r="Z178" s="778"/>
      <c r="AA178" s="423"/>
      <c r="AJ178" s="798"/>
      <c r="AK178" s="798"/>
      <c r="AL178" s="798"/>
      <c r="AM178" s="798"/>
      <c r="AN178" s="798"/>
      <c r="AO178" s="789"/>
      <c r="AP178" s="798"/>
      <c r="AQ178" s="798"/>
    </row>
    <row r="179" s="482" customFormat="1" spans="1:43">
      <c r="A179" s="425" t="str">
        <f>'[2]ALL NEW COMP'!A182</f>
        <v>ALL149</v>
      </c>
      <c r="B179" s="800" t="str">
        <f>'[2]ALL NEW COMP'!B182</f>
        <v>C-SBN373H8G BSONYO SCROLL COMP 5HP</v>
      </c>
      <c r="C179" s="35"/>
      <c r="D179" s="319">
        <f>'[2]ALL NEW COMP'!D182</f>
        <v>5</v>
      </c>
      <c r="E179" s="319" t="str">
        <f>'[2]ALL NEW COMP'!E182</f>
        <v>(1/2,7/8) </v>
      </c>
      <c r="F179" s="319">
        <f>'[2]ALL NEW COMP'!F182</f>
        <v>24</v>
      </c>
      <c r="G179" s="790" t="str">
        <f>'[2]ALL NEW COMP'!G182</f>
        <v>18100btu</v>
      </c>
      <c r="H179" s="427">
        <f>'[2]ALL NEW COMP'!O182</f>
        <v>1602.15517241379</v>
      </c>
      <c r="I179" s="791"/>
      <c r="J179" s="792" t="str">
        <f>'[2]ALL NEW COMP'!T182</f>
        <v>CU - 72 QC</v>
      </c>
      <c r="K179" s="427">
        <f>'[2]ALL NEW COMP'!W182</f>
        <v>5644.43567390897</v>
      </c>
      <c r="L179" s="797"/>
      <c r="M179" s="616" t="str">
        <f>'[2]ALL NEW COMP'!AT182</f>
        <v>BCU - 64  </v>
      </c>
      <c r="N179" s="783">
        <f>'[2]ALL NEW COMP'!$AU182</f>
        <v>1626.55279503106</v>
      </c>
      <c r="O179" s="825"/>
      <c r="P179" s="783">
        <f>'[2]ALL NEW COMP'!$AW182</f>
        <v>1079.6289770665</v>
      </c>
      <c r="Q179" s="784">
        <f>'[2]ALL NEW COMP'!$BB182</f>
        <v>3636.35796866314</v>
      </c>
      <c r="R179" s="784">
        <f>'[2]ALL NEW COMP'!$AZ182</f>
        <v>3897.78118226642</v>
      </c>
      <c r="S179" s="784">
        <f>'[2]ALL NEW COMP'!BA182</f>
        <v>3833.76949063325</v>
      </c>
      <c r="T179" s="427">
        <f>'[2]ALL NEW COMP'!BC182</f>
        <v>5996.58643425603</v>
      </c>
      <c r="U179" s="427">
        <f>'[2]ALL NEW COMP'!BD182</f>
        <v>5898.10690866653</v>
      </c>
      <c r="V179" s="427">
        <f>'[2]ALL NEW COMP'!BE182</f>
        <v>5594.39687486637</v>
      </c>
      <c r="W179" s="563" t="str">
        <f>'[2]ALL NEW COMP'!$BF182</f>
        <v>HTC-5</v>
      </c>
      <c r="X179" s="616">
        <f>'[2]ALL NEW COMP'!$BI182</f>
        <v>5716.7563428876</v>
      </c>
      <c r="Y179" s="433"/>
      <c r="Z179" s="778"/>
      <c r="AA179" s="423"/>
      <c r="AJ179" s="798"/>
      <c r="AK179" s="798"/>
      <c r="AL179" s="798"/>
      <c r="AM179" s="798"/>
      <c r="AN179" s="798"/>
      <c r="AO179" s="789"/>
      <c r="AP179" s="798"/>
      <c r="AQ179" s="798"/>
    </row>
    <row r="180" s="482" customFormat="1" customHeight="1" spans="1:43">
      <c r="A180" s="425" t="str">
        <f>'[2]ALL NEW COMP'!A183</f>
        <v>ALL150</v>
      </c>
      <c r="B180" s="800" t="str">
        <f>'[2]ALL NEW COMP'!B183</f>
        <v>C-SBN453H8G BSONYO SCROLL COMP 6HP</v>
      </c>
      <c r="C180" s="35"/>
      <c r="D180" s="319">
        <f>'[2]ALL NEW COMP'!D183</f>
        <v>6</v>
      </c>
      <c r="E180" s="319" t="str">
        <f>'[2]ALL NEW COMP'!E183</f>
        <v>(1/2,7/8) </v>
      </c>
      <c r="F180" s="319">
        <f>'[2]ALL NEW COMP'!F183</f>
        <v>24</v>
      </c>
      <c r="G180" s="790" t="str">
        <f>'[2]ALL NEW COMP'!G183</f>
        <v>20600btu</v>
      </c>
      <c r="H180" s="427">
        <f>'[2]ALL NEW COMP'!O183</f>
        <v>1885.0946969697</v>
      </c>
      <c r="I180" s="791"/>
      <c r="J180" s="792" t="str">
        <f>'[2]ALL NEW COMP'!T183</f>
        <v>CU - 90 QC</v>
      </c>
      <c r="K180" s="427">
        <f>'[2]ALL NEW COMP'!W183</f>
        <v>6338.78026619464</v>
      </c>
      <c r="L180" s="797"/>
      <c r="M180" s="616" t="str">
        <f>'[2]ALL NEW COMP'!AT183</f>
        <v>BCU - 72</v>
      </c>
      <c r="N180" s="783">
        <f>'[2]ALL NEW COMP'!$AU183</f>
        <v>1900.62111801242</v>
      </c>
      <c r="O180" s="825"/>
      <c r="P180" s="783">
        <f>'[2]ALL NEW COMP'!$AW183</f>
        <v>1079.6289770665</v>
      </c>
      <c r="Q180" s="784">
        <f>'[2]ALL NEW COMP'!$BB183</f>
        <v>4112.23310982632</v>
      </c>
      <c r="R180" s="784">
        <f>'[2]ALL NEW COMP'!$AZ183</f>
        <v>4373.6563234296</v>
      </c>
      <c r="S180" s="784">
        <f>'[2]ALL NEW COMP'!BA183</f>
        <v>4309.64463179643</v>
      </c>
      <c r="T180" s="427">
        <f>'[2]ALL NEW COMP'!BC183</f>
        <v>6728.70203604554</v>
      </c>
      <c r="U180" s="427">
        <f>'[2]ALL NEW COMP'!BD183</f>
        <v>6630.22251045604</v>
      </c>
      <c r="V180" s="427">
        <f>'[2]ALL NEW COMP'!BE183</f>
        <v>6326.51247665588</v>
      </c>
      <c r="W180" s="563" t="str">
        <f>'[2]ALL NEW COMP'!$BF183</f>
        <v>HTC-8</v>
      </c>
      <c r="X180" s="616">
        <f>'[2]ALL NEW COMP'!$BI183</f>
        <v>6717.36807883528</v>
      </c>
      <c r="Y180" s="433"/>
      <c r="Z180" s="778"/>
      <c r="AA180" s="423"/>
      <c r="AJ180" s="798"/>
      <c r="AK180" s="798"/>
      <c r="AL180" s="798"/>
      <c r="AM180" s="798"/>
      <c r="AN180" s="798"/>
      <c r="AO180" s="789"/>
      <c r="AP180" s="798"/>
      <c r="AQ180" s="798"/>
    </row>
    <row r="181" s="482" customFormat="1" spans="1:43">
      <c r="A181" s="425" t="str">
        <f>'[2]ALL NEW COMP'!A184</f>
        <v>ALL151</v>
      </c>
      <c r="B181" s="800" t="str">
        <f>'[2]ALL NEW COMP'!B184</f>
        <v>C-SBS235H38B BSONYO SCROLL COMP 7HP</v>
      </c>
      <c r="C181" s="35"/>
      <c r="D181" s="319">
        <f>'[2]ALL NEW COMP'!D184</f>
        <v>7</v>
      </c>
      <c r="E181" s="319" t="str">
        <f>'[2]ALL NEW COMP'!E184</f>
        <v>(1/2,7/8) </v>
      </c>
      <c r="F181" s="319">
        <f>'[2]ALL NEW COMP'!F184</f>
        <v>24</v>
      </c>
      <c r="G181" s="790" t="str">
        <f>'[2]ALL NEW COMP'!G184</f>
        <v>22000btu</v>
      </c>
      <c r="H181" s="427">
        <f>'[2]ALL NEW COMP'!O184</f>
        <v>2135.39772727273</v>
      </c>
      <c r="I181" s="791"/>
      <c r="J181" s="792" t="str">
        <f>'[2]ALL NEW COMP'!T184</f>
        <v>CU - 100 QC</v>
      </c>
      <c r="K181" s="427">
        <f>'[2]ALL NEW COMP'!W184</f>
        <v>6848.13786511745</v>
      </c>
      <c r="L181" s="797"/>
      <c r="M181" s="616" t="str">
        <f>'[2]ALL NEW COMP'!AT184</f>
        <v>BCU - 100</v>
      </c>
      <c r="N181" s="783">
        <f>'[2]ALL NEW COMP'!$AU184</f>
        <v>2070.65217391304</v>
      </c>
      <c r="O181" s="825"/>
      <c r="P181" s="783">
        <f>'[2]ALL NEW COMP'!$AW184</f>
        <v>1079.6289770665</v>
      </c>
      <c r="Q181" s="784">
        <f>'[2]ALL NEW COMP'!$BB184</f>
        <v>4432.44598390876</v>
      </c>
      <c r="R181" s="784">
        <f>'[2]ALL NEW COMP'!$AZ184</f>
        <v>4693.86919751204</v>
      </c>
      <c r="S181" s="784">
        <f>'[2]ALL NEW COMP'!BA184</f>
        <v>4629.85750587886</v>
      </c>
      <c r="T181" s="427">
        <f>'[2]ALL NEW COMP'!BC184</f>
        <v>7221.3372269416</v>
      </c>
      <c r="U181" s="427">
        <f>'[2]ALL NEW COMP'!BD184</f>
        <v>7122.8577013521</v>
      </c>
      <c r="V181" s="427">
        <f>'[2]ALL NEW COMP'!BE184</f>
        <v>6819.14766755193</v>
      </c>
      <c r="W181" s="563" t="str">
        <f>'[2]ALL NEW COMP'!$BF184</f>
        <v>HTC-8</v>
      </c>
      <c r="X181" s="616">
        <f>'[2]ALL NEW COMP'!$BI184</f>
        <v>6948.41702988424</v>
      </c>
      <c r="Y181" s="433"/>
      <c r="Z181" s="778"/>
      <c r="AA181" s="423"/>
      <c r="AJ181" s="798"/>
      <c r="AK181" s="798"/>
      <c r="AL181" s="798"/>
      <c r="AM181" s="798"/>
      <c r="AN181" s="798"/>
      <c r="AO181" s="789"/>
      <c r="AP181" s="798"/>
      <c r="AQ181" s="798"/>
    </row>
    <row r="182" s="482" customFormat="1" spans="1:43">
      <c r="A182" s="425" t="str">
        <f>'[2]ALL NEW COMP'!A185</f>
        <v>ALL152</v>
      </c>
      <c r="B182" s="800" t="str">
        <f>'[2]ALL NEW COMP'!B185</f>
        <v>C-SCN603H8T BSONYO SCROLL COMP 8HP</v>
      </c>
      <c r="C182" s="35"/>
      <c r="D182" s="319">
        <f>'[2]ALL NEW COMP'!D185</f>
        <v>8</v>
      </c>
      <c r="E182" s="319" t="str">
        <f>'[2]ALL NEW COMP'!E185</f>
        <v>(3/4,1 1/8) </v>
      </c>
      <c r="F182" s="319">
        <f>'[2]ALL NEW COMP'!F185</f>
        <v>9</v>
      </c>
      <c r="G182" s="790"/>
      <c r="H182" s="427">
        <f>'[2]ALL NEW COMP'!O185</f>
        <v>3094.31818181818</v>
      </c>
      <c r="I182" s="791"/>
      <c r="J182" s="792" t="str">
        <f>'[2]ALL NEW COMP'!T185</f>
        <v>CU - 125 QC</v>
      </c>
      <c r="K182" s="427">
        <f>'[2]ALL NEW COMP'!W185</f>
        <v>9467.49260737701</v>
      </c>
      <c r="L182" s="797"/>
      <c r="M182" s="616" t="str">
        <f>'[2]ALL NEW COMP'!AT185</f>
        <v>LCU-08</v>
      </c>
      <c r="N182" s="783">
        <f>'[2]ALL NEW COMP'!$AU185</f>
        <v>2708.33645139564</v>
      </c>
      <c r="O182" s="825"/>
      <c r="P182" s="783">
        <f>'[2]ALL NEW COMP'!$AW185</f>
        <v>1864.95571654949</v>
      </c>
      <c r="Q182" s="784">
        <f>'[2]ALL NEW COMP'!$BB185</f>
        <v>6399.86609178344</v>
      </c>
      <c r="R182" s="784">
        <f>'[2]ALL NEW COMP'!$AZ185</f>
        <v>6661.28930538672</v>
      </c>
      <c r="S182" s="784">
        <f>'[2]ALL NEW COMP'!BA185</f>
        <v>6597.27761375355</v>
      </c>
      <c r="T182" s="427">
        <f>'[2]ALL NEW COMP'!BC185</f>
        <v>10248.1373929027</v>
      </c>
      <c r="U182" s="427">
        <f>'[2]ALL NEW COMP'!BD185</f>
        <v>10149.6578673132</v>
      </c>
      <c r="V182" s="427">
        <f>'[2]ALL NEW COMP'!BE185</f>
        <v>9845.94783351299</v>
      </c>
      <c r="W182" s="563"/>
      <c r="X182" s="616"/>
      <c r="Y182" s="433"/>
      <c r="Z182" s="778"/>
      <c r="AA182" s="423"/>
      <c r="AJ182" s="798"/>
      <c r="AK182" s="798"/>
      <c r="AL182" s="798"/>
      <c r="AM182" s="798"/>
      <c r="AN182" s="798"/>
      <c r="AO182" s="789"/>
      <c r="AP182" s="798"/>
      <c r="AQ182" s="798"/>
    </row>
    <row r="183" s="482" customFormat="1" spans="1:43">
      <c r="A183" s="425" t="str">
        <f>'[2]ALL NEW COMP'!A186</f>
        <v>ALL152.1</v>
      </c>
      <c r="B183" s="800" t="str">
        <f>'[2]ALL NEW COMP'!B186</f>
        <v>3CC149LA0M BSONYO SCROLL COMP 9HP</v>
      </c>
      <c r="C183" s="35"/>
      <c r="D183" s="319">
        <f>'[2]ALL NEW COMP'!D186</f>
        <v>9</v>
      </c>
      <c r="E183" s="319" t="str">
        <f>'[2]ALL NEW COMP'!E186</f>
        <v>(3/4,1 1/8) </v>
      </c>
      <c r="F183" s="319">
        <f>'[2]ALL NEW COMP'!F186</f>
        <v>9</v>
      </c>
      <c r="G183" s="790">
        <f>'[2]ALL NEW COMP'!G186</f>
        <v>0</v>
      </c>
      <c r="H183" s="427">
        <f>'[2]ALL NEW COMP'!O186</f>
        <v>3428.70454545455</v>
      </c>
      <c r="I183" s="791"/>
      <c r="J183" s="792" t="str">
        <f>'[2]ALL NEW COMP'!T186</f>
        <v>CU - 125 QC</v>
      </c>
      <c r="K183" s="427">
        <f>'[2]ALL NEW COMP'!W186</f>
        <v>10509.6104840872</v>
      </c>
      <c r="L183" s="797"/>
      <c r="M183" s="616" t="str">
        <f>'[2]ALL NEW COMP'!AT186</f>
        <v>LCU-10</v>
      </c>
      <c r="N183" s="783">
        <f>'[2]ALL NEW COMP'!$AU186</f>
        <v>3097.38644017062</v>
      </c>
      <c r="O183" s="825"/>
      <c r="P183" s="783">
        <f>'[2]ALL NEW COMP'!$AW186</f>
        <v>1967.88688186564</v>
      </c>
      <c r="Q183" s="784">
        <f>'[2]ALL NEW COMP'!$BB186</f>
        <v>7466.29270042003</v>
      </c>
      <c r="R183" s="784">
        <f>'[2]ALL NEW COMP'!$AZ186</f>
        <v>7727.71591402331</v>
      </c>
      <c r="S183" s="784">
        <f>'[2]ALL NEW COMP'!BA186</f>
        <v>7663.70422239013</v>
      </c>
      <c r="T183" s="427">
        <f>'[2]ALL NEW COMP'!BC186</f>
        <v>11888.793713882</v>
      </c>
      <c r="U183" s="427">
        <f>'[2]ALL NEW COMP'!BD186</f>
        <v>11790.3141882925</v>
      </c>
      <c r="V183" s="427">
        <f>'[2]ALL NEW COMP'!BE186</f>
        <v>11486.6041544923</v>
      </c>
      <c r="W183" s="563">
        <f>'[2]ALL NEW COMP'!$BF186</f>
        <v>0</v>
      </c>
      <c r="X183" s="616">
        <f>'[2]ALL NEW COMP'!$BI186</f>
        <v>0</v>
      </c>
      <c r="Y183" s="433"/>
      <c r="Z183" s="778"/>
      <c r="AA183" s="423"/>
      <c r="AJ183" s="798"/>
      <c r="AK183" s="798"/>
      <c r="AL183" s="798"/>
      <c r="AM183" s="798"/>
      <c r="AN183" s="798"/>
      <c r="AO183" s="789"/>
      <c r="AP183" s="798"/>
      <c r="AQ183" s="798"/>
    </row>
    <row r="184" s="482" customFormat="1" spans="1:43">
      <c r="A184" s="425" t="str">
        <f>'[2]ALL NEW COMP'!A187</f>
        <v>ALL153</v>
      </c>
      <c r="B184" s="800" t="str">
        <f>'[2]ALL NEW COMP'!B187</f>
        <v>C-SCN753H8T BSONYO SCROLL COMP 10HP</v>
      </c>
      <c r="C184" s="35"/>
      <c r="D184" s="319">
        <f>'[2]ALL NEW COMP'!D187</f>
        <v>10</v>
      </c>
      <c r="E184" s="319" t="str">
        <f>'[2]ALL NEW COMP'!E187</f>
        <v>(3/4,1 1/8) </v>
      </c>
      <c r="F184" s="319">
        <f>'[2]ALL NEW COMP'!F187</f>
        <v>9</v>
      </c>
      <c r="G184" s="790" t="str">
        <f>'[2]ALL NEW COMP'!G187</f>
        <v>36177btu</v>
      </c>
      <c r="H184" s="427">
        <f>'[2]ALL NEW COMP'!O187</f>
        <v>3134.09090909091</v>
      </c>
      <c r="I184" s="791"/>
      <c r="J184" s="792" t="str">
        <f>'[2]ALL NEW COMP'!T187</f>
        <v>CU - 144 QC</v>
      </c>
      <c r="K184" s="427">
        <f>'[2]ALL NEW COMP'!W187</f>
        <v>10354.5204225183</v>
      </c>
      <c r="L184" s="797"/>
      <c r="M184" s="616" t="str">
        <f>'[2]ALL NEW COMP'!AT187</f>
        <v>LCU-10</v>
      </c>
      <c r="N184" s="783">
        <f>'[2]ALL NEW COMP'!$AU187</f>
        <v>3097.38644017062</v>
      </c>
      <c r="O184" s="825"/>
      <c r="P184" s="783">
        <f>'[2]ALL NEW COMP'!$AW187</f>
        <v>1967.88688186564</v>
      </c>
      <c r="Q184" s="784">
        <f>'[2]ALL NEW COMP'!$BB187</f>
        <v>6915.31315496549</v>
      </c>
      <c r="R184" s="784">
        <f>'[2]ALL NEW COMP'!$AZ187</f>
        <v>7176.73636856877</v>
      </c>
      <c r="S184" s="784">
        <f>'[2]ALL NEW COMP'!BA187</f>
        <v>7112.72467693559</v>
      </c>
      <c r="T184" s="427">
        <f>'[2]ALL NEW COMP'!BC187</f>
        <v>11041.1328747212</v>
      </c>
      <c r="U184" s="427">
        <f>'[2]ALL NEW COMP'!BD187</f>
        <v>10942.6533491317</v>
      </c>
      <c r="V184" s="427">
        <f>'[2]ALL NEW COMP'!BE187</f>
        <v>10638.9433153315</v>
      </c>
      <c r="W184" s="563" t="str">
        <f>'[2]ALL NEW COMP'!$BF187</f>
        <v>HTC-12</v>
      </c>
      <c r="X184" s="616">
        <f>'[2]ALL NEW COMP'!$BI187</f>
        <v>9589.76580343671</v>
      </c>
      <c r="Y184" s="433"/>
      <c r="Z184" s="778"/>
      <c r="AA184" s="423"/>
      <c r="AJ184" s="798"/>
      <c r="AK184" s="798"/>
      <c r="AL184" s="798"/>
      <c r="AM184" s="798"/>
      <c r="AN184" s="798"/>
      <c r="AO184" s="789"/>
      <c r="AP184" s="798"/>
      <c r="AQ184" s="798"/>
    </row>
    <row r="185" s="482" customFormat="1" customHeight="1" spans="1:43">
      <c r="A185" s="425" t="str">
        <f>'[2]ALL NEW COMP'!A188</f>
        <v>ALL154</v>
      </c>
      <c r="B185" s="800" t="str">
        <f>'[2]ALL NEW COMP'!B188</f>
        <v>C-SCN903H8T BSONYO SCROLL COMP 12HP</v>
      </c>
      <c r="C185" s="35"/>
      <c r="D185" s="319">
        <f>'[2]ALL NEW COMP'!D188</f>
        <v>12</v>
      </c>
      <c r="E185" s="319" t="str">
        <f>'[2]ALL NEW COMP'!E188</f>
        <v>(3/4,1 1/8) </v>
      </c>
      <c r="F185" s="319">
        <f>'[2]ALL NEW COMP'!F188</f>
        <v>9</v>
      </c>
      <c r="G185" s="790" t="str">
        <f>'[2]ALL NEW COMP'!G188</f>
        <v>40956btu</v>
      </c>
      <c r="H185" s="427">
        <f>'[2]ALL NEW COMP'!O188</f>
        <v>3244.76880877743</v>
      </c>
      <c r="I185" s="791"/>
      <c r="J185" s="792" t="str">
        <f>'[2]ALL NEW COMP'!T188</f>
        <v>CU - 160 QC</v>
      </c>
      <c r="K185" s="427">
        <f>'[2]ALL NEW COMP'!W188</f>
        <v>11089.2300262841</v>
      </c>
      <c r="L185" s="797"/>
      <c r="M185" s="616" t="str">
        <f>'[2]ALL NEW COMP'!AT188</f>
        <v>LCU-12</v>
      </c>
      <c r="N185" s="783">
        <f>'[2]ALL NEW COMP'!$AU188</f>
        <v>3670.11701723041</v>
      </c>
      <c r="O185" s="826" t="s">
        <v>402</v>
      </c>
      <c r="P185" s="783">
        <f>'[2]ALL NEW COMP'!$AW188</f>
        <v>1967.88688186564</v>
      </c>
      <c r="Q185" s="784">
        <f>'[2]ALL NEW COMP'!$BB188</f>
        <v>7520.89600475255</v>
      </c>
      <c r="R185" s="784">
        <f>'[2]ALL NEW COMP'!$AZ188</f>
        <v>7782.31921835583</v>
      </c>
      <c r="S185" s="784">
        <f>'[2]ALL NEW COMP'!BA188</f>
        <v>7718.30752672265</v>
      </c>
      <c r="T185" s="427">
        <f>'[2]ALL NEW COMP'!BC188</f>
        <v>11972.7987974705</v>
      </c>
      <c r="U185" s="427">
        <f>'[2]ALL NEW COMP'!BD188</f>
        <v>11874.319271881</v>
      </c>
      <c r="V185" s="427">
        <f>'[2]ALL NEW COMP'!BE188</f>
        <v>11570.6092380808</v>
      </c>
      <c r="W185" s="563" t="str">
        <f>'[2]ALL NEW COMP'!$BF188</f>
        <v>HTC-15</v>
      </c>
      <c r="X185" s="616">
        <f>'[2]ALL NEW COMP'!$BI188</f>
        <v>10118.0908479574</v>
      </c>
      <c r="Y185" s="433"/>
      <c r="Z185" s="778"/>
      <c r="AA185" s="423"/>
      <c r="AJ185" s="798"/>
      <c r="AK185" s="798"/>
      <c r="AL185" s="798"/>
      <c r="AM185" s="798"/>
      <c r="AN185" s="798"/>
      <c r="AO185" s="789"/>
      <c r="AP185" s="798"/>
      <c r="AQ185" s="798"/>
    </row>
    <row r="186" s="482" customFormat="1" spans="1:43">
      <c r="A186" s="425" t="str">
        <f>'[2]ALL NEW COMP'!A189</f>
        <v>ALL155</v>
      </c>
      <c r="B186" s="800" t="str">
        <f>'[2]ALL NEW COMP'!B189</f>
        <v>C-SBN303L8A BSONYO SCROLL COMP 4HP LT</v>
      </c>
      <c r="C186" s="34" t="s">
        <v>403</v>
      </c>
      <c r="D186" s="319">
        <f>'[2]ALL NEW COMP'!D189</f>
        <v>4</v>
      </c>
      <c r="E186" s="319" t="str">
        <f>'[2]ALL NEW COMP'!E189</f>
        <v>(1/2,7/8) inx2203(0.26-20)</v>
      </c>
      <c r="F186" s="319" t="str">
        <f>'[2]ALL NEW COMP'!F189</f>
        <v>1PALLET</v>
      </c>
      <c r="G186" s="790" t="str">
        <f>'[2]ALL NEW COMP'!G189</f>
        <v>14500btu</v>
      </c>
      <c r="H186" s="427">
        <f>'[2]ALL NEW COMP'!O189</f>
        <v>2034.77272727273</v>
      </c>
      <c r="I186" s="791" t="s">
        <v>376</v>
      </c>
      <c r="J186" s="792" t="str">
        <f>'[2]ALL NEW COMP'!T189</f>
        <v>CU - 64 QC</v>
      </c>
      <c r="K186" s="427">
        <f>'[2]ALL NEW COMP'!W189</f>
        <v>5787.95524513058</v>
      </c>
      <c r="L186" s="797"/>
      <c r="M186" s="616" t="str">
        <f>'[2]ALL NEW COMP'!AT189</f>
        <v>BCU - 55</v>
      </c>
      <c r="N186" s="783">
        <f>'[2]ALL NEW COMP'!$AU189</f>
        <v>1299.68944099379</v>
      </c>
      <c r="O186" s="827"/>
      <c r="P186" s="783">
        <f>'[2]ALL NEW COMP'!$AW189</f>
        <v>951.029671257215</v>
      </c>
      <c r="Q186" s="784">
        <f>'[2]ALL NEW COMP'!$BB189</f>
        <v>3452.1612179075</v>
      </c>
      <c r="R186" s="784">
        <f>'[2]ALL NEW COMP'!$AZ189</f>
        <v>3713.58443151078</v>
      </c>
      <c r="S186" s="784">
        <f>'[2]ALL NEW COMP'!BA189</f>
        <v>3649.57273987761</v>
      </c>
      <c r="T186" s="427">
        <f>'[2]ALL NEW COMP'!BC189</f>
        <v>5713.20681770889</v>
      </c>
      <c r="U186" s="427">
        <f>'[2]ALL NEW COMP'!BD189</f>
        <v>5614.72729211939</v>
      </c>
      <c r="V186" s="427">
        <f>'[2]ALL NEW COMP'!BE189</f>
        <v>5311.01725831923</v>
      </c>
      <c r="W186" s="563">
        <f>'[2]ALL NEW COMP'!$BF189</f>
        <v>0</v>
      </c>
      <c r="X186" s="616">
        <f>'[2]ALL NEW COMP'!$BI189</f>
        <v>0</v>
      </c>
      <c r="Y186" s="433"/>
      <c r="Z186" s="778"/>
      <c r="AA186" s="423"/>
      <c r="AJ186" s="798"/>
      <c r="AK186" s="798"/>
      <c r="AL186" s="798"/>
      <c r="AM186" s="798"/>
      <c r="AN186" s="798"/>
      <c r="AO186" s="789"/>
      <c r="AP186" s="798"/>
      <c r="AQ186" s="798"/>
    </row>
    <row r="187" s="482" customFormat="1" customHeight="1" spans="1:43">
      <c r="A187" s="425" t="str">
        <f>'[2]ALL NEW COMP'!A190</f>
        <v>ALL156</v>
      </c>
      <c r="B187" s="800" t="str">
        <f>'[2]ALL NEW COMP'!B190</f>
        <v>C-SBN373L8A BSONYO SCROLL COMP 5HP LT</v>
      </c>
      <c r="C187" s="35"/>
      <c r="D187" s="319">
        <f>'[2]ALL NEW COMP'!D190</f>
        <v>5</v>
      </c>
      <c r="E187" s="319" t="str">
        <f>'[2]ALL NEW COMP'!E190</f>
        <v>(1/2,7/8) inx2203(0.26-20)</v>
      </c>
      <c r="F187" s="319" t="str">
        <f>'[2]ALL NEW COMP'!F190</f>
        <v>1PALLET</v>
      </c>
      <c r="G187" s="790" t="str">
        <f>'[2]ALL NEW COMP'!G190</f>
        <v>20200btu</v>
      </c>
      <c r="H187" s="427">
        <f>'[2]ALL NEW COMP'!O190</f>
        <v>2148.52272727273</v>
      </c>
      <c r="I187" s="791"/>
      <c r="J187" s="792" t="str">
        <f>'[2]ALL NEW COMP'!T190</f>
        <v>CU - 72 QC</v>
      </c>
      <c r="K187" s="427">
        <f>'[2]ALL NEW COMP'!W190</f>
        <v>6241.94091866421</v>
      </c>
      <c r="L187" s="797"/>
      <c r="M187" s="616" t="str">
        <f>'[2]ALL NEW COMP'!AT190</f>
        <v>BCU - 64  </v>
      </c>
      <c r="N187" s="783">
        <f>'[2]ALL NEW COMP'!$AU190</f>
        <v>1626.55279503106</v>
      </c>
      <c r="O187" s="827"/>
      <c r="P187" s="783">
        <f>'[2]ALL NEW COMP'!$AW190</f>
        <v>1079.6289770665</v>
      </c>
      <c r="Q187" s="784">
        <f>'[2]ALL NEW COMP'!$BB190</f>
        <v>3974.73637775405</v>
      </c>
      <c r="R187" s="784">
        <f>'[2]ALL NEW COMP'!$AZ190</f>
        <v>4236.15959135733</v>
      </c>
      <c r="S187" s="784">
        <f>'[2]ALL NEW COMP'!BA190</f>
        <v>4172.14789972416</v>
      </c>
      <c r="T187" s="427">
        <f>'[2]ALL NEW COMP'!BC190</f>
        <v>6517.1686020882</v>
      </c>
      <c r="U187" s="427">
        <f>'[2]ALL NEW COMP'!BD190</f>
        <v>6418.6890764987</v>
      </c>
      <c r="V187" s="427">
        <f>'[2]ALL NEW COMP'!BE190</f>
        <v>6114.97904269854</v>
      </c>
      <c r="W187" s="563">
        <f>'[2]ALL NEW COMP'!$BF190</f>
        <v>0</v>
      </c>
      <c r="X187" s="616">
        <f>'[2]ALL NEW COMP'!$BI190</f>
        <v>0</v>
      </c>
      <c r="Y187" s="433"/>
      <c r="Z187" s="778"/>
      <c r="AA187" s="423"/>
      <c r="AJ187" s="798"/>
      <c r="AK187" s="798"/>
      <c r="AL187" s="798"/>
      <c r="AM187" s="798"/>
      <c r="AN187" s="798"/>
      <c r="AO187" s="789"/>
      <c r="AP187" s="798" t="e">
        <f>'[1]ALL NEW COMP'!$AH124</f>
        <v>#REF!</v>
      </c>
      <c r="AQ187" s="798" t="e">
        <f>'[1]ALL NEW COMP'!#REF!</f>
        <v>#REF!</v>
      </c>
    </row>
    <row r="188" s="482" customFormat="1" spans="1:43">
      <c r="A188" s="425" t="str">
        <f>'[2]ALL NEW COMP'!A191</f>
        <v>ALL157</v>
      </c>
      <c r="B188" s="806" t="str">
        <f>'[2]ALL NEW COMP'!B191</f>
        <v>C-SBN453L8A BSONYO SCROLL COMP 6HP LT</v>
      </c>
      <c r="C188" s="35"/>
      <c r="D188" s="319">
        <f>'[2]ALL NEW COMP'!D191</f>
        <v>6</v>
      </c>
      <c r="E188" s="319" t="str">
        <f>'[2]ALL NEW COMP'!E191</f>
        <v>(1/2,7/8) inx2203(0.42-40)</v>
      </c>
      <c r="F188" s="319" t="str">
        <f>'[2]ALL NEW COMP'!F191</f>
        <v>1PALLET</v>
      </c>
      <c r="G188" s="790" t="str">
        <f>'[2]ALL NEW COMP'!G191</f>
        <v>24000btu</v>
      </c>
      <c r="H188" s="427">
        <f>'[2]ALL NEW COMP'!O191</f>
        <v>2328.29545454545</v>
      </c>
      <c r="I188" s="791"/>
      <c r="J188" s="792" t="str">
        <f>'[2]ALL NEW COMP'!T191</f>
        <v>CU - 90 QC</v>
      </c>
      <c r="K188" s="427">
        <f>'[2]ALL NEW COMP'!W191</f>
        <v>6788.99180465617</v>
      </c>
      <c r="L188" s="797"/>
      <c r="M188" s="616" t="str">
        <f>'[2]ALL NEW COMP'!AT191</f>
        <v>BCU - 72</v>
      </c>
      <c r="N188" s="783">
        <f>'[2]ALL NEW COMP'!$AU191</f>
        <v>1900.62111801242</v>
      </c>
      <c r="O188" s="827"/>
      <c r="P188" s="783">
        <f>'[2]ALL NEW COMP'!$AW191</f>
        <v>1079.6289770665</v>
      </c>
      <c r="Q188" s="784">
        <f>'[2]ALL NEW COMP'!$BB191</f>
        <v>4354.87060982632</v>
      </c>
      <c r="R188" s="784">
        <f>'[2]ALL NEW COMP'!$AZ191</f>
        <v>4616.2938234296</v>
      </c>
      <c r="S188" s="784">
        <f>'[2]ALL NEW COMP'!BA191</f>
        <v>4552.28213179643</v>
      </c>
      <c r="T188" s="427">
        <f>'[2]ALL NEW COMP'!BC191</f>
        <v>7101.990497584</v>
      </c>
      <c r="U188" s="427">
        <f>'[2]ALL NEW COMP'!BD191</f>
        <v>7003.5109719945</v>
      </c>
      <c r="V188" s="427">
        <f>'[2]ALL NEW COMP'!BE191</f>
        <v>6699.80093819434</v>
      </c>
      <c r="W188" s="563" t="str">
        <f>'[2]ALL NEW COMP'!$BF191</f>
        <v>HTC-8</v>
      </c>
      <c r="X188" s="616">
        <f>'[2]ALL NEW COMP'!$BI191</f>
        <v>7167.57961729682</v>
      </c>
      <c r="Y188" s="433"/>
      <c r="Z188" s="778"/>
      <c r="AA188" s="423"/>
      <c r="AJ188" s="798"/>
      <c r="AK188" s="798"/>
      <c r="AL188" s="798"/>
      <c r="AM188" s="798"/>
      <c r="AN188" s="798"/>
      <c r="AO188" s="789"/>
      <c r="AP188" s="798"/>
      <c r="AQ188" s="798"/>
    </row>
    <row r="189" s="482" customFormat="1" customHeight="1" spans="1:43">
      <c r="A189" s="425" t="str">
        <f>'[2]ALL NEW COMP'!A192</f>
        <v>ALL158</v>
      </c>
      <c r="B189" s="800" t="str">
        <f>'[2]ALL NEW COMP'!B192</f>
        <v>C-SCN523L8H BSONYO SCROLL COMP 7HP LT</v>
      </c>
      <c r="C189" s="35"/>
      <c r="D189" s="319">
        <f>'[2]ALL NEW COMP'!D192</f>
        <v>7</v>
      </c>
      <c r="E189" s="319" t="str">
        <f>'[2]ALL NEW COMP'!E192</f>
        <v>(3/4,1 1/8) inx2208(0.42-40)</v>
      </c>
      <c r="F189" s="319">
        <f>'[2]ALL NEW COMP'!F192</f>
        <v>0</v>
      </c>
      <c r="G189" s="790" t="str">
        <f>'[2]ALL NEW COMP'!G192</f>
        <v>28000btu</v>
      </c>
      <c r="H189" s="427">
        <f>'[2]ALL NEW COMP'!O192</f>
        <v>4056.81818181818</v>
      </c>
      <c r="I189" s="791"/>
      <c r="J189" s="792" t="str">
        <f>'[2]ALL NEW COMP'!T192</f>
        <v>CU - 100 QC</v>
      </c>
      <c r="K189" s="427">
        <f>'[2]ALL NEW COMP'!W192</f>
        <v>8636.26723574682</v>
      </c>
      <c r="L189" s="797"/>
      <c r="M189" s="616" t="str">
        <f>'[2]ALL NEW COMP'!AT192</f>
        <v>LCU-08</v>
      </c>
      <c r="N189" s="783">
        <f>'[2]ALL NEW COMP'!$AU192</f>
        <v>2708.33645139564</v>
      </c>
      <c r="O189" s="827"/>
      <c r="P189" s="783">
        <f>'[2]ALL NEW COMP'!$AW192</f>
        <v>1276.65909754842</v>
      </c>
      <c r="Q189" s="784">
        <f>'[2]ALL NEW COMP'!$BB192</f>
        <v>6379.44447278238</v>
      </c>
      <c r="R189" s="784">
        <f>'[2]ALL NEW COMP'!$AZ192</f>
        <v>6640.86768638566</v>
      </c>
      <c r="S189" s="784">
        <f>'[2]ALL NEW COMP'!BA192</f>
        <v>6576.85599475248</v>
      </c>
      <c r="T189" s="427">
        <f>'[2]ALL NEW COMP'!BC192</f>
        <v>10216.7195175164</v>
      </c>
      <c r="U189" s="427">
        <f>'[2]ALL NEW COMP'!BD192</f>
        <v>10118.2399919269</v>
      </c>
      <c r="V189" s="427">
        <f>'[2]ALL NEW COMP'!BE192</f>
        <v>9814.52995812673</v>
      </c>
      <c r="W189" s="563">
        <f>'[2]ALL NEW COMP'!$BF192</f>
        <v>0</v>
      </c>
      <c r="X189" s="616">
        <f>'[2]ALL NEW COMP'!$BI192</f>
        <v>0</v>
      </c>
      <c r="Y189" s="433"/>
      <c r="Z189" s="778"/>
      <c r="AA189" s="423"/>
      <c r="AJ189" s="798"/>
      <c r="AK189" s="798"/>
      <c r="AL189" s="798"/>
      <c r="AM189" s="798"/>
      <c r="AN189" s="798"/>
      <c r="AO189" s="789"/>
      <c r="AP189" s="798" t="e">
        <f>'[1]ALL NEW COMP'!#REF!</f>
        <v>#REF!</v>
      </c>
      <c r="AQ189" s="798" t="e">
        <f>'[1]ALL NEW COMP'!#REF!</f>
        <v>#REF!</v>
      </c>
    </row>
    <row r="190" s="482" customFormat="1" spans="1:43">
      <c r="A190" s="425" t="str">
        <f>'[2]ALL NEW COMP'!A193</f>
        <v>ALL159</v>
      </c>
      <c r="B190" s="800" t="str">
        <f>'[2]ALL NEW COMP'!B193</f>
        <v>3CC137SA03 BSONYO SCROLL COMP 8HP LT</v>
      </c>
      <c r="C190" s="35"/>
      <c r="D190" s="319">
        <f>'[2]ALL NEW COMP'!D193</f>
        <v>8</v>
      </c>
      <c r="E190" s="319" t="str">
        <f>'[2]ALL NEW COMP'!E193</f>
        <v>(3/4,1 1/8) inx2208(0.49-40)</v>
      </c>
      <c r="F190" s="319" t="str">
        <f>'[2]ALL NEW COMP'!F193</f>
        <v>1PALLET</v>
      </c>
      <c r="G190" s="790" t="str">
        <f>'[2]ALL NEW COMP'!G193</f>
        <v>32000btu</v>
      </c>
      <c r="H190" s="427">
        <f>'[2]ALL NEW COMP'!O193</f>
        <v>4207.15909090909</v>
      </c>
      <c r="I190" s="791"/>
      <c r="J190" s="792" t="str">
        <f>'[2]ALL NEW COMP'!T193</f>
        <v>CU - 125 QC</v>
      </c>
      <c r="K190" s="427">
        <f>'[2]ALL NEW COMP'!W193</f>
        <v>10554.5328171672</v>
      </c>
      <c r="L190" s="797"/>
      <c r="M190" s="616" t="str">
        <f>'[2]ALL NEW COMP'!AT193</f>
        <v>LCU-08</v>
      </c>
      <c r="N190" s="783">
        <f>'[2]ALL NEW COMP'!$AU193</f>
        <v>2708.33645139564</v>
      </c>
      <c r="O190" s="827"/>
      <c r="P190" s="783">
        <f>'[2]ALL NEW COMP'!$AW193</f>
        <v>1914.95571654949</v>
      </c>
      <c r="Q190" s="784">
        <f>'[2]ALL NEW COMP'!$BB193</f>
        <v>7106.44222814707</v>
      </c>
      <c r="R190" s="784">
        <f>'[2]ALL NEW COMP'!$AZ193</f>
        <v>7367.86544175035</v>
      </c>
      <c r="S190" s="784">
        <f>'[2]ALL NEW COMP'!BA193</f>
        <v>7303.85375011718</v>
      </c>
      <c r="T190" s="427">
        <f>'[2]ALL NEW COMP'!BC193</f>
        <v>11335.1776026929</v>
      </c>
      <c r="U190" s="427">
        <f>'[2]ALL NEW COMP'!BD193</f>
        <v>11236.6980771034</v>
      </c>
      <c r="V190" s="427">
        <f>'[2]ALL NEW COMP'!BE193</f>
        <v>10932.9880433032</v>
      </c>
      <c r="W190" s="563" t="str">
        <f>'[2]ALL NEW COMP'!$BF193</f>
        <v>HTC-10</v>
      </c>
      <c r="X190" s="616">
        <f>'[2]ALL NEW COMP'!$BI193</f>
        <v>10213.3418005491</v>
      </c>
      <c r="Y190" s="433"/>
      <c r="Z190" s="778"/>
      <c r="AA190" s="423"/>
      <c r="AJ190" s="798"/>
      <c r="AK190" s="798"/>
      <c r="AL190" s="798"/>
      <c r="AM190" s="798"/>
      <c r="AN190" s="798"/>
      <c r="AO190" s="789"/>
      <c r="AP190" s="798" t="e">
        <f>'[1]ALL NEW COMP'!#REF!</f>
        <v>#REF!</v>
      </c>
      <c r="AQ190" s="798" t="e">
        <f>'[1]ALL NEW COMP'!#REF!</f>
        <v>#REF!</v>
      </c>
    </row>
    <row r="191" s="482" customFormat="1" ht="22.5" spans="1:43">
      <c r="A191" s="425" t="str">
        <f>'[2]ALL NEW COMP'!A194</f>
        <v>ALL160</v>
      </c>
      <c r="B191" s="800" t="str">
        <f>'[2]ALL NEW COMP'!B194</f>
        <v>C-SCN753L8H / 3CC171SA03 BSONYO SCROLL COMP 10HP LT</v>
      </c>
      <c r="C191" s="35"/>
      <c r="D191" s="319">
        <f>'[2]ALL NEW COMP'!D194</f>
        <v>10</v>
      </c>
      <c r="E191" s="319" t="str">
        <f>'[2]ALL NEW COMP'!E194</f>
        <v>(3/4,1 1/8) inx2208(0.49-40)</v>
      </c>
      <c r="F191" s="319" t="str">
        <f>'[2]ALL NEW COMP'!F194</f>
        <v>1PALLET</v>
      </c>
      <c r="G191" s="790" t="str">
        <f>'[2]ALL NEW COMP'!G194</f>
        <v>38000btu</v>
      </c>
      <c r="H191" s="427">
        <f>'[2]ALL NEW COMP'!O194</f>
        <v>4470.87320574163</v>
      </c>
      <c r="I191" s="791"/>
      <c r="J191" s="792" t="str">
        <f>'[2]ALL NEW COMP'!T194</f>
        <v>CU - 144 QC</v>
      </c>
      <c r="K191" s="427">
        <f>'[2]ALL NEW COMP'!W194</f>
        <v>11507.2651777631</v>
      </c>
      <c r="L191" s="797"/>
      <c r="M191" s="616" t="str">
        <f>'[2]ALL NEW COMP'!AT194</f>
        <v>LCU-10</v>
      </c>
      <c r="N191" s="783">
        <f>'[2]ALL NEW COMP'!$AU194</f>
        <v>3097.38644017062</v>
      </c>
      <c r="O191" s="828"/>
      <c r="P191" s="783">
        <f>'[2]ALL NEW COMP'!$AW194</f>
        <v>2017.88688186564</v>
      </c>
      <c r="Q191" s="784">
        <f>'[2]ALL NEW COMP'!$BB194</f>
        <v>7664.59724587458</v>
      </c>
      <c r="R191" s="784">
        <f>'[2]ALL NEW COMP'!$AZ194</f>
        <v>7926.02045947786</v>
      </c>
      <c r="S191" s="784">
        <f>'[2]ALL NEW COMP'!BA194</f>
        <v>7862.00876784469</v>
      </c>
      <c r="T191" s="427">
        <f>'[2]ALL NEW COMP'!BC194</f>
        <v>12193.8776299659</v>
      </c>
      <c r="U191" s="427">
        <f>'[2]ALL NEW COMP'!BD194</f>
        <v>12095.3981043764</v>
      </c>
      <c r="V191" s="427">
        <f>'[2]ALL NEW COMP'!BE194</f>
        <v>11791.6880705763</v>
      </c>
      <c r="W191" s="563">
        <f>'[2]ALL NEW COMP'!$BF194</f>
        <v>0</v>
      </c>
      <c r="X191" s="616">
        <f>'[2]ALL NEW COMP'!$BI194</f>
        <v>0</v>
      </c>
      <c r="Y191" s="433"/>
      <c r="Z191" s="778"/>
      <c r="AA191" s="423"/>
      <c r="AJ191" s="798"/>
      <c r="AK191" s="798"/>
      <c r="AL191" s="798"/>
      <c r="AM191" s="798"/>
      <c r="AN191" s="798"/>
      <c r="AO191" s="789"/>
      <c r="AP191" s="798"/>
      <c r="AQ191" s="798"/>
    </row>
    <row r="192" s="482" customFormat="1" customHeight="1" spans="1:43">
      <c r="A192" s="425" t="str">
        <f>'[2]ALL NEW COMP'!A195</f>
        <v>ALL160.01</v>
      </c>
      <c r="B192" s="829" t="str">
        <f>'[2]ALL NEW COMP'!B195</f>
        <v>3CC216SA03 BSONYO SCROLL COMP 12.5HP LT</v>
      </c>
      <c r="C192" s="36"/>
      <c r="D192" s="319">
        <f>'[2]ALL NEW COMP'!D195</f>
        <v>12.5</v>
      </c>
      <c r="E192" s="319" t="str">
        <f>'[2]ALL NEW COMP'!E195</f>
        <v>(3/4,1 1/8) inx2208(0.49-40)</v>
      </c>
      <c r="F192" s="319" t="str">
        <f>'[2]ALL NEW COMP'!F195</f>
        <v>1PALLET</v>
      </c>
      <c r="G192" s="790">
        <f>'[2]ALL NEW COMP'!G195</f>
        <v>0</v>
      </c>
      <c r="H192" s="427">
        <f>'[2]ALL NEW COMP'!O195</f>
        <v>4512.04146730463</v>
      </c>
      <c r="I192" s="791"/>
      <c r="J192" s="792" t="str">
        <f>'[2]ALL NEW COMP'!T195</f>
        <v>CU - 160 QC</v>
      </c>
      <c r="K192" s="427">
        <f>'[2]ALL NEW COMP'!W195</f>
        <v>12227.5342220883</v>
      </c>
      <c r="L192" s="797"/>
      <c r="M192" s="616" t="str">
        <f>'[2]ALL NEW COMP'!AT195</f>
        <v>LCU-12</v>
      </c>
      <c r="N192" s="783">
        <f>'[2]ALL NEW COMP'!$AU195</f>
        <v>3670.11701723041</v>
      </c>
      <c r="O192" s="709"/>
      <c r="P192" s="783">
        <f>'[2]ALL NEW COMP'!$AW195</f>
        <v>2017.88688186564</v>
      </c>
      <c r="Q192" s="784">
        <f>'[2]ALL NEW COMP'!$BB195</f>
        <v>8260.79373202528</v>
      </c>
      <c r="R192" s="784">
        <f>'[2]ALL NEW COMP'!$AZ195</f>
        <v>8522.21694562856</v>
      </c>
      <c r="S192" s="784">
        <f>'[2]ALL NEW COMP'!BA195</f>
        <v>8458.20525399538</v>
      </c>
      <c r="T192" s="427">
        <f>'[2]ALL NEW COMP'!BC195</f>
        <v>13111.1029932747</v>
      </c>
      <c r="U192" s="427">
        <f>'[2]ALL NEW COMP'!BD195</f>
        <v>13012.6234676852</v>
      </c>
      <c r="V192" s="427">
        <f>'[2]ALL NEW COMP'!BE195</f>
        <v>12708.913433885</v>
      </c>
      <c r="W192" s="563">
        <f>'[2]ALL NEW COMP'!$BF195</f>
        <v>0</v>
      </c>
      <c r="X192" s="616">
        <f>'[2]ALL NEW COMP'!$BI195</f>
        <v>0</v>
      </c>
      <c r="Y192" s="433"/>
      <c r="Z192" s="778"/>
      <c r="AA192" s="423"/>
      <c r="AJ192" s="798"/>
      <c r="AK192" s="798"/>
      <c r="AL192" s="798"/>
      <c r="AM192" s="798"/>
      <c r="AN192" s="798"/>
      <c r="AO192" s="789"/>
      <c r="AP192" s="798" t="e">
        <f>'[1]ALL NEW COMP'!#REF!</f>
        <v>#REF!</v>
      </c>
      <c r="AQ192" s="798" t="e">
        <f>'[1]ALL NEW COMP'!#REF!</f>
        <v>#REF!</v>
      </c>
    </row>
    <row r="193" s="482" customFormat="1" spans="1:43">
      <c r="A193" s="425" t="str">
        <f>'[2]ALL NEW COMP'!A196</f>
        <v>ALL161</v>
      </c>
      <c r="B193" s="425" t="str">
        <f>'[2]ALL NEW COMP'!B196</f>
        <v>C-SBN373H8D BSONYO SCROLL COMP 5HP</v>
      </c>
      <c r="C193" s="155" t="s">
        <v>404</v>
      </c>
      <c r="D193" s="319">
        <f>'[2]ALL NEW COMP'!D196</f>
        <v>5</v>
      </c>
      <c r="E193" s="319">
        <f>'[2]ALL NEW COMP'!E196</f>
        <v>0</v>
      </c>
      <c r="F193" s="319">
        <f>'[2]ALL NEW COMP'!F196</f>
        <v>0</v>
      </c>
      <c r="G193" s="790">
        <f>'[2]ALL NEW COMP'!G196</f>
        <v>0</v>
      </c>
      <c r="H193" s="427">
        <f>'[2]ALL NEW COMP'!O196</f>
        <v>1346.16098484848</v>
      </c>
      <c r="I193" s="791" t="s">
        <v>376</v>
      </c>
      <c r="J193" s="792">
        <f>'[2]ALL NEW COMP'!T196</f>
        <v>0</v>
      </c>
      <c r="K193" s="427" t="str">
        <f>'[2]ALL NEW COMP'!W196</f>
        <v>~</v>
      </c>
      <c r="L193" s="797"/>
      <c r="M193" s="616">
        <f>'[2]ALL NEW COMP'!AT196</f>
        <v>0</v>
      </c>
      <c r="N193" s="783">
        <f>'[2]ALL NEW COMP'!$AU196</f>
        <v>0</v>
      </c>
      <c r="O193" s="709"/>
      <c r="P193" s="783">
        <f>'[2]ALL NEW COMP'!$AW196</f>
        <v>0</v>
      </c>
      <c r="Q193" s="784">
        <f>'[2]ALL NEW COMP'!$BB196</f>
        <v>0</v>
      </c>
      <c r="R193" s="784">
        <f>'[2]ALL NEW COMP'!$AZ196</f>
        <v>0</v>
      </c>
      <c r="S193" s="784">
        <f>'[2]ALL NEW COMP'!BA196</f>
        <v>0</v>
      </c>
      <c r="T193" s="427">
        <f>'[2]ALL NEW COMP'!BC196</f>
        <v>0</v>
      </c>
      <c r="U193" s="427">
        <f>'[2]ALL NEW COMP'!BD196</f>
        <v>0</v>
      </c>
      <c r="V193" s="427">
        <f>'[2]ALL NEW COMP'!BE196</f>
        <v>0</v>
      </c>
      <c r="W193" s="563">
        <f>'[2]ALL NEW COMP'!$BF196</f>
        <v>0</v>
      </c>
      <c r="X193" s="616">
        <f>'[2]ALL NEW COMP'!$BI196</f>
        <v>0</v>
      </c>
      <c r="Y193" s="433"/>
      <c r="Z193" s="778"/>
      <c r="AA193" s="423"/>
      <c r="AJ193" s="798"/>
      <c r="AK193" s="798"/>
      <c r="AL193" s="798"/>
      <c r="AM193" s="798"/>
      <c r="AN193" s="798"/>
      <c r="AO193" s="789"/>
      <c r="AP193" s="798" t="e">
        <f>'[1]ALL NEW COMP'!#REF!</f>
        <v>#REF!</v>
      </c>
      <c r="AQ193" s="798" t="e">
        <f>'[1]ALL NEW COMP'!#REF!</f>
        <v>#REF!</v>
      </c>
    </row>
    <row r="194" s="482" customFormat="1" spans="1:43">
      <c r="A194" s="425" t="str">
        <f>'[2]ALL NEW COMP'!A197</f>
        <v>ALL162</v>
      </c>
      <c r="B194" s="425" t="str">
        <f>'[2]ALL NEW COMP'!B197</f>
        <v>C-SBN453H8D BSONYO SCROLL COMP 6HP</v>
      </c>
      <c r="C194" s="157"/>
      <c r="D194" s="319">
        <f>'[2]ALL NEW COMP'!D197</f>
        <v>6</v>
      </c>
      <c r="E194" s="319">
        <f>'[2]ALL NEW COMP'!E197</f>
        <v>0</v>
      </c>
      <c r="F194" s="319">
        <f>'[2]ALL NEW COMP'!F197</f>
        <v>0</v>
      </c>
      <c r="G194" s="790">
        <f>'[2]ALL NEW COMP'!G197</f>
        <v>0</v>
      </c>
      <c r="H194" s="427">
        <f>'[2]ALL NEW COMP'!O197</f>
        <v>1767.76515151515</v>
      </c>
      <c r="I194" s="791"/>
      <c r="J194" s="792">
        <f>'[2]ALL NEW COMP'!T197</f>
        <v>0</v>
      </c>
      <c r="K194" s="427" t="str">
        <f>'[2]ALL NEW COMP'!W197</f>
        <v>~</v>
      </c>
      <c r="L194" s="797"/>
      <c r="M194" s="616">
        <f>'[2]ALL NEW COMP'!AT197</f>
        <v>0</v>
      </c>
      <c r="N194" s="783">
        <f>'[2]ALL NEW COMP'!$AU197</f>
        <v>0</v>
      </c>
      <c r="O194" s="709"/>
      <c r="P194" s="783">
        <f>'[2]ALL NEW COMP'!$AW197</f>
        <v>0</v>
      </c>
      <c r="Q194" s="784">
        <f>'[2]ALL NEW COMP'!$BB197</f>
        <v>0</v>
      </c>
      <c r="R194" s="784">
        <f>'[2]ALL NEW COMP'!$AZ197</f>
        <v>0</v>
      </c>
      <c r="S194" s="784">
        <f>'[2]ALL NEW COMP'!BA197</f>
        <v>0</v>
      </c>
      <c r="T194" s="427">
        <f>'[2]ALL NEW COMP'!BC197</f>
        <v>0</v>
      </c>
      <c r="U194" s="427">
        <f>'[2]ALL NEW COMP'!BD197</f>
        <v>0</v>
      </c>
      <c r="V194" s="427">
        <f>'[2]ALL NEW COMP'!BE197</f>
        <v>0</v>
      </c>
      <c r="W194" s="563">
        <f>'[2]ALL NEW COMP'!$BF197</f>
        <v>0</v>
      </c>
      <c r="X194" s="616">
        <f>'[2]ALL NEW COMP'!$BI197</f>
        <v>0</v>
      </c>
      <c r="Y194" s="433"/>
      <c r="Z194" s="778"/>
      <c r="AA194" s="423"/>
      <c r="AJ194" s="798"/>
      <c r="AK194" s="798"/>
      <c r="AL194" s="798"/>
      <c r="AM194" s="798"/>
      <c r="AN194" s="798"/>
      <c r="AO194" s="789"/>
      <c r="AP194" s="798"/>
      <c r="AQ194" s="798"/>
    </row>
    <row r="195" s="482" customFormat="1" spans="1:43">
      <c r="A195" s="425" t="str">
        <f>'[2]ALL NEW COMP'!A198</f>
        <v>ALL162.01</v>
      </c>
      <c r="B195" s="425" t="str">
        <f>'[2]ALL NEW COMP'!B198</f>
        <v>C-SCP270H38A BSONYO SCROLL COMP 8HP</v>
      </c>
      <c r="C195" s="157"/>
      <c r="D195" s="319">
        <f>'[2]ALL NEW COMP'!D198</f>
        <v>8</v>
      </c>
      <c r="E195" s="319">
        <f>'[2]ALL NEW COMP'!E198</f>
        <v>0</v>
      </c>
      <c r="F195" s="319">
        <f>'[2]ALL NEW COMP'!F198</f>
        <v>0</v>
      </c>
      <c r="G195" s="790">
        <f>'[2]ALL NEW COMP'!G198</f>
        <v>0</v>
      </c>
      <c r="H195" s="427">
        <f>'[2]ALL NEW COMP'!O198</f>
        <v>2988.77462121212</v>
      </c>
      <c r="I195" s="791"/>
      <c r="J195" s="792">
        <f>'[2]ALL NEW COMP'!T198</f>
        <v>0</v>
      </c>
      <c r="K195" s="427" t="str">
        <f>'[2]ALL NEW COMP'!W198</f>
        <v>~</v>
      </c>
      <c r="L195" s="797"/>
      <c r="M195" s="616">
        <f>'[2]ALL NEW COMP'!AT198</f>
        <v>0</v>
      </c>
      <c r="N195" s="783">
        <f>'[2]ALL NEW COMP'!$AU198</f>
        <v>0</v>
      </c>
      <c r="O195" s="709"/>
      <c r="P195" s="783">
        <f>'[2]ALL NEW COMP'!$AW198</f>
        <v>0</v>
      </c>
      <c r="Q195" s="784">
        <f>'[2]ALL NEW COMP'!$BB198</f>
        <v>0</v>
      </c>
      <c r="R195" s="784">
        <f>'[2]ALL NEW COMP'!$AZ198</f>
        <v>0</v>
      </c>
      <c r="S195" s="784">
        <f>'[2]ALL NEW COMP'!BA198</f>
        <v>0</v>
      </c>
      <c r="T195" s="427">
        <f>'[2]ALL NEW COMP'!BC198</f>
        <v>0</v>
      </c>
      <c r="U195" s="427">
        <f>'[2]ALL NEW COMP'!BD198</f>
        <v>0</v>
      </c>
      <c r="V195" s="427">
        <f>'[2]ALL NEW COMP'!BE198</f>
        <v>0</v>
      </c>
      <c r="W195" s="563">
        <f>'[2]ALL NEW COMP'!$BF198</f>
        <v>0</v>
      </c>
      <c r="X195" s="616">
        <f>'[2]ALL NEW COMP'!$BI198</f>
        <v>0</v>
      </c>
      <c r="Y195" s="433"/>
      <c r="Z195" s="778"/>
      <c r="AA195" s="423"/>
      <c r="AJ195" s="798"/>
      <c r="AK195" s="798"/>
      <c r="AL195" s="798"/>
      <c r="AM195" s="798"/>
      <c r="AN195" s="798"/>
      <c r="AO195" s="789"/>
      <c r="AP195" s="798"/>
      <c r="AQ195" s="798"/>
    </row>
    <row r="196" s="482" customFormat="1" customHeight="1" spans="1:43">
      <c r="A196" s="425" t="str">
        <f>'[2]ALL NEW COMP'!A199</f>
        <v>ALL162.02</v>
      </c>
      <c r="B196" s="425" t="str">
        <f>'[2]ALL NEW COMP'!B199</f>
        <v>C-SCP315H38A BSONYO SCROLL COMP 10HP</v>
      </c>
      <c r="C196" s="157"/>
      <c r="D196" s="319">
        <f>'[2]ALL NEW COMP'!D199</f>
        <v>10</v>
      </c>
      <c r="E196" s="319">
        <f>'[2]ALL NEW COMP'!E199</f>
        <v>0</v>
      </c>
      <c r="F196" s="319">
        <f>'[2]ALL NEW COMP'!F199</f>
        <v>0</v>
      </c>
      <c r="G196" s="790">
        <f>'[2]ALL NEW COMP'!G199</f>
        <v>0</v>
      </c>
      <c r="H196" s="427">
        <f>'[2]ALL NEW COMP'!O199</f>
        <v>3041.96401515152</v>
      </c>
      <c r="I196" s="791"/>
      <c r="J196" s="792">
        <f>'[2]ALL NEW COMP'!T199</f>
        <v>0</v>
      </c>
      <c r="K196" s="427" t="str">
        <f>'[2]ALL NEW COMP'!W199</f>
        <v>~</v>
      </c>
      <c r="L196" s="797"/>
      <c r="M196" s="616">
        <f>'[2]ALL NEW COMP'!AT199</f>
        <v>0</v>
      </c>
      <c r="N196" s="783">
        <f>'[2]ALL NEW COMP'!$AU199</f>
        <v>0</v>
      </c>
      <c r="O196" s="709"/>
      <c r="P196" s="783">
        <f>'[2]ALL NEW COMP'!$AW199</f>
        <v>0</v>
      </c>
      <c r="Q196" s="784">
        <f>'[2]ALL NEW COMP'!$BB199</f>
        <v>0</v>
      </c>
      <c r="R196" s="784">
        <f>'[2]ALL NEW COMP'!$AZ199</f>
        <v>0</v>
      </c>
      <c r="S196" s="784">
        <f>'[2]ALL NEW COMP'!BA199</f>
        <v>0</v>
      </c>
      <c r="T196" s="427">
        <f>'[2]ALL NEW COMP'!BC199</f>
        <v>0</v>
      </c>
      <c r="U196" s="427">
        <f>'[2]ALL NEW COMP'!BD199</f>
        <v>0</v>
      </c>
      <c r="V196" s="427">
        <f>'[2]ALL NEW COMP'!BE199</f>
        <v>0</v>
      </c>
      <c r="W196" s="563">
        <f>'[2]ALL NEW COMP'!$BF199</f>
        <v>0</v>
      </c>
      <c r="X196" s="616">
        <f>'[2]ALL NEW COMP'!$BI199</f>
        <v>0</v>
      </c>
      <c r="Y196" s="433"/>
      <c r="Z196" s="778"/>
      <c r="AA196" s="423"/>
      <c r="AJ196" s="798"/>
      <c r="AK196" s="798"/>
      <c r="AL196" s="798"/>
      <c r="AM196" s="798"/>
      <c r="AN196" s="798"/>
      <c r="AO196" s="789"/>
      <c r="AP196" s="798"/>
      <c r="AQ196" s="798"/>
    </row>
    <row r="197" s="482" customFormat="1" customHeight="1" spans="1:43">
      <c r="A197" s="425" t="str">
        <f>'[2]ALL NEW COMP'!A200</f>
        <v>ALL162.03</v>
      </c>
      <c r="B197" s="425" t="str">
        <f>'[2]ALL NEW COMP'!B200</f>
        <v>C-SCP400H38A BSONYO SCROLL COMP 12HP</v>
      </c>
      <c r="C197" s="157"/>
      <c r="D197" s="319">
        <f>'[2]ALL NEW COMP'!D200</f>
        <v>12</v>
      </c>
      <c r="E197" s="319">
        <f>'[2]ALL NEW COMP'!E200</f>
        <v>0</v>
      </c>
      <c r="F197" s="319">
        <f>'[2]ALL NEW COMP'!F200</f>
        <v>0</v>
      </c>
      <c r="G197" s="790">
        <f>'[2]ALL NEW COMP'!G200</f>
        <v>0</v>
      </c>
      <c r="H197" s="427">
        <f>'[2]ALL NEW COMP'!O200</f>
        <v>3095.93560606061</v>
      </c>
      <c r="I197" s="791"/>
      <c r="J197" s="792">
        <f>'[2]ALL NEW COMP'!T200</f>
        <v>0</v>
      </c>
      <c r="K197" s="427" t="str">
        <f>'[2]ALL NEW COMP'!W200</f>
        <v>~</v>
      </c>
      <c r="L197" s="797"/>
      <c r="M197" s="616">
        <f>'[2]ALL NEW COMP'!AT200</f>
        <v>0</v>
      </c>
      <c r="N197" s="783">
        <f>'[2]ALL NEW COMP'!$AU200</f>
        <v>0</v>
      </c>
      <c r="O197" s="709"/>
      <c r="P197" s="783">
        <f>'[2]ALL NEW COMP'!$AW200</f>
        <v>0</v>
      </c>
      <c r="Q197" s="784">
        <f>'[2]ALL NEW COMP'!$BB200</f>
        <v>0</v>
      </c>
      <c r="R197" s="784">
        <f>'[2]ALL NEW COMP'!$AZ200</f>
        <v>0</v>
      </c>
      <c r="S197" s="784">
        <f>'[2]ALL NEW COMP'!BA200</f>
        <v>0</v>
      </c>
      <c r="T197" s="427">
        <f>'[2]ALL NEW COMP'!BC200</f>
        <v>0</v>
      </c>
      <c r="U197" s="427">
        <f>'[2]ALL NEW COMP'!BD200</f>
        <v>0</v>
      </c>
      <c r="V197" s="427">
        <f>'[2]ALL NEW COMP'!BE200</f>
        <v>0</v>
      </c>
      <c r="W197" s="563">
        <f>'[2]ALL NEW COMP'!$BF200</f>
        <v>0</v>
      </c>
      <c r="X197" s="616">
        <f>'[2]ALL NEW COMP'!$BI200</f>
        <v>0</v>
      </c>
      <c r="Y197" s="433"/>
      <c r="Z197" s="778"/>
      <c r="AA197" s="423"/>
      <c r="AJ197" s="798"/>
      <c r="AK197" s="798"/>
      <c r="AL197" s="798"/>
      <c r="AM197" s="798"/>
      <c r="AN197" s="798"/>
      <c r="AO197" s="789"/>
      <c r="AP197" s="798"/>
      <c r="AQ197" s="798"/>
    </row>
    <row r="198" s="482" customFormat="1" ht="22.5" spans="1:43">
      <c r="A198" s="425" t="str">
        <f>'[2]ALL NEW COMP'!A201</f>
        <v>ALL162.04</v>
      </c>
      <c r="B198" s="425" t="str">
        <f>'[2]ALL NEW COMP'!B201</f>
        <v>C-SCP435H38B BSONYO SCROLL COMP R410A (13HP)</v>
      </c>
      <c r="C198" s="157"/>
      <c r="D198" s="319">
        <f>'[2]ALL NEW COMP'!D201</f>
        <v>13</v>
      </c>
      <c r="E198" s="319">
        <f>'[2]ALL NEW COMP'!E201</f>
        <v>0</v>
      </c>
      <c r="F198" s="319">
        <f>'[2]ALL NEW COMP'!F201</f>
        <v>0</v>
      </c>
      <c r="G198" s="790">
        <f>'[2]ALL NEW COMP'!G201</f>
        <v>0</v>
      </c>
      <c r="H198" s="427">
        <f>'[2]ALL NEW COMP'!O201</f>
        <v>4132.04051383399</v>
      </c>
      <c r="I198" s="791"/>
      <c r="J198" s="792">
        <f>'[2]ALL NEW COMP'!T201</f>
        <v>0</v>
      </c>
      <c r="K198" s="427" t="str">
        <f>'[2]ALL NEW COMP'!W201</f>
        <v>~</v>
      </c>
      <c r="L198" s="797"/>
      <c r="M198" s="616" t="str">
        <f>'[2]ALL NEW COMP'!AT201</f>
        <v>TCU400 c/w blower</v>
      </c>
      <c r="N198" s="783">
        <f>'[2]ALL NEW COMP'!$AU201</f>
        <v>18611.0248447205</v>
      </c>
      <c r="O198" s="709"/>
      <c r="P198" s="783">
        <f>'[2]ALL NEW COMP'!$AW201</f>
        <v>7973.61339350783</v>
      </c>
      <c r="Q198" s="784">
        <f>'[2]ALL NEW COMP'!$BB201</f>
        <v>32286.8541473193</v>
      </c>
      <c r="R198" s="784">
        <f>'[2]ALL NEW COMP'!$AZ201</f>
        <v>0</v>
      </c>
      <c r="S198" s="784">
        <f>'[2]ALL NEW COMP'!BA201</f>
        <v>0</v>
      </c>
      <c r="T198" s="427">
        <f>'[2]ALL NEW COMP'!BC201</f>
        <v>55666.9899091711</v>
      </c>
      <c r="U198" s="427">
        <f>'[2]ALL NEW COMP'!BD201</f>
        <v>0</v>
      </c>
      <c r="V198" s="427">
        <f>'[2]ALL NEW COMP'!BE201</f>
        <v>0</v>
      </c>
      <c r="W198" s="563">
        <f>'[2]ALL NEW COMP'!$BF201</f>
        <v>0</v>
      </c>
      <c r="X198" s="616">
        <f>'[2]ALL NEW COMP'!$BI201</f>
        <v>0</v>
      </c>
      <c r="Y198" s="433"/>
      <c r="Z198" s="778"/>
      <c r="AA198" s="423"/>
      <c r="AJ198" s="798"/>
      <c r="AK198" s="798"/>
      <c r="AL198" s="798"/>
      <c r="AM198" s="798"/>
      <c r="AN198" s="798"/>
      <c r="AO198" s="789"/>
      <c r="AP198" s="798"/>
      <c r="AQ198" s="798"/>
    </row>
    <row r="199" s="482" customFormat="1" spans="1:43">
      <c r="A199" s="425" t="str">
        <f>'[2]ALL NEW COMP'!A202</f>
        <v>ALL162.05</v>
      </c>
      <c r="B199" s="425" t="str">
        <f>'[2]ALL NEW COMP'!B202</f>
        <v>C-SCP510H38B BSONYO SCROLL COMP 15HP</v>
      </c>
      <c r="C199" s="158"/>
      <c r="D199" s="319">
        <f>'[2]ALL NEW COMP'!D202</f>
        <v>15</v>
      </c>
      <c r="E199" s="319">
        <f>'[2]ALL NEW COMP'!E202</f>
        <v>0</v>
      </c>
      <c r="F199" s="319">
        <f>'[2]ALL NEW COMP'!F202</f>
        <v>0</v>
      </c>
      <c r="G199" s="790">
        <f>'[2]ALL NEW COMP'!G202</f>
        <v>0</v>
      </c>
      <c r="H199" s="427">
        <f>'[2]ALL NEW COMP'!O202</f>
        <v>5363.63636363636</v>
      </c>
      <c r="I199" s="791"/>
      <c r="J199" s="792">
        <f>'[2]ALL NEW COMP'!T202</f>
        <v>0</v>
      </c>
      <c r="K199" s="427" t="str">
        <f>'[2]ALL NEW COMP'!W202</f>
        <v>~</v>
      </c>
      <c r="L199" s="797"/>
      <c r="M199" s="616">
        <f>'[2]ALL NEW COMP'!AT202</f>
        <v>0</v>
      </c>
      <c r="N199" s="783">
        <f>'[2]ALL NEW COMP'!$AU202</f>
        <v>0</v>
      </c>
      <c r="O199" s="709"/>
      <c r="P199" s="783">
        <f>'[2]ALL NEW COMP'!$AW202</f>
        <v>0</v>
      </c>
      <c r="Q199" s="784">
        <f>'[2]ALL NEW COMP'!$BB202</f>
        <v>0</v>
      </c>
      <c r="R199" s="784">
        <f>'[2]ALL NEW COMP'!$AZ202</f>
        <v>0</v>
      </c>
      <c r="S199" s="784">
        <f>'[2]ALL NEW COMP'!BA202</f>
        <v>0</v>
      </c>
      <c r="T199" s="427">
        <f>'[2]ALL NEW COMP'!BC202</f>
        <v>0</v>
      </c>
      <c r="U199" s="427">
        <f>'[2]ALL NEW COMP'!BD202</f>
        <v>0</v>
      </c>
      <c r="V199" s="427">
        <f>'[2]ALL NEW COMP'!BE202</f>
        <v>0</v>
      </c>
      <c r="W199" s="563">
        <f>'[2]ALL NEW COMP'!$BF202</f>
        <v>0</v>
      </c>
      <c r="X199" s="616">
        <f>'[2]ALL NEW COMP'!$BI202</f>
        <v>0</v>
      </c>
      <c r="Y199" s="433"/>
      <c r="Z199" s="778"/>
      <c r="AA199" s="423"/>
      <c r="AJ199" s="798"/>
      <c r="AK199" s="798"/>
      <c r="AL199" s="798"/>
      <c r="AM199" s="798"/>
      <c r="AN199" s="798"/>
      <c r="AO199" s="789"/>
      <c r="AP199" s="798"/>
      <c r="AQ199" s="798"/>
    </row>
    <row r="200" s="482" customFormat="1" customHeight="1" spans="1:43">
      <c r="A200" s="425" t="str">
        <f>'[2]ALL NEW COMP'!A203</f>
        <v>ALL164</v>
      </c>
      <c r="B200" s="425" t="str">
        <f>'[2]ALL NEW COMP'!B203</f>
        <v>JT125GABY1 DAIKIN COMP 4HP</v>
      </c>
      <c r="C200" s="227"/>
      <c r="D200" s="319">
        <f>'[2]ALL NEW COMP'!D203</f>
        <v>4</v>
      </c>
      <c r="E200" s="319">
        <f>'[2]ALL NEW COMP'!E203</f>
        <v>0</v>
      </c>
      <c r="F200" s="319">
        <f>'[2]ALL NEW COMP'!F203</f>
        <v>24</v>
      </c>
      <c r="G200" s="790" t="str">
        <f>'[2]ALL NEW COMP'!G203</f>
        <v>40620btu</v>
      </c>
      <c r="H200" s="427">
        <f>'[2]ALL NEW COMP'!O203</f>
        <v>1558.13636363636</v>
      </c>
      <c r="I200" s="791" t="s">
        <v>376</v>
      </c>
      <c r="J200" s="792" t="str">
        <f>'[2]ALL NEW COMP'!T203</f>
        <v>CU - 64 QC</v>
      </c>
      <c r="K200" s="427">
        <f>'[2]ALL NEW COMP'!W203</f>
        <v>5302.36433603967</v>
      </c>
      <c r="L200" s="797"/>
      <c r="M200" s="616">
        <f>'[2]ALL NEW COMP'!AT203</f>
        <v>0</v>
      </c>
      <c r="N200" s="783">
        <f>'[2]ALL NEW COMP'!$AU203</f>
        <v>0</v>
      </c>
      <c r="O200" s="709"/>
      <c r="P200" s="783">
        <f>'[2]ALL NEW COMP'!$AW203</f>
        <v>0</v>
      </c>
      <c r="Q200" s="784">
        <f>'[2]ALL NEW COMP'!$BB203</f>
        <v>0</v>
      </c>
      <c r="R200" s="784">
        <f>'[2]ALL NEW COMP'!$AZ203</f>
        <v>0</v>
      </c>
      <c r="S200" s="784">
        <f>'[2]ALL NEW COMP'!BA203</f>
        <v>0</v>
      </c>
      <c r="T200" s="427">
        <f>'[2]ALL NEW COMP'!BC203</f>
        <v>0</v>
      </c>
      <c r="U200" s="427">
        <f>'[2]ALL NEW COMP'!BD203</f>
        <v>0</v>
      </c>
      <c r="V200" s="427">
        <f>'[2]ALL NEW COMP'!BE203</f>
        <v>0</v>
      </c>
      <c r="W200" s="563">
        <f>'[2]ALL NEW COMP'!$BF203</f>
        <v>0</v>
      </c>
      <c r="X200" s="616">
        <f>'[2]ALL NEW COMP'!$BI203</f>
        <v>0</v>
      </c>
      <c r="Y200" s="433"/>
      <c r="Z200" s="778"/>
      <c r="AA200" s="423"/>
    </row>
    <row r="201" s="482" customFormat="1" customHeight="1" spans="1:43">
      <c r="A201" s="425" t="str">
        <f>'[2]ALL NEW COMP'!A204</f>
        <v>ALL165</v>
      </c>
      <c r="B201" s="425" t="str">
        <f>'[2]ALL NEW COMP'!B204</f>
        <v>JT160GABY1L DAIKIN COMP 5HP (4 MOUNTING)</v>
      </c>
      <c r="C201" s="227"/>
      <c r="D201" s="319">
        <f>'[2]ALL NEW COMP'!D204</f>
        <v>5</v>
      </c>
      <c r="E201" s="319">
        <f>'[2]ALL NEW COMP'!E204</f>
        <v>0</v>
      </c>
      <c r="F201" s="319">
        <f>'[2]ALL NEW COMP'!F204</f>
        <v>24</v>
      </c>
      <c r="G201" s="790" t="str">
        <f>'[2]ALL NEW COMP'!G204</f>
        <v>51200btu</v>
      </c>
      <c r="H201" s="427">
        <f>'[2]ALL NEW COMP'!O204</f>
        <v>1431.42045454545</v>
      </c>
      <c r="I201" s="791"/>
      <c r="J201" s="792" t="str">
        <f>'[2]ALL NEW COMP'!T204</f>
        <v>CU - 72 QC</v>
      </c>
      <c r="K201" s="427">
        <f>'[2]ALL NEW COMP'!W204</f>
        <v>5536.13147810477</v>
      </c>
      <c r="L201" s="797"/>
      <c r="M201" s="616">
        <f>'[2]ALL NEW COMP'!AT204</f>
        <v>0</v>
      </c>
      <c r="N201" s="783">
        <f>'[2]ALL NEW COMP'!$AU204</f>
        <v>0</v>
      </c>
      <c r="O201" s="709"/>
      <c r="P201" s="783">
        <f>'[2]ALL NEW COMP'!$AW204</f>
        <v>0</v>
      </c>
      <c r="Q201" s="784">
        <f>'[2]ALL NEW COMP'!$BB204</f>
        <v>0</v>
      </c>
      <c r="R201" s="784">
        <f>'[2]ALL NEW COMP'!$AZ204</f>
        <v>0</v>
      </c>
      <c r="S201" s="784">
        <f>'[2]ALL NEW COMP'!BA204</f>
        <v>0</v>
      </c>
      <c r="T201" s="427">
        <f>'[2]ALL NEW COMP'!BC204</f>
        <v>0</v>
      </c>
      <c r="U201" s="427">
        <f>'[2]ALL NEW COMP'!BD204</f>
        <v>0</v>
      </c>
      <c r="V201" s="427">
        <f>'[2]ALL NEW COMP'!BE204</f>
        <v>0</v>
      </c>
      <c r="W201" s="563">
        <f>'[2]ALL NEW COMP'!$BF204</f>
        <v>0</v>
      </c>
      <c r="X201" s="616">
        <f>'[2]ALL NEW COMP'!$BI204</f>
        <v>0</v>
      </c>
      <c r="Y201" s="433"/>
      <c r="Z201" s="778"/>
      <c r="AA201" s="423"/>
    </row>
    <row r="202" customHeight="1" spans="1:43">
      <c r="A202" s="425" t="str">
        <f>'[2]ALL NEW COMP'!A205</f>
        <v>ALL177</v>
      </c>
      <c r="B202" s="425" t="str">
        <f>'[2]ALL NEW COMP'!B205</f>
        <v>ZR108KCE COPELAND SCROLL COMP 9HP</v>
      </c>
      <c r="C202" s="31"/>
      <c r="D202" s="319">
        <f>'[2]ALL NEW COMP'!D205</f>
        <v>9</v>
      </c>
      <c r="E202" s="319">
        <f>'[2]ALL NEW COMP'!E205</f>
        <v>0</v>
      </c>
      <c r="F202" s="319">
        <f>'[2]ALL NEW COMP'!F205</f>
        <v>0</v>
      </c>
      <c r="G202" s="790">
        <f>'[2]ALL NEW COMP'!G205</f>
        <v>0</v>
      </c>
      <c r="H202" s="427" t="str">
        <f>'[2]ALL NEW COMP'!O205</f>
        <v>~</v>
      </c>
      <c r="I202" s="791"/>
      <c r="J202" s="792" t="str">
        <f>'[2]ALL NEW COMP'!T205</f>
        <v>CU - 144 QC</v>
      </c>
      <c r="K202" s="427" t="str">
        <f>'[2]ALL NEW COMP'!W205</f>
        <v>~</v>
      </c>
      <c r="L202" s="797"/>
      <c r="M202" s="616" t="str">
        <f>'[2]ALL NEW COMP'!AT205</f>
        <v>TCU - 150B</v>
      </c>
      <c r="N202" s="783">
        <f>'[2]ALL NEW COMP'!$AU205</f>
        <v>4016.67796103046</v>
      </c>
      <c r="O202" s="709"/>
      <c r="P202" s="783">
        <f>'[2]ALL NEW COMP'!$AW205</f>
        <v>0</v>
      </c>
      <c r="Q202" s="784">
        <f>'[2]ALL NEW COMP'!$BB205</f>
        <v>0</v>
      </c>
      <c r="R202" s="784">
        <f>'[2]ALL NEW COMP'!$AZ205</f>
        <v>0</v>
      </c>
      <c r="S202" s="784">
        <f>'[2]ALL NEW COMP'!BA205</f>
        <v>0</v>
      </c>
      <c r="T202" s="427">
        <f>'[2]ALL NEW COMP'!BC205</f>
        <v>0</v>
      </c>
      <c r="U202" s="427">
        <f>'[2]ALL NEW COMP'!BD205</f>
        <v>0</v>
      </c>
      <c r="V202" s="427">
        <f>'[2]ALL NEW COMP'!BE205</f>
        <v>0</v>
      </c>
      <c r="W202" s="563">
        <f>'[2]ALL NEW COMP'!$BF205</f>
        <v>0</v>
      </c>
      <c r="X202" s="616">
        <f>'[2]ALL NEW COMP'!$BI205</f>
        <v>0</v>
      </c>
      <c r="Y202" s="173"/>
      <c r="Z202" s="778"/>
    </row>
    <row r="203" spans="1:43">
      <c r="A203" s="425" t="str">
        <f>'[2]ALL NEW COMP'!A206</f>
        <v>ALL178</v>
      </c>
      <c r="B203" s="425" t="str">
        <f>'[2]ALL NEW COMP'!B206</f>
        <v>ZR125KCE COPELAND SCROLL COMP 10HP</v>
      </c>
      <c r="C203" s="31"/>
      <c r="D203" s="319">
        <f>'[2]ALL NEW COMP'!D206</f>
        <v>10</v>
      </c>
      <c r="E203" s="319">
        <f>'[2]ALL NEW COMP'!E206</f>
        <v>0</v>
      </c>
      <c r="F203" s="319">
        <f>'[2]ALL NEW COMP'!F206</f>
        <v>0</v>
      </c>
      <c r="G203" s="790">
        <f>'[2]ALL NEW COMP'!G206</f>
        <v>0</v>
      </c>
      <c r="H203" s="427" t="str">
        <f>'[2]ALL NEW COMP'!O206</f>
        <v>~</v>
      </c>
      <c r="I203" s="791"/>
      <c r="J203" s="792" t="str">
        <f>'[2]ALL NEW COMP'!T206</f>
        <v>CU - 144 QC</v>
      </c>
      <c r="K203" s="427" t="str">
        <f>'[2]ALL NEW COMP'!W206</f>
        <v>~</v>
      </c>
      <c r="L203" s="797"/>
      <c r="M203" s="616" t="str">
        <f>'[2]ALL NEW COMP'!AT206</f>
        <v>TCU - 150B</v>
      </c>
      <c r="N203" s="783">
        <f>'[2]ALL NEW COMP'!$AU206</f>
        <v>4016.67796103046</v>
      </c>
      <c r="O203" s="709"/>
      <c r="P203" s="783">
        <f>'[2]ALL NEW COMP'!$AW206</f>
        <v>0</v>
      </c>
      <c r="Q203" s="784">
        <f>'[2]ALL NEW COMP'!$BB206</f>
        <v>0</v>
      </c>
      <c r="R203" s="784">
        <f>'[2]ALL NEW COMP'!$AZ206</f>
        <v>0</v>
      </c>
      <c r="S203" s="784">
        <f>'[2]ALL NEW COMP'!BA206</f>
        <v>0</v>
      </c>
      <c r="T203" s="427">
        <f>'[2]ALL NEW COMP'!BC206</f>
        <v>0</v>
      </c>
      <c r="U203" s="427">
        <f>'[2]ALL NEW COMP'!BD206</f>
        <v>0</v>
      </c>
      <c r="V203" s="427">
        <f>'[2]ALL NEW COMP'!BE206</f>
        <v>0</v>
      </c>
      <c r="W203" s="563">
        <f>'[2]ALL NEW COMP'!$BF206</f>
        <v>0</v>
      </c>
      <c r="X203" s="616">
        <f>'[2]ALL NEW COMP'!$BI206</f>
        <v>0</v>
      </c>
      <c r="Y203" s="173"/>
      <c r="Z203" s="778"/>
    </row>
    <row r="204" spans="1:43">
      <c r="A204" s="425" t="str">
        <f>'[2]ALL NEW COMP'!A207</f>
        <v>ALL179</v>
      </c>
      <c r="B204" s="425" t="str">
        <f>'[2]ALL NEW COMP'!B207</f>
        <v>ZR144KCE COPELAND SCROLL COMP 12.5HP</v>
      </c>
      <c r="C204" s="31"/>
      <c r="D204" s="319">
        <f>'[2]ALL NEW COMP'!D207</f>
        <v>12.5</v>
      </c>
      <c r="E204" s="319">
        <f>'[2]ALL NEW COMP'!E207</f>
        <v>0</v>
      </c>
      <c r="F204" s="319">
        <f>'[2]ALL NEW COMP'!F207</f>
        <v>0</v>
      </c>
      <c r="G204" s="790">
        <f>'[2]ALL NEW COMP'!G207</f>
        <v>0</v>
      </c>
      <c r="H204" s="427">
        <f>'[2]ALL NEW COMP'!O207</f>
        <v>4236.37878787879</v>
      </c>
      <c r="I204" s="791"/>
      <c r="J204" s="792" t="str">
        <f>'[2]ALL NEW COMP'!T207</f>
        <v>CU - 160 QC</v>
      </c>
      <c r="K204" s="427" t="str">
        <f>'[2]ALL NEW COMP'!W207</f>
        <v>~</v>
      </c>
      <c r="L204" s="797"/>
      <c r="M204" s="616" t="str">
        <f>'[2]ALL NEW COMP'!AT207</f>
        <v>TCU - 120 </v>
      </c>
      <c r="N204" s="783">
        <f>'[2]ALL NEW COMP'!$AU207</f>
        <v>4443</v>
      </c>
      <c r="O204" s="709"/>
      <c r="P204" s="783">
        <f>'[2]ALL NEW COMP'!$AW207</f>
        <v>1967.88688186564</v>
      </c>
      <c r="Q204" s="784">
        <f>'[2]ALL NEW COMP'!$BB207</f>
        <v>9589.09716934032</v>
      </c>
      <c r="R204" s="784">
        <f>'[2]ALL NEW COMP'!$AZ207</f>
        <v>9850.5203829436</v>
      </c>
      <c r="S204" s="784">
        <f>'[2]ALL NEW COMP'!BA207</f>
        <v>9786.50869131042</v>
      </c>
      <c r="T204" s="427">
        <f>'[2]ALL NEW COMP'!BC207</f>
        <v>15154.6467429902</v>
      </c>
      <c r="U204" s="427">
        <f>'[2]ALL NEW COMP'!BD207</f>
        <v>15056.1672174007</v>
      </c>
      <c r="V204" s="427">
        <f>'[2]ALL NEW COMP'!BE207</f>
        <v>14752.4571836005</v>
      </c>
      <c r="W204" s="563">
        <f>'[2]ALL NEW COMP'!$BF207</f>
        <v>0</v>
      </c>
      <c r="X204" s="616">
        <f>'[2]ALL NEW COMP'!$BI207</f>
        <v>0</v>
      </c>
      <c r="Y204" s="173"/>
      <c r="Z204" s="778"/>
    </row>
    <row r="205" ht="12" customHeight="1" spans="1:43">
      <c r="A205" s="425" t="str">
        <f>'[2]ALL NEW COMP'!A208</f>
        <v>ALL180</v>
      </c>
      <c r="B205" s="425" t="str">
        <f>'[2]ALL NEW COMP'!B208</f>
        <v>ZR190KCE COPELAND SCROLL COMP 15HP</v>
      </c>
      <c r="C205" s="31"/>
      <c r="D205" s="319">
        <f>'[2]ALL NEW COMP'!D208</f>
        <v>15</v>
      </c>
      <c r="E205" s="319">
        <f>'[2]ALL NEW COMP'!E208</f>
        <v>0</v>
      </c>
      <c r="F205" s="319">
        <f>'[2]ALL NEW COMP'!F208</f>
        <v>0</v>
      </c>
      <c r="G205" s="790">
        <f>'[2]ALL NEW COMP'!G208</f>
        <v>0</v>
      </c>
      <c r="H205" s="427">
        <f>'[2]ALL NEW COMP'!O208</f>
        <v>6484.1</v>
      </c>
      <c r="I205" s="791"/>
      <c r="J205" s="792" t="str">
        <f>'[2]ALL NEW COMP'!T208</f>
        <v>CU - 200 QC</v>
      </c>
      <c r="K205" s="427">
        <f>'[2]ALL NEW COMP'!W208</f>
        <v>16981.8650834612</v>
      </c>
      <c r="L205" s="797"/>
      <c r="M205" s="616" t="str">
        <f>'[2]ALL NEW COMP'!AT208</f>
        <v>TCU - 150 </v>
      </c>
      <c r="N205" s="783">
        <f>'[2]ALL NEW COMP'!$AU208</f>
        <v>4549.16581148507</v>
      </c>
      <c r="O205" s="709"/>
      <c r="P205" s="783">
        <f>'[2]ALL NEW COMP'!$AW208</f>
        <v>0</v>
      </c>
      <c r="Q205" s="784">
        <f>'[2]ALL NEW COMP'!$BB208</f>
        <v>0</v>
      </c>
      <c r="R205" s="784">
        <f>'[2]ALL NEW COMP'!$AZ208</f>
        <v>0</v>
      </c>
      <c r="S205" s="784">
        <f>'[2]ALL NEW COMP'!BA208</f>
        <v>0</v>
      </c>
      <c r="T205" s="427">
        <f>'[2]ALL NEW COMP'!BC208</f>
        <v>0</v>
      </c>
      <c r="U205" s="427">
        <f>'[2]ALL NEW COMP'!BD208</f>
        <v>0</v>
      </c>
      <c r="V205" s="427">
        <f>'[2]ALL NEW COMP'!BE208</f>
        <v>0</v>
      </c>
      <c r="W205" s="563">
        <f>'[2]ALL NEW COMP'!$BF208</f>
        <v>0</v>
      </c>
      <c r="X205" s="616">
        <f>'[2]ALL NEW COMP'!$BI208</f>
        <v>0</v>
      </c>
      <c r="Y205" s="173"/>
      <c r="Z205" s="778"/>
    </row>
    <row r="206" spans="1:43">
      <c r="A206" s="425" t="str">
        <f>'[2]ALL NEW COMP'!A209</f>
        <v>ALL181</v>
      </c>
      <c r="B206" s="425" t="str">
        <f>'[2]ALL NEW COMP'!B209</f>
        <v>ZR250KCE COPELAND SCROLL COMP 20HP</v>
      </c>
      <c r="C206" s="31"/>
      <c r="D206" s="319">
        <f>'[2]ALL NEW COMP'!D209</f>
        <v>20</v>
      </c>
      <c r="E206" s="319">
        <f>'[2]ALL NEW COMP'!E209</f>
        <v>0</v>
      </c>
      <c r="F206" s="319">
        <f>'[2]ALL NEW COMP'!F209</f>
        <v>0</v>
      </c>
      <c r="G206" s="790">
        <f>'[2]ALL NEW COMP'!G209</f>
        <v>0</v>
      </c>
      <c r="H206" s="427">
        <f>'[2]ALL NEW COMP'!O209</f>
        <v>10678.4552556818</v>
      </c>
      <c r="I206" s="791"/>
      <c r="J206" s="792" t="str">
        <f>'[2]ALL NEW COMP'!T209</f>
        <v>CU - 250 QC</v>
      </c>
      <c r="K206" s="427">
        <f>'[2]ALL NEW COMP'!W209</f>
        <v>24048.7428665874</v>
      </c>
      <c r="L206" s="797"/>
      <c r="M206" s="616" t="str">
        <f>'[2]ALL NEW COMP'!AT209</f>
        <v>TCU - 220</v>
      </c>
      <c r="N206" s="783">
        <f>'[2]ALL NEW COMP'!$AU209</f>
        <v>0</v>
      </c>
      <c r="O206" s="709"/>
      <c r="P206" s="783">
        <f>'[2]ALL NEW COMP'!$AW209</f>
        <v>0</v>
      </c>
      <c r="Q206" s="784">
        <f>'[2]ALL NEW COMP'!$BB209</f>
        <v>0</v>
      </c>
      <c r="R206" s="784">
        <f>'[2]ALL NEW COMP'!$AZ209</f>
        <v>0</v>
      </c>
      <c r="S206" s="784">
        <f>'[2]ALL NEW COMP'!BA209</f>
        <v>0</v>
      </c>
      <c r="T206" s="427">
        <f>'[2]ALL NEW COMP'!BC209</f>
        <v>0</v>
      </c>
      <c r="U206" s="427">
        <f>'[2]ALL NEW COMP'!BD209</f>
        <v>0</v>
      </c>
      <c r="V206" s="427">
        <f>'[2]ALL NEW COMP'!BE209</f>
        <v>0</v>
      </c>
      <c r="W206" s="563">
        <f>'[2]ALL NEW COMP'!$BF209</f>
        <v>0</v>
      </c>
      <c r="X206" s="616">
        <f>'[2]ALL NEW COMP'!$BI209</f>
        <v>0</v>
      </c>
      <c r="Y206" s="173"/>
      <c r="Z206" s="778"/>
    </row>
    <row r="207" spans="1:43">
      <c r="A207" s="425" t="str">
        <f>'[2]ALL NEW COMP'!A210</f>
        <v>ALL182</v>
      </c>
      <c r="B207" s="425" t="str">
        <f>'[2]ALL NEW COMP'!B210</f>
        <v>ZR310KCE COPELAND SCROLL COMP 25HP</v>
      </c>
      <c r="C207" s="31"/>
      <c r="D207" s="319">
        <f>'[2]ALL NEW COMP'!D210</f>
        <v>25</v>
      </c>
      <c r="E207" s="319">
        <f>'[2]ALL NEW COMP'!E210</f>
        <v>0</v>
      </c>
      <c r="F207" s="319">
        <f>'[2]ALL NEW COMP'!F210</f>
        <v>0</v>
      </c>
      <c r="G207" s="790">
        <f>'[2]ALL NEW COMP'!G210</f>
        <v>0</v>
      </c>
      <c r="H207" s="427">
        <f>'[2]ALL NEW COMP'!O210</f>
        <v>10980.5788352273</v>
      </c>
      <c r="I207" s="791"/>
      <c r="J207" s="792" t="str">
        <f>'[2]ALL NEW COMP'!T210</f>
        <v>CU - 300 QC</v>
      </c>
      <c r="K207" s="427">
        <f>'[2]ALL NEW COMP'!W210</f>
        <v>26252.237517075</v>
      </c>
      <c r="L207" s="797"/>
      <c r="M207" s="616" t="str">
        <f>'[2]ALL NEW COMP'!AT210</f>
        <v>TCUV - 250</v>
      </c>
      <c r="N207" s="783">
        <f>'[2]ALL NEW COMP'!$AU210</f>
        <v>0</v>
      </c>
      <c r="O207" s="709"/>
      <c r="P207" s="783">
        <f>'[2]ALL NEW COMP'!$AW210</f>
        <v>0</v>
      </c>
      <c r="Q207" s="784">
        <f>'[2]ALL NEW COMP'!$BB210</f>
        <v>0</v>
      </c>
      <c r="R207" s="784">
        <f>'[2]ALL NEW COMP'!$AZ210</f>
        <v>0</v>
      </c>
      <c r="S207" s="784">
        <f>'[2]ALL NEW COMP'!BA210</f>
        <v>0</v>
      </c>
      <c r="T207" s="427">
        <f>'[2]ALL NEW COMP'!BC210</f>
        <v>0</v>
      </c>
      <c r="U207" s="427">
        <f>'[2]ALL NEW COMP'!BD210</f>
        <v>0</v>
      </c>
      <c r="V207" s="427">
        <f>'[2]ALL NEW COMP'!BE210</f>
        <v>0</v>
      </c>
      <c r="W207" s="563">
        <f>'[2]ALL NEW COMP'!$BF210</f>
        <v>0</v>
      </c>
      <c r="X207" s="616">
        <f>'[2]ALL NEW COMP'!$BI210</f>
        <v>0</v>
      </c>
      <c r="Y207" s="173"/>
      <c r="Z207" s="778"/>
    </row>
    <row r="208" spans="1:43">
      <c r="A208" s="425" t="str">
        <f>'[2]ALL NEW COMP'!A211</f>
        <v>ALL183</v>
      </c>
      <c r="B208" s="425" t="str">
        <f>'[2]ALL NEW COMP'!B211</f>
        <v>ZR380KCE COPELAND SCROLL COMP 30HP</v>
      </c>
      <c r="C208" s="33"/>
      <c r="D208" s="319">
        <f>'[2]ALL NEW COMP'!D211</f>
        <v>30</v>
      </c>
      <c r="E208" s="319">
        <f>'[2]ALL NEW COMP'!E211</f>
        <v>0</v>
      </c>
      <c r="F208" s="319">
        <f>'[2]ALL NEW COMP'!F211</f>
        <v>0</v>
      </c>
      <c r="G208" s="790">
        <f>'[2]ALL NEW COMP'!G211</f>
        <v>0</v>
      </c>
      <c r="H208" s="427">
        <f>'[2]ALL NEW COMP'!O211</f>
        <v>13073.8636363636</v>
      </c>
      <c r="I208" s="791"/>
      <c r="J208" s="792" t="str">
        <f>'[2]ALL NEW COMP'!T211</f>
        <v>CU - 350 QC</v>
      </c>
      <c r="K208" s="427">
        <f>'[2]ALL NEW COMP'!W211</f>
        <v>31325.7072311461</v>
      </c>
      <c r="L208" s="797"/>
      <c r="M208" s="616">
        <f>'[2]ALL NEW COMP'!AT211</f>
        <v>0</v>
      </c>
      <c r="N208" s="783">
        <f>'[2]ALL NEW COMP'!$AU211</f>
        <v>0</v>
      </c>
      <c r="O208" s="830"/>
      <c r="P208" s="783">
        <f>'[2]ALL NEW COMP'!$AW211</f>
        <v>0</v>
      </c>
      <c r="Q208" s="784">
        <f>'[2]ALL NEW COMP'!$BB211</f>
        <v>0</v>
      </c>
      <c r="R208" s="784">
        <f>'[2]ALL NEW COMP'!$AZ211</f>
        <v>0</v>
      </c>
      <c r="S208" s="784">
        <f>'[2]ALL NEW COMP'!BA211</f>
        <v>0</v>
      </c>
      <c r="T208" s="427">
        <f>'[2]ALL NEW COMP'!BC211</f>
        <v>0</v>
      </c>
      <c r="U208" s="427">
        <f>'[2]ALL NEW COMP'!BD211</f>
        <v>0</v>
      </c>
      <c r="V208" s="427">
        <f>'[2]ALL NEW COMP'!BE211</f>
        <v>0</v>
      </c>
      <c r="W208" s="563">
        <f>'[2]ALL NEW COMP'!$BF211</f>
        <v>0</v>
      </c>
      <c r="X208" s="616">
        <f>'[2]ALL NEW COMP'!$BI211</f>
        <v>0</v>
      </c>
      <c r="Y208" s="173"/>
      <c r="Z208" s="778"/>
    </row>
    <row r="209" ht="22.5" spans="1:28">
      <c r="A209" s="425" t="str">
        <f>'[2]ALL NEW COMP'!A212</f>
        <v>ALL186</v>
      </c>
      <c r="B209" s="425" t="str">
        <f>'[2]ALL NEW COMP'!B212</f>
        <v>NS350DH-64D2YG HITACHI SCROLL COMP (3.5HP MT)</v>
      </c>
      <c r="C209" s="34" t="s">
        <v>405</v>
      </c>
      <c r="D209" s="319" t="str">
        <f>'[2]ALL NEW COMP'!D212</f>
        <v>3.5 med temp</v>
      </c>
      <c r="E209" s="319">
        <f>'[2]ALL NEW COMP'!E212</f>
        <v>0</v>
      </c>
      <c r="F209" s="319">
        <f>'[2]ALL NEW COMP'!F212</f>
        <v>0</v>
      </c>
      <c r="G209" s="790">
        <f>'[2]ALL NEW COMP'!G212</f>
        <v>0</v>
      </c>
      <c r="H209" s="427">
        <f>'[2]ALL NEW COMP'!O212</f>
        <v>1681.72348484848</v>
      </c>
      <c r="I209" s="791" t="s">
        <v>376</v>
      </c>
      <c r="J209" s="792" t="str">
        <f>'[2]ALL NEW COMP'!T212</f>
        <v>CU - 50  QC</v>
      </c>
      <c r="K209" s="427">
        <f>'[2]ALL NEW COMP'!W212</f>
        <v>4758.31678213994</v>
      </c>
      <c r="L209" s="797"/>
      <c r="M209" s="616" t="str">
        <f>'[2]ALL NEW COMP'!AT212</f>
        <v>BCU - 55</v>
      </c>
      <c r="N209" s="783">
        <f>'[2]ALL NEW COMP'!$AU212</f>
        <v>1299.68944099379</v>
      </c>
      <c r="O209" s="441"/>
      <c r="P209" s="783">
        <f>'[2]ALL NEW COMP'!$AW212</f>
        <v>951.029671257215</v>
      </c>
      <c r="Q209" s="784">
        <f>'[2]ALL NEW COMP'!$BB212</f>
        <v>3260.67939972568</v>
      </c>
      <c r="R209" s="784">
        <f>'[2]ALL NEW COMP'!$AZ212</f>
        <v>3522.10261332896</v>
      </c>
      <c r="S209" s="784">
        <f>'[2]ALL NEW COMP'!BA212</f>
        <v>3458.09092169579</v>
      </c>
      <c r="T209" s="427">
        <f>'[2]ALL NEW COMP'!BC212</f>
        <v>5418.61940512148</v>
      </c>
      <c r="U209" s="427">
        <f>'[2]ALL NEW COMP'!BD212</f>
        <v>5320.13987953198</v>
      </c>
      <c r="V209" s="427">
        <f>'[2]ALL NEW COMP'!BE212</f>
        <v>5016.42984573181</v>
      </c>
      <c r="W209" s="563">
        <f>'[2]ALL NEW COMP'!$BF212</f>
        <v>3511.50089201227</v>
      </c>
      <c r="X209" s="616">
        <f>'[2]ALL NEW COMP'!$BI212</f>
        <v>0</v>
      </c>
      <c r="Y209" s="173"/>
      <c r="Z209" s="778"/>
    </row>
    <row r="210" ht="22.5" spans="1:28">
      <c r="A210" s="425" t="str">
        <f>'[2]ALL NEW COMP'!A213</f>
        <v>ALL187</v>
      </c>
      <c r="B210" s="425" t="str">
        <f>'[2]ALL NEW COMP'!B213</f>
        <v>NS500DH-83D2YG HITACHI SCROLL COMP (5HP MT)</v>
      </c>
      <c r="C210" s="35"/>
      <c r="D210" s="319" t="str">
        <f>'[2]ALL NEW COMP'!D213</f>
        <v>5 med temp</v>
      </c>
      <c r="E210" s="319">
        <f>'[2]ALL NEW COMP'!E213</f>
        <v>0</v>
      </c>
      <c r="F210" s="319">
        <f>'[2]ALL NEW COMP'!F213</f>
        <v>0</v>
      </c>
      <c r="G210" s="790">
        <f>'[2]ALL NEW COMP'!G213</f>
        <v>0</v>
      </c>
      <c r="H210" s="427">
        <f>'[2]ALL NEW COMP'!O213</f>
        <v>1788.88446969697</v>
      </c>
      <c r="I210" s="791"/>
      <c r="J210" s="792" t="str">
        <f>'[2]ALL NEW COMP'!T213</f>
        <v>CU - 72 QC</v>
      </c>
      <c r="K210" s="427">
        <f>'[2]ALL NEW COMP'!W213</f>
        <v>5866.09826132155</v>
      </c>
      <c r="L210" s="797"/>
      <c r="M210" s="616" t="str">
        <f>'[2]ALL NEW COMP'!AT213</f>
        <v>BCU - 64  </v>
      </c>
      <c r="N210" s="783">
        <f>'[2]ALL NEW COMP'!$AU213</f>
        <v>1626.55279503106</v>
      </c>
      <c r="O210" s="441"/>
      <c r="P210" s="783">
        <f>'[2]ALL NEW COMP'!$AW213</f>
        <v>1079.6289770665</v>
      </c>
      <c r="Q210" s="784">
        <f>'[2]ALL NEW COMP'!$BB213</f>
        <v>3780.43865048132</v>
      </c>
      <c r="R210" s="784">
        <f>'[2]ALL NEW COMP'!$AZ213</f>
        <v>4041.8618640846</v>
      </c>
      <c r="S210" s="784">
        <f>'[2]ALL NEW COMP'!BA213</f>
        <v>3977.85017245143</v>
      </c>
      <c r="T210" s="427">
        <f>'[2]ALL NEW COMP'!BC213</f>
        <v>6218.24902166862</v>
      </c>
      <c r="U210" s="427">
        <f>'[2]ALL NEW COMP'!BD213</f>
        <v>6119.76949607912</v>
      </c>
      <c r="V210" s="427">
        <f>'[2]ALL NEW COMP'!BE213</f>
        <v>5816.05946227895</v>
      </c>
      <c r="W210" s="563">
        <f>'[2]ALL NEW COMP'!$BF213</f>
        <v>4071.24162359527</v>
      </c>
      <c r="X210" s="616">
        <f>'[2]ALL NEW COMP'!$BI213</f>
        <v>0</v>
      </c>
      <c r="Y210" s="173"/>
      <c r="Z210" s="831"/>
      <c r="AA210" s="831"/>
    </row>
    <row r="211" ht="22.5" spans="1:28">
      <c r="A211" s="425" t="str">
        <f>'[2]ALL NEW COMP'!A214</f>
        <v>ALL188</v>
      </c>
      <c r="B211" s="425" t="str">
        <f>'[2]ALL NEW COMP'!B214</f>
        <v>NS600DH-95D2YG HITACHI SCROLL COMP (6HP MT)</v>
      </c>
      <c r="C211" s="35"/>
      <c r="D211" s="319" t="str">
        <f>'[2]ALL NEW COMP'!D214</f>
        <v>6 med temp</v>
      </c>
      <c r="E211" s="319">
        <f>'[2]ALL NEW COMP'!E214</f>
        <v>0</v>
      </c>
      <c r="F211" s="319">
        <f>'[2]ALL NEW COMP'!F214</f>
        <v>0</v>
      </c>
      <c r="G211" s="790">
        <f>'[2]ALL NEW COMP'!G214</f>
        <v>0</v>
      </c>
      <c r="H211" s="427">
        <f>'[2]ALL NEW COMP'!O214</f>
        <v>2124.44696969697</v>
      </c>
      <c r="I211" s="791"/>
      <c r="J211" s="792" t="str">
        <f>'[2]ALL NEW COMP'!T214</f>
        <v>CU - 90 QC</v>
      </c>
      <c r="K211" s="427">
        <f>'[2]ALL NEW COMP'!W214</f>
        <v>6559.72082563519</v>
      </c>
      <c r="L211" s="797"/>
      <c r="M211" s="616" t="str">
        <f>'[2]ALL NEW COMP'!AT214</f>
        <v>BCU - 72</v>
      </c>
      <c r="N211" s="783">
        <f>'[2]ALL NEW COMP'!$AU214</f>
        <v>1900.62111801242</v>
      </c>
      <c r="O211" s="441"/>
      <c r="P211" s="783">
        <f>'[2]ALL NEW COMP'!$AW214</f>
        <v>1079.6289770665</v>
      </c>
      <c r="Q211" s="784">
        <f>'[2]ALL NEW COMP'!$BB214</f>
        <v>4255.84447346268</v>
      </c>
      <c r="R211" s="784">
        <f>'[2]ALL NEW COMP'!$AZ214</f>
        <v>4517.26768706596</v>
      </c>
      <c r="S211" s="784">
        <f>'[2]ALL NEW COMP'!BA214</f>
        <v>4453.25599543279</v>
      </c>
      <c r="T211" s="427">
        <f>'[2]ALL NEW COMP'!BC214</f>
        <v>6949.64259548609</v>
      </c>
      <c r="U211" s="427">
        <f>'[2]ALL NEW COMP'!BD214</f>
        <v>6851.16306989659</v>
      </c>
      <c r="V211" s="427">
        <f>'[2]ALL NEW COMP'!BE214</f>
        <v>6547.45303609643</v>
      </c>
      <c r="W211" s="563">
        <f>'[2]ALL NEW COMP'!$BF214</f>
        <v>4583.2171252675</v>
      </c>
      <c r="X211" s="616">
        <f>'[2]ALL NEW COMP'!$BI214</f>
        <v>0</v>
      </c>
      <c r="Y211" s="173"/>
      <c r="Z211" s="15"/>
      <c r="AA211" s="831"/>
      <c r="AB211" s="831"/>
    </row>
    <row r="212" customHeight="1" spans="1:28">
      <c r="A212" s="425" t="str">
        <f>'[2]ALL NEW COMP'!A215</f>
        <v>ALL189</v>
      </c>
      <c r="B212" s="800" t="str">
        <f>'[2]ALL NEW COMP'!B215</f>
        <v>LS350DH-64D2YG HITACHI SCROLL COMP (3.5HP LT)</v>
      </c>
      <c r="C212" s="822" t="s">
        <v>406</v>
      </c>
      <c r="D212" s="319" t="str">
        <f>'[2]ALL NEW COMP'!D215</f>
        <v>3.5 low temp</v>
      </c>
      <c r="E212" s="319" t="str">
        <f>'[2]ALL NEW COMP'!E215</f>
        <v>0.031*24",(0.051*24")</v>
      </c>
      <c r="F212" s="319" t="str">
        <f>'[2]ALL NEW COMP'!F215</f>
        <v>85c on 75c off</v>
      </c>
      <c r="G212" s="790">
        <f>'[2]ALL NEW COMP'!G215</f>
        <v>0</v>
      </c>
      <c r="H212" s="427">
        <f>'[2]ALL NEW COMP'!O215</f>
        <v>1689.54545454545</v>
      </c>
      <c r="I212" s="791"/>
      <c r="J212" s="792" t="str">
        <f>'[2]ALL NEW COMP'!T215</f>
        <v>CU - 50  QC</v>
      </c>
      <c r="K212" s="427">
        <f>'[2]ALL NEW COMP'!W215</f>
        <v>4712.49510381826</v>
      </c>
      <c r="L212" s="797"/>
      <c r="M212" s="616" t="str">
        <f>'[2]ALL NEW COMP'!AT215</f>
        <v>BCU - 55</v>
      </c>
      <c r="N212" s="783">
        <f>'[2]ALL NEW COMP'!$AU215</f>
        <v>1299.68944099379</v>
      </c>
      <c r="O212" s="441"/>
      <c r="P212" s="783">
        <f>'[2]ALL NEW COMP'!$AW215</f>
        <v>1001.02967125722</v>
      </c>
      <c r="Q212" s="784">
        <f>'[2]ALL NEW COMP'!$BB215</f>
        <v>3230.89530881659</v>
      </c>
      <c r="R212" s="784">
        <f>'[2]ALL NEW COMP'!$AZ215</f>
        <v>3492.31852241987</v>
      </c>
      <c r="S212" s="784">
        <f>'[2]ALL NEW COMP'!BA215</f>
        <v>3428.3068307867</v>
      </c>
      <c r="T212" s="427">
        <f>'[2]ALL NEW COMP'!BC215</f>
        <v>5372.7977267998</v>
      </c>
      <c r="U212" s="427">
        <f>'[2]ALL NEW COMP'!BD215</f>
        <v>5274.3182012103</v>
      </c>
      <c r="V212" s="427">
        <f>'[2]ALL NEW COMP'!BE215</f>
        <v>4970.60816741014</v>
      </c>
      <c r="W212" s="563">
        <f>'[2]ALL NEW COMP'!$BF215</f>
        <v>3479.42571718709</v>
      </c>
      <c r="X212" s="616">
        <f>'[2]ALL NEW COMP'!$BI215</f>
        <v>0</v>
      </c>
      <c r="Y212" s="173"/>
      <c r="Z212" s="15"/>
      <c r="AA212" s="831"/>
      <c r="AB212" s="831"/>
    </row>
    <row r="213" ht="22.5" spans="1:28">
      <c r="A213" s="425" t="str">
        <f>'[2]ALL NEW COMP'!A216</f>
        <v>ALL190</v>
      </c>
      <c r="B213" s="800" t="str">
        <f>'[2]ALL NEW COMP'!B216</f>
        <v>LS500DH-83D2YG HITACHI SCROLL COMP (5HP LT)</v>
      </c>
      <c r="C213" s="822"/>
      <c r="D213" s="319" t="str">
        <f>'[2]ALL NEW COMP'!D216</f>
        <v>5 low temp</v>
      </c>
      <c r="E213" s="319" t="str">
        <f>'[2]ALL NEW COMP'!E216</f>
        <v>0.039*32" ,(0.051*20")</v>
      </c>
      <c r="F213" s="319">
        <f>'[2]ALL NEW COMP'!F216</f>
        <v>0</v>
      </c>
      <c r="G213" s="790">
        <f>'[2]ALL NEW COMP'!G216</f>
        <v>0</v>
      </c>
      <c r="H213" s="427">
        <f>'[2]ALL NEW COMP'!O216</f>
        <v>1954.07024793388</v>
      </c>
      <c r="I213" s="791"/>
      <c r="J213" s="792" t="str">
        <f>'[2]ALL NEW COMP'!T216</f>
        <v>CU - 72 QC</v>
      </c>
      <c r="K213" s="427">
        <f>'[2]ALL NEW COMP'!W216</f>
        <v>5945.18742216072</v>
      </c>
      <c r="L213" s="797"/>
      <c r="M213" s="616" t="str">
        <f>'[2]ALL NEW COMP'!AT216</f>
        <v>BCU - 64  </v>
      </c>
      <c r="N213" s="783">
        <f>'[2]ALL NEW COMP'!$AU216</f>
        <v>1626.55279503106</v>
      </c>
      <c r="O213" s="437"/>
      <c r="P213" s="783">
        <f>'[2]ALL NEW COMP'!$AW216</f>
        <v>1129.6289770665</v>
      </c>
      <c r="Q213" s="784">
        <f>'[2]ALL NEW COMP'!$BB216</f>
        <v>3831.84660502678</v>
      </c>
      <c r="R213" s="784">
        <f>'[2]ALL NEW COMP'!$AZ216</f>
        <v>4093.26981863006</v>
      </c>
      <c r="S213" s="784">
        <f>'[2]ALL NEW COMP'!BA216</f>
        <v>4029.25812699689</v>
      </c>
      <c r="T213" s="427">
        <f>'[2]ALL NEW COMP'!BC216</f>
        <v>6297.33818250778</v>
      </c>
      <c r="U213" s="427">
        <f>'[2]ALL NEW COMP'!BD216</f>
        <v>6198.85865691828</v>
      </c>
      <c r="V213" s="427">
        <f>'[2]ALL NEW COMP'!BE216</f>
        <v>5895.14862311812</v>
      </c>
      <c r="W213" s="563">
        <f>'[2]ALL NEW COMP'!$BF216</f>
        <v>4126.60403618268</v>
      </c>
      <c r="X213" s="616">
        <f>'[2]ALL NEW COMP'!$BI216</f>
        <v>0</v>
      </c>
      <c r="Y213" s="173"/>
      <c r="Z213" s="15"/>
      <c r="AA213" s="831"/>
      <c r="AB213" s="831"/>
    </row>
    <row r="214" ht="22.5" spans="1:28">
      <c r="A214" s="425" t="str">
        <f>'[2]ALL NEW COMP'!A217</f>
        <v>ALL191</v>
      </c>
      <c r="B214" s="800" t="str">
        <f>'[2]ALL NEW COMP'!B217</f>
        <v>LS600DH-95D2YG HITACHI SCROLL COMP (6HP LT)</v>
      </c>
      <c r="C214" s="822"/>
      <c r="D214" s="319"/>
      <c r="E214" s="319"/>
      <c r="F214" s="319"/>
      <c r="G214" s="790"/>
      <c r="H214" s="427">
        <f>'[2]ALL NEW COMP'!O217</f>
        <v>2389.25619834711</v>
      </c>
      <c r="I214" s="791"/>
      <c r="J214" s="792" t="str">
        <f>'[2]ALL NEW COMP'!T217</f>
        <v>CU - 90 QC</v>
      </c>
      <c r="K214" s="427">
        <f>'[2]ALL NEW COMP'!W217</f>
        <v>6697.29425220862</v>
      </c>
      <c r="L214" s="797"/>
      <c r="M214" s="616" t="str">
        <f>'[2]ALL NEW COMP'!AT217</f>
        <v>BCU - 72</v>
      </c>
      <c r="N214" s="783">
        <f>'[2]ALL NEW COMP'!$AU217</f>
        <v>1900.62111801242</v>
      </c>
      <c r="O214" s="436"/>
      <c r="P214" s="783">
        <f>'[2]ALL NEW COMP'!$AW217</f>
        <v>1129.6289770665</v>
      </c>
      <c r="Q214" s="784">
        <f>'[2]ALL NEW COMP'!$BB217</f>
        <v>4345.26720073541</v>
      </c>
      <c r="R214" s="784">
        <f>'[2]ALL NEW COMP'!$AZ217</f>
        <v>4606.69041433869</v>
      </c>
      <c r="S214" s="784">
        <f>'[2]ALL NEW COMP'!BA217</f>
        <v>4542.67872270552</v>
      </c>
      <c r="T214" s="427">
        <f>'[2]ALL NEW COMP'!BC217</f>
        <v>7087.21602205952</v>
      </c>
      <c r="U214" s="427">
        <f>'[2]ALL NEW COMP'!BD217</f>
        <v>6988.73649647002</v>
      </c>
      <c r="V214" s="427">
        <f>'[2]ALL NEW COMP'!BE217</f>
        <v>6685.02646266986</v>
      </c>
      <c r="W214" s="563">
        <f>'[2]ALL NEW COMP'!$BF217</f>
        <v>4679.5185238689</v>
      </c>
      <c r="X214" s="616">
        <f>'[2]ALL NEW COMP'!$BI217</f>
        <v>0</v>
      </c>
      <c r="Y214" s="173"/>
      <c r="Z214" s="15"/>
      <c r="AA214" s="831"/>
      <c r="AB214" s="831"/>
    </row>
    <row r="215" spans="1:28">
      <c r="A215" s="425" t="str">
        <f>'[2]ALL NEW COMP'!A218</f>
        <v>ALL192</v>
      </c>
      <c r="B215" s="800" t="str">
        <f>'[2]ALL NEW COMP'!B218</f>
        <v>CGC27L-30BP-Z-2P COMPRESSOR</v>
      </c>
      <c r="C215" s="229"/>
      <c r="D215" s="319"/>
      <c r="E215" s="319"/>
      <c r="F215" s="319"/>
      <c r="G215" s="790"/>
      <c r="H215" s="427">
        <f>'[2]ALL NEW COMP'!O218</f>
        <v>1399.66886466518</v>
      </c>
      <c r="I215" s="791" t="s">
        <v>376</v>
      </c>
      <c r="J215" s="792" t="str">
        <f>'[2]ALL NEW COMP'!T218</f>
        <v>CU - 32  QC</v>
      </c>
      <c r="K215" s="427">
        <f>'[2]ALL NEW COMP'!W218</f>
        <v>3889.0294772578</v>
      </c>
      <c r="L215" s="797"/>
      <c r="M215" s="616" t="str">
        <f>'[2]ALL NEW COMP'!AT218</f>
        <v>BCU - 36  </v>
      </c>
      <c r="N215" s="783">
        <f>'[2]ALL NEW COMP'!$AU218</f>
        <v>917.701863354037</v>
      </c>
      <c r="O215" s="436"/>
      <c r="P215" s="783">
        <f>'[2]ALL NEW COMP'!$AW218</f>
        <v>805.325409002712</v>
      </c>
      <c r="Q215" s="784">
        <f>'[2]ALL NEW COMP'!$BB218</f>
        <v>2549.75809907479</v>
      </c>
      <c r="R215" s="784">
        <f>'[2]ALL NEW COMP'!$AZ218</f>
        <v>2811.18131267807</v>
      </c>
      <c r="S215" s="784">
        <f>'[2]ALL NEW COMP'!BA218</f>
        <v>2747.16962104489</v>
      </c>
      <c r="T215" s="427">
        <f>'[2]ALL NEW COMP'!BC218</f>
        <v>4324.89432719703</v>
      </c>
      <c r="U215" s="427">
        <f>'[2]ALL NEW COMP'!BD218</f>
        <v>4226.41480160753</v>
      </c>
      <c r="V215" s="427">
        <f>'[2]ALL NEW COMP'!BE218</f>
        <v>3922.70476780736</v>
      </c>
      <c r="W215" s="563">
        <f>'[2]ALL NEW COMP'!$BF218</f>
        <v>0</v>
      </c>
      <c r="X215" s="616">
        <f>'[2]ALL NEW COMP'!$BI218</f>
        <v>0</v>
      </c>
      <c r="Y215" s="173"/>
      <c r="Z215" s="15"/>
      <c r="AA215" s="831"/>
      <c r="AB215" s="831"/>
    </row>
    <row r="216" spans="1:28">
      <c r="A216" s="425" t="str">
        <f>'[2]ALL NEW COMP'!A219</f>
        <v>ALL193</v>
      </c>
      <c r="B216" s="800" t="str">
        <f>'[2]ALL NEW COMP'!B219</f>
        <v>CGC34L-38BP-Z-2.5P COMPRESSOR</v>
      </c>
      <c r="C216" s="281"/>
      <c r="D216" s="319"/>
      <c r="E216" s="319"/>
      <c r="F216" s="319"/>
      <c r="G216" s="790"/>
      <c r="H216" s="427">
        <f>'[2]ALL NEW COMP'!O219</f>
        <v>1555.18762740576</v>
      </c>
      <c r="I216" s="791"/>
      <c r="J216" s="792" t="str">
        <f>'[2]ALL NEW COMP'!T219</f>
        <v>CU - 36  QC</v>
      </c>
      <c r="K216" s="427">
        <f>'[2]ALL NEW COMP'!W219</f>
        <v>4199.60525168505</v>
      </c>
      <c r="L216" s="797"/>
      <c r="M216" s="616" t="str">
        <f>'[2]ALL NEW COMP'!AT219</f>
        <v>BCU - 40  </v>
      </c>
      <c r="N216" s="783">
        <f>'[2]ALL NEW COMP'!$AU219</f>
        <v>1066.7701863354</v>
      </c>
      <c r="O216" s="436"/>
      <c r="P216" s="783">
        <f>'[2]ALL NEW COMP'!$AW219</f>
        <v>805.325409002712</v>
      </c>
      <c r="Q216" s="784">
        <f>'[2]ALL NEW COMP'!$BB219</f>
        <v>2790.58249207309</v>
      </c>
      <c r="R216" s="784">
        <f>'[2]ALL NEW COMP'!$AZ219</f>
        <v>3052.00570567637</v>
      </c>
      <c r="S216" s="784">
        <f>'[2]ALL NEW COMP'!BA219</f>
        <v>2987.9940140432</v>
      </c>
      <c r="T216" s="427">
        <f>'[2]ALL NEW COMP'!BC219</f>
        <v>4695.39339334827</v>
      </c>
      <c r="U216" s="427">
        <f>'[2]ALL NEW COMP'!BD219</f>
        <v>4596.91386775877</v>
      </c>
      <c r="V216" s="427">
        <f>'[2]ALL NEW COMP'!BE219</f>
        <v>4293.2038339586</v>
      </c>
      <c r="W216" s="563">
        <f>'[2]ALL NEW COMP'!$BF219</f>
        <v>0</v>
      </c>
      <c r="X216" s="616">
        <f>'[2]ALL NEW COMP'!$BI219</f>
        <v>0</v>
      </c>
      <c r="Y216" s="173"/>
      <c r="Z216" s="15"/>
      <c r="AA216" s="831"/>
      <c r="AB216" s="831"/>
    </row>
    <row r="217" spans="1:28">
      <c r="A217" s="425" t="str">
        <f>'[2]ALL NEW COMP'!A220</f>
        <v>ALL194</v>
      </c>
      <c r="B217" s="800" t="str">
        <f>'[2]ALL NEW COMP'!B220</f>
        <v>CGC39L-43BP-Z-3P COMPRESSOR</v>
      </c>
      <c r="C217" s="281"/>
      <c r="D217" s="319"/>
      <c r="E217" s="319"/>
      <c r="F217" s="319"/>
      <c r="G217" s="790"/>
      <c r="H217" s="427">
        <f>'[2]ALL NEW COMP'!O220</f>
        <v>1674.81744489851</v>
      </c>
      <c r="I217" s="791"/>
      <c r="J217" s="792" t="str">
        <f>'[2]ALL NEW COMP'!T220</f>
        <v>CU - 40  QC</v>
      </c>
      <c r="K217" s="427">
        <f>'[2]ALL NEW COMP'!W220</f>
        <v>4443.59932437507</v>
      </c>
      <c r="L217" s="797"/>
      <c r="M217" s="616" t="str">
        <f>'[2]ALL NEW COMP'!AT220</f>
        <v>BCU - 50  </v>
      </c>
      <c r="N217" s="783">
        <f>'[2]ALL NEW COMP'!$AU220</f>
        <v>1160.71428571429</v>
      </c>
      <c r="O217" s="436"/>
      <c r="P217" s="783">
        <f>'[2]ALL NEW COMP'!$AW220</f>
        <v>805.325409002712</v>
      </c>
      <c r="Q217" s="784">
        <f>'[2]ALL NEW COMP'!$BB220</f>
        <v>2955.1081837727</v>
      </c>
      <c r="R217" s="784">
        <f>'[2]ALL NEW COMP'!$AZ220</f>
        <v>3216.53139737599</v>
      </c>
      <c r="S217" s="784">
        <f>'[2]ALL NEW COMP'!BA220</f>
        <v>3152.51970574281</v>
      </c>
      <c r="T217" s="427">
        <f>'[2]ALL NEW COMP'!BC220</f>
        <v>4948.5098421169</v>
      </c>
      <c r="U217" s="427">
        <f>'[2]ALL NEW COMP'!BD220</f>
        <v>4850.0303165274</v>
      </c>
      <c r="V217" s="427">
        <f>'[2]ALL NEW COMP'!BE220</f>
        <v>4546.32028272724</v>
      </c>
      <c r="W217" s="563">
        <f>'[2]ALL NEW COMP'!$BF220</f>
        <v>0</v>
      </c>
      <c r="X217" s="616">
        <f>'[2]ALL NEW COMP'!$BI220</f>
        <v>0</v>
      </c>
      <c r="Y217" s="173"/>
      <c r="Z217" s="15"/>
      <c r="AA217" s="831"/>
      <c r="AB217" s="831"/>
    </row>
    <row r="218" spans="1:28">
      <c r="A218" s="425" t="str">
        <f>'[2]ALL NEW COMP'!A221</f>
        <v>ALL195</v>
      </c>
      <c r="B218" s="800" t="str">
        <f>'[2]ALL NEW COMP'!B221</f>
        <v>CGE61L-66BP-Z-4P COMPRESSOR</v>
      </c>
      <c r="C218" s="281"/>
      <c r="D218" s="319"/>
      <c r="E218" s="319"/>
      <c r="F218" s="319"/>
      <c r="G218" s="790"/>
      <c r="H218" s="427">
        <f>'[2]ALL NEW COMP'!O221</f>
        <v>1674.81744489851</v>
      </c>
      <c r="I218" s="791"/>
      <c r="J218" s="792" t="str">
        <f>'[2]ALL NEW COMP'!T221</f>
        <v>CU - 64 QC</v>
      </c>
      <c r="K218" s="427">
        <f>'[2]ALL NEW COMP'!W221</f>
        <v>5384.30352728321</v>
      </c>
      <c r="L218" s="797"/>
      <c r="M218" s="616" t="str">
        <f>'[2]ALL NEW COMP'!AT221</f>
        <v>BCU - 55</v>
      </c>
      <c r="N218" s="783">
        <f>'[2]ALL NEW COMP'!$AU221</f>
        <v>1299.68944099379</v>
      </c>
      <c r="O218" s="436"/>
      <c r="P218" s="783">
        <f>'[2]ALL NEW COMP'!$AW221</f>
        <v>951.029671257215</v>
      </c>
      <c r="Q218" s="784">
        <f>'[2]ALL NEW COMP'!$BB221</f>
        <v>3239.78760130671</v>
      </c>
      <c r="R218" s="784">
        <f>'[2]ALL NEW COMP'!$AZ221</f>
        <v>3501.21081490999</v>
      </c>
      <c r="S218" s="784">
        <f>'[2]ALL NEW COMP'!BA221</f>
        <v>3437.19912327681</v>
      </c>
      <c r="T218" s="427">
        <f>'[2]ALL NEW COMP'!BC221</f>
        <v>5386.4781767846</v>
      </c>
      <c r="U218" s="427">
        <f>'[2]ALL NEW COMP'!BD221</f>
        <v>5287.9986511951</v>
      </c>
      <c r="V218" s="427">
        <f>'[2]ALL NEW COMP'!BE221</f>
        <v>4984.28861739493</v>
      </c>
      <c r="W218" s="563">
        <f>'[2]ALL NEW COMP'!$BF221</f>
        <v>0</v>
      </c>
      <c r="X218" s="616">
        <f>'[2]ALL NEW COMP'!$BI221</f>
        <v>0</v>
      </c>
      <c r="Y218" s="173"/>
      <c r="Z218" s="15"/>
      <c r="AA218" s="831"/>
      <c r="AB218" s="831"/>
    </row>
    <row r="219" spans="1:28">
      <c r="A219" s="425" t="str">
        <f>'[2]ALL NEW COMP'!A222</f>
        <v>ALL196</v>
      </c>
      <c r="B219" s="800" t="str">
        <f>'[2]ALL NEW COMP'!B222</f>
        <v>CGE77L-83BP-Z-5P COMPRESSOR</v>
      </c>
      <c r="C219" s="281"/>
      <c r="D219" s="319"/>
      <c r="E219" s="319"/>
      <c r="F219" s="319"/>
      <c r="G219" s="790"/>
      <c r="H219" s="427">
        <f>'[2]ALL NEW COMP'!O222</f>
        <v>1794.44726239126</v>
      </c>
      <c r="I219" s="791"/>
      <c r="J219" s="792" t="str">
        <f>'[2]ALL NEW COMP'!T222</f>
        <v>CU - 72 QC</v>
      </c>
      <c r="K219" s="427">
        <f>'[2]ALL NEW COMP'!W222</f>
        <v>5843.62626592564</v>
      </c>
      <c r="L219" s="797"/>
      <c r="M219" s="616" t="str">
        <f>'[2]ALL NEW COMP'!AT222</f>
        <v>BCU - 64  </v>
      </c>
      <c r="N219" s="783">
        <f>'[2]ALL NEW COMP'!$AU222</f>
        <v>1626.55279503106</v>
      </c>
      <c r="O219" s="436"/>
      <c r="P219" s="783">
        <f>'[2]ALL NEW COMP'!$AW222</f>
        <v>1079.6289770665</v>
      </c>
      <c r="Q219" s="784">
        <f>'[2]ALL NEW COMP'!$BB222</f>
        <v>3765.83185347398</v>
      </c>
      <c r="R219" s="784">
        <f>'[2]ALL NEW COMP'!$AZ222</f>
        <v>4027.25506707726</v>
      </c>
      <c r="S219" s="784">
        <f>'[2]ALL NEW COMP'!BA222</f>
        <v>3963.24337544409</v>
      </c>
      <c r="T219" s="427">
        <f>'[2]ALL NEW COMP'!BC222</f>
        <v>6195.77702627271</v>
      </c>
      <c r="U219" s="427">
        <f>'[2]ALL NEW COMP'!BD222</f>
        <v>6097.29750068321</v>
      </c>
      <c r="V219" s="427">
        <f>'[2]ALL NEW COMP'!BE222</f>
        <v>5793.58746688304</v>
      </c>
      <c r="W219" s="563">
        <f>'[2]ALL NEW COMP'!$BF222</f>
        <v>0</v>
      </c>
      <c r="X219" s="616">
        <f>'[2]ALL NEW COMP'!$BI222</f>
        <v>0</v>
      </c>
      <c r="Y219" s="173"/>
      <c r="Z219" s="15"/>
      <c r="AA219" s="831"/>
      <c r="AB219" s="831"/>
    </row>
    <row r="220" spans="1:28">
      <c r="A220" s="425" t="str">
        <f>'[2]ALL NEW COMP'!A223</f>
        <v>ALL197</v>
      </c>
      <c r="B220" s="800" t="str">
        <f>'[2]ALL NEW COMP'!B223</f>
        <v>CGE91L-98BP-Z-6P COMPRESSOR</v>
      </c>
      <c r="C220" s="281"/>
      <c r="D220" s="319"/>
      <c r="E220" s="319"/>
      <c r="F220" s="319"/>
      <c r="G220" s="790"/>
      <c r="H220" s="427">
        <f>'[2]ALL NEW COMP'!O223</f>
        <v>1914.07707988401</v>
      </c>
      <c r="I220" s="791"/>
      <c r="J220" s="792" t="str">
        <f>'[2]ALL NEW COMP'!T223</f>
        <v>CU - 90 QC</v>
      </c>
      <c r="K220" s="427">
        <f>'[2]ALL NEW COMP'!W223</f>
        <v>6336.08589534808</v>
      </c>
      <c r="L220" s="797"/>
      <c r="M220" s="616" t="str">
        <f>'[2]ALL NEW COMP'!AT223</f>
        <v>BCU - 72</v>
      </c>
      <c r="N220" s="783">
        <f>'[2]ALL NEW COMP'!$AU223</f>
        <v>1900.62111801242</v>
      </c>
      <c r="O220" s="436"/>
      <c r="P220" s="783">
        <f>'[2]ALL NEW COMP'!$AW223</f>
        <v>1079.6289770665</v>
      </c>
      <c r="Q220" s="784">
        <f>'[2]ALL NEW COMP'!$BB223</f>
        <v>4110.48176877606</v>
      </c>
      <c r="R220" s="784">
        <f>'[2]ALL NEW COMP'!$AZ223</f>
        <v>4371.90498237934</v>
      </c>
      <c r="S220" s="784">
        <f>'[2]ALL NEW COMP'!BA223</f>
        <v>4307.89329074616</v>
      </c>
      <c r="T220" s="427">
        <f>'[2]ALL NEW COMP'!BC223</f>
        <v>6726.00766519898</v>
      </c>
      <c r="U220" s="427">
        <f>'[2]ALL NEW COMP'!BD223</f>
        <v>6627.52813960948</v>
      </c>
      <c r="V220" s="427">
        <f>'[2]ALL NEW COMP'!BE223</f>
        <v>6323.81810580932</v>
      </c>
      <c r="W220" s="563">
        <f>'[2]ALL NEW COMP'!$BF223</f>
        <v>0</v>
      </c>
      <c r="X220" s="616">
        <f>'[2]ALL NEW COMP'!$BI223</f>
        <v>0</v>
      </c>
      <c r="Y220" s="173"/>
      <c r="Z220" s="15"/>
      <c r="AA220" s="831"/>
      <c r="AB220" s="831"/>
    </row>
    <row r="221" spans="1:28">
      <c r="A221" s="425" t="str">
        <f>'[2]ALL NEW COMP'!A224</f>
        <v>ALL198</v>
      </c>
      <c r="B221" s="800" t="str">
        <f>'[2]ALL NEW COMP'!B224</f>
        <v>CGE77LD-66BP-6PDC COMPRESSOR</v>
      </c>
      <c r="C221" s="281"/>
      <c r="D221" s="319"/>
      <c r="E221" s="319"/>
      <c r="F221" s="319"/>
      <c r="G221" s="790"/>
      <c r="H221" s="427">
        <f>'[2]ALL NEW COMP'!O224</f>
        <v>2990.74543731876</v>
      </c>
      <c r="I221" s="791"/>
      <c r="J221" s="792" t="str">
        <f>'[2]ALL NEW COMP'!T224</f>
        <v>CU - 90 QC</v>
      </c>
      <c r="K221" s="427">
        <f>'[2]ALL NEW COMP'!W224</f>
        <v>7313.36948132733</v>
      </c>
      <c r="L221" s="797"/>
      <c r="M221" s="616" t="str">
        <f>'[2]ALL NEW COMP'!AT224</f>
        <v>LCU-06</v>
      </c>
      <c r="N221" s="783">
        <f>'[2]ALL NEW COMP'!$AU224</f>
        <v>2226.96999176831</v>
      </c>
      <c r="O221" s="436"/>
      <c r="P221" s="783">
        <f>'[2]ALL NEW COMP'!$AW224</f>
        <v>1226.65909754842</v>
      </c>
      <c r="Q221" s="784">
        <f>'[2]ALL NEW COMP'!$BB224</f>
        <v>5219.09509390039</v>
      </c>
      <c r="R221" s="784">
        <f>'[2]ALL NEW COMP'!$AZ224</f>
        <v>5480.51830750367</v>
      </c>
      <c r="S221" s="784">
        <f>'[2]ALL NEW COMP'!BA224</f>
        <v>5416.50661587049</v>
      </c>
      <c r="T221" s="427">
        <f>'[2]ALL NEW COMP'!BC224</f>
        <v>8431.56662692872</v>
      </c>
      <c r="U221" s="427">
        <f>'[2]ALL NEW COMP'!BD224</f>
        <v>8333.08710133922</v>
      </c>
      <c r="V221" s="427">
        <f>'[2]ALL NEW COMP'!BE224</f>
        <v>8029.37706753906</v>
      </c>
      <c r="W221" s="563">
        <f>'[2]ALL NEW COMP'!$BF224</f>
        <v>0</v>
      </c>
      <c r="X221" s="616">
        <f>'[2]ALL NEW COMP'!$BI224</f>
        <v>0</v>
      </c>
      <c r="Y221" s="173"/>
      <c r="Z221" s="15"/>
      <c r="AA221" s="831"/>
      <c r="AB221" s="831"/>
    </row>
    <row r="222" spans="1:28">
      <c r="A222" s="425" t="str">
        <f>'[2]ALL NEW COMP'!A225</f>
        <v>ALL199</v>
      </c>
      <c r="B222" s="800" t="str">
        <f>'[2]ALL NEW COMP'!B225</f>
        <v>CGE85LD-73BP-7PDC COMPRESSOR</v>
      </c>
      <c r="C222" s="281"/>
      <c r="D222" s="319"/>
      <c r="E222" s="319"/>
      <c r="F222" s="319"/>
      <c r="G222" s="790"/>
      <c r="H222" s="427">
        <f>'[2]ALL NEW COMP'!O225</f>
        <v>3110.37525481151</v>
      </c>
      <c r="I222" s="791"/>
      <c r="J222" s="792" t="str">
        <f>'[2]ALL NEW COMP'!T225</f>
        <v>CU - 100 QC</v>
      </c>
      <c r="K222" s="427">
        <f>'[2]ALL NEW COMP'!W225</f>
        <v>7700.26519430999</v>
      </c>
      <c r="L222" s="797"/>
      <c r="M222" s="616" t="str">
        <f>'[2]ALL NEW COMP'!AT225</f>
        <v>LCU-08</v>
      </c>
      <c r="N222" s="783">
        <f>'[2]ALL NEW COMP'!$AU225</f>
        <v>2708.33645139564</v>
      </c>
      <c r="O222" s="436"/>
      <c r="P222" s="783">
        <f>'[2]ALL NEW COMP'!$AW225</f>
        <v>1226.65909754842</v>
      </c>
      <c r="Q222" s="784">
        <f>'[2]ALL NEW COMP'!$BB225</f>
        <v>5771.04314584844</v>
      </c>
      <c r="R222" s="784">
        <f>'[2]ALL NEW COMP'!$AZ225</f>
        <v>6032.46635945172</v>
      </c>
      <c r="S222" s="784">
        <f>'[2]ALL NEW COMP'!BA225</f>
        <v>5968.45466781854</v>
      </c>
      <c r="T222" s="427">
        <f>'[2]ALL NEW COMP'!BC225</f>
        <v>9280.71747607957</v>
      </c>
      <c r="U222" s="427">
        <f>'[2]ALL NEW COMP'!BD225</f>
        <v>9182.23795049007</v>
      </c>
      <c r="V222" s="427">
        <f>'[2]ALL NEW COMP'!BE225</f>
        <v>8878.5279166899</v>
      </c>
      <c r="W222" s="563">
        <f>'[2]ALL NEW COMP'!$BF225</f>
        <v>0</v>
      </c>
      <c r="X222" s="616">
        <f>'[2]ALL NEW COMP'!$BI225</f>
        <v>0</v>
      </c>
      <c r="Y222" s="173"/>
      <c r="Z222" s="15"/>
      <c r="AA222" s="831"/>
      <c r="AB222" s="831"/>
    </row>
    <row r="223" spans="1:28">
      <c r="A223" s="425" t="str">
        <f>'[2]ALL NEW COMP'!A226</f>
        <v>ALL200</v>
      </c>
      <c r="B223" s="800" t="str">
        <f>'[2]ALL NEW COMP'!B226</f>
        <v>CGE96LD-83BP-8PDC COMPRESSOR</v>
      </c>
      <c r="C223" s="281"/>
      <c r="D223" s="319"/>
      <c r="E223" s="319"/>
      <c r="F223" s="319"/>
      <c r="G223" s="790"/>
      <c r="H223" s="427">
        <f>'[2]ALL NEW COMP'!O226</f>
        <v>3349.63488979701</v>
      </c>
      <c r="I223" s="791"/>
      <c r="J223" s="792" t="str">
        <f>'[2]ALL NEW COMP'!T226</f>
        <v>CU - 125 QC</v>
      </c>
      <c r="K223" s="427">
        <f>'[2]ALL NEW COMP'!W226</f>
        <v>9776.1646961578</v>
      </c>
      <c r="L223" s="797"/>
      <c r="M223" s="616" t="str">
        <f>'[2]ALL NEW COMP'!AT226</f>
        <v>LCU-08</v>
      </c>
      <c r="N223" s="783">
        <f>'[2]ALL NEW COMP'!$AU226</f>
        <v>2708.33645139564</v>
      </c>
      <c r="O223" s="436"/>
      <c r="P223" s="783">
        <f>'[2]ALL NEW COMP'!$AW226</f>
        <v>1914.95571654949</v>
      </c>
      <c r="Q223" s="784">
        <f>'[2]ALL NEW COMP'!$BB226</f>
        <v>6600.50294949095</v>
      </c>
      <c r="R223" s="784">
        <f>'[2]ALL NEW COMP'!$AZ226</f>
        <v>6861.92616309423</v>
      </c>
      <c r="S223" s="784">
        <f>'[2]ALL NEW COMP'!BA226</f>
        <v>6797.91447146106</v>
      </c>
      <c r="T223" s="427">
        <f>'[2]ALL NEW COMP'!BC226</f>
        <v>10556.8094816834</v>
      </c>
      <c r="U223" s="427">
        <f>'[2]ALL NEW COMP'!BD226</f>
        <v>10458.3299560939</v>
      </c>
      <c r="V223" s="427">
        <f>'[2]ALL NEW COMP'!BE226</f>
        <v>10154.6199222938</v>
      </c>
      <c r="W223" s="563">
        <f>'[2]ALL NEW COMP'!$BF226</f>
        <v>0</v>
      </c>
      <c r="X223" s="616">
        <f>'[2]ALL NEW COMP'!$BI226</f>
        <v>0</v>
      </c>
      <c r="Y223" s="173"/>
      <c r="Z223" s="15"/>
      <c r="AA223" s="831"/>
      <c r="AB223" s="831"/>
    </row>
    <row r="224" spans="1:28">
      <c r="A224" s="425" t="str">
        <f>'[2]ALL NEW COMP'!A227</f>
        <v>ALL201</v>
      </c>
      <c r="B224" s="800" t="str">
        <f>'[2]ALL NEW COMP'!B227</f>
        <v>CGE114LD-98BP-10PDC COMPRESSOR</v>
      </c>
      <c r="C224" s="281"/>
      <c r="D224" s="319"/>
      <c r="E224" s="319"/>
      <c r="F224" s="319"/>
      <c r="G224" s="790"/>
      <c r="H224" s="427">
        <f>'[2]ALL NEW COMP'!O227</f>
        <v>3469.26470728976</v>
      </c>
      <c r="I224" s="791"/>
      <c r="J224" s="792" t="str">
        <f>'[2]ALL NEW COMP'!T227</f>
        <v>CU - 144 QC</v>
      </c>
      <c r="K224" s="427">
        <f>'[2]ALL NEW COMP'!W227</f>
        <v>10735.6781778065</v>
      </c>
      <c r="L224" s="797"/>
      <c r="M224" s="616" t="str">
        <f>'[2]ALL NEW COMP'!AT227</f>
        <v>LCU-10</v>
      </c>
      <c r="N224" s="783">
        <f>'[2]ALL NEW COMP'!$AU227</f>
        <v>3097.38644017062</v>
      </c>
      <c r="O224" s="436"/>
      <c r="P224" s="783">
        <f>'[2]ALL NEW COMP'!$AW227</f>
        <v>2017.88688186564</v>
      </c>
      <c r="Q224" s="784">
        <f>'[2]ALL NEW COMP'!$BB227</f>
        <v>7163.06569590281</v>
      </c>
      <c r="R224" s="784">
        <f>'[2]ALL NEW COMP'!$AZ227</f>
        <v>7424.48890950609</v>
      </c>
      <c r="S224" s="784">
        <f>'[2]ALL NEW COMP'!BA227</f>
        <v>7360.47721787291</v>
      </c>
      <c r="T224" s="427">
        <f>'[2]ALL NEW COMP'!BC227</f>
        <v>11422.2906300094</v>
      </c>
      <c r="U224" s="427">
        <f>'[2]ALL NEW COMP'!BD227</f>
        <v>11323.8111044199</v>
      </c>
      <c r="V224" s="427">
        <f>'[2]ALL NEW COMP'!BE227</f>
        <v>11020.1010706197</v>
      </c>
      <c r="W224" s="563">
        <f>'[2]ALL NEW COMP'!$BF227</f>
        <v>0</v>
      </c>
      <c r="X224" s="616">
        <f>'[2]ALL NEW COMP'!$BI227</f>
        <v>0</v>
      </c>
      <c r="Y224" s="173"/>
      <c r="Z224" s="15"/>
      <c r="AA224" s="831"/>
      <c r="AB224" s="831"/>
    </row>
    <row r="225" spans="1:28">
      <c r="A225" s="425" t="str">
        <f>'[2]ALL NEW COMP'!A228</f>
        <v>ALL202</v>
      </c>
      <c r="B225" s="800" t="str">
        <f>'[2]ALL NEW COMP'!B228</f>
        <v>CEB112LD-B1PG-12PDC COMPRESSOR</v>
      </c>
      <c r="C225" s="281"/>
      <c r="D225" s="319"/>
      <c r="E225" s="319"/>
      <c r="F225" s="319"/>
      <c r="G225" s="790"/>
      <c r="H225" s="427">
        <f>'[2]ALL NEW COMP'!O228</f>
        <v>4761.26673621147</v>
      </c>
      <c r="I225" s="791"/>
      <c r="J225" s="792" t="str">
        <f>'[2]ALL NEW COMP'!T228</f>
        <v>CU - 160 QC</v>
      </c>
      <c r="K225" s="427">
        <f>'[2]ALL NEW COMP'!W228</f>
        <v>12592.5861267054</v>
      </c>
      <c r="L225" s="797"/>
      <c r="M225" s="616" t="str">
        <f>'[2]ALL NEW COMP'!AT228</f>
        <v>LCU-12</v>
      </c>
      <c r="N225" s="783">
        <f>'[2]ALL NEW COMP'!$AU228</f>
        <v>3670.11701723041</v>
      </c>
      <c r="O225" s="436"/>
      <c r="P225" s="783">
        <f>'[2]ALL NEW COMP'!$AW228</f>
        <v>2017.88688186564</v>
      </c>
      <c r="Q225" s="784">
        <f>'[2]ALL NEW COMP'!$BB228</f>
        <v>8498.07747002641</v>
      </c>
      <c r="R225" s="784">
        <f>'[2]ALL NEW COMP'!$AZ228</f>
        <v>8759.50068362969</v>
      </c>
      <c r="S225" s="784">
        <f>'[2]ALL NEW COMP'!BA228</f>
        <v>8695.48899199651</v>
      </c>
      <c r="T225" s="427">
        <f>'[2]ALL NEW COMP'!BC228</f>
        <v>13476.1548978918</v>
      </c>
      <c r="U225" s="427">
        <f>'[2]ALL NEW COMP'!BD228</f>
        <v>13377.6753723023</v>
      </c>
      <c r="V225" s="427">
        <f>'[2]ALL NEW COMP'!BE228</f>
        <v>13073.9653385022</v>
      </c>
      <c r="W225" s="563">
        <f>'[2]ALL NEW COMP'!$BF228</f>
        <v>0</v>
      </c>
      <c r="X225" s="616">
        <f>'[2]ALL NEW COMP'!$BI228</f>
        <v>0</v>
      </c>
      <c r="Y225" s="173"/>
      <c r="Z225" s="15"/>
      <c r="AA225" s="831"/>
      <c r="AB225" s="831"/>
    </row>
    <row r="226" spans="1:28">
      <c r="A226" s="425" t="str">
        <f>'[2]ALL NEW COMP'!A229</f>
        <v>ALL203</v>
      </c>
      <c r="B226" s="800" t="str">
        <f>'[2]ALL NEW COMP'!B229</f>
        <v>CEB120LD-B1PG-14PDC COMPRESSOR</v>
      </c>
      <c r="C226" s="281"/>
      <c r="D226" s="319"/>
      <c r="E226" s="319"/>
      <c r="F226" s="319"/>
      <c r="G226" s="790"/>
      <c r="H226" s="427">
        <f>'[2]ALL NEW COMP'!O229</f>
        <v>5263.71196968102</v>
      </c>
      <c r="I226" s="791"/>
      <c r="J226" s="792" t="str">
        <f>'[2]ALL NEW COMP'!T229</f>
        <v>CU - 200 QC</v>
      </c>
      <c r="K226" s="427">
        <f>'[2]ALL NEW COMP'!W229</f>
        <v>14776.8190251717</v>
      </c>
      <c r="L226" s="797"/>
      <c r="M226" s="616" t="str">
        <f>'[2]ALL NEW COMP'!AT229</f>
        <v>LCU-15</v>
      </c>
      <c r="N226" s="783">
        <f>'[2]ALL NEW COMP'!$AU229</f>
        <v>3959.71329052234</v>
      </c>
      <c r="O226" s="436"/>
      <c r="P226" s="783">
        <f>'[2]ALL NEW COMP'!$AW229</f>
        <v>2193.99765964342</v>
      </c>
      <c r="Q226" s="784">
        <f>'[2]ALL NEW COMP'!$BB229</f>
        <v>9260.22720884315</v>
      </c>
      <c r="R226" s="784">
        <f>'[2]ALL NEW COMP'!$AZ229</f>
        <v>9521.65042244643</v>
      </c>
      <c r="S226" s="784">
        <f>'[2]ALL NEW COMP'!BA229</f>
        <v>9457.63873081325</v>
      </c>
      <c r="T226" s="427">
        <f>'[2]ALL NEW COMP'!BC229</f>
        <v>14648.6929576099</v>
      </c>
      <c r="U226" s="427">
        <f>'[2]ALL NEW COMP'!BD229</f>
        <v>14550.2134320204</v>
      </c>
      <c r="V226" s="427">
        <f>'[2]ALL NEW COMP'!BE229</f>
        <v>14246.5033982202</v>
      </c>
      <c r="W226" s="563">
        <f>'[2]ALL NEW COMP'!$BF229</f>
        <v>0</v>
      </c>
      <c r="X226" s="616">
        <f>'[2]ALL NEW COMP'!$BI229</f>
        <v>0</v>
      </c>
      <c r="Y226" s="173"/>
      <c r="Z226" s="15"/>
      <c r="AA226" s="831"/>
      <c r="AB226" s="831"/>
    </row>
    <row r="227" spans="1:28">
      <c r="A227" s="425" t="str">
        <f>'[2]ALL NEW COMP'!A230</f>
        <v>ALL204</v>
      </c>
      <c r="B227" s="800" t="str">
        <f>'[2]ALL NEW COMP'!B230</f>
        <v>CGE117LD-73BP-12PDC410 COMPRESSOR</v>
      </c>
      <c r="C227" s="281"/>
      <c r="D227" s="319"/>
      <c r="E227" s="319"/>
      <c r="F227" s="319"/>
      <c r="G227" s="790"/>
      <c r="H227" s="427">
        <f>'[2]ALL NEW COMP'!O230</f>
        <v>3349.63488979701</v>
      </c>
      <c r="I227" s="791"/>
      <c r="J227" s="792">
        <f>'[2]ALL NEW COMP'!T230</f>
        <v>0</v>
      </c>
      <c r="K227" s="427">
        <f>'[2]ALL NEW COMP'!W230</f>
        <v>0</v>
      </c>
      <c r="L227" s="797"/>
      <c r="M227" s="616" t="str">
        <f>'[2]ALL NEW COMP'!AT230</f>
        <v>LCU-15</v>
      </c>
      <c r="N227" s="783">
        <f>'[2]ALL NEW COMP'!$AU230</f>
        <v>3959.71329052234</v>
      </c>
      <c r="O227" s="436"/>
      <c r="P227" s="783">
        <f>'[2]ALL NEW COMP'!$AW230</f>
        <v>2017.88688186564</v>
      </c>
      <c r="Q227" s="784">
        <f>'[2]ALL NEW COMP'!$BB230</f>
        <v>7954.81095393381</v>
      </c>
      <c r="R227" s="784">
        <f>'[2]ALL NEW COMP'!$AZ230</f>
        <v>8216.23416753709</v>
      </c>
      <c r="S227" s="784">
        <f>'[2]ALL NEW COMP'!BA230</f>
        <v>8152.22247590391</v>
      </c>
      <c r="T227" s="427">
        <f>'[2]ALL NEW COMP'!BC230</f>
        <v>12640.3602577494</v>
      </c>
      <c r="U227" s="427">
        <f>'[2]ALL NEW COMP'!BD230</f>
        <v>12541.8807321599</v>
      </c>
      <c r="V227" s="427">
        <f>'[2]ALL NEW COMP'!BE230</f>
        <v>12238.1706983597</v>
      </c>
      <c r="W227" s="563">
        <f>'[2]ALL NEW COMP'!$BF230</f>
        <v>0</v>
      </c>
      <c r="X227" s="616">
        <f>'[2]ALL NEW COMP'!$BI230</f>
        <v>0</v>
      </c>
      <c r="Y227" s="173"/>
      <c r="Z227" s="15"/>
      <c r="AA227" s="831"/>
      <c r="AB227" s="831"/>
    </row>
    <row r="228" spans="1:28">
      <c r="A228" s="425" t="str">
        <f>'[2]ALL NEW COMP'!A231</f>
        <v>ALL205</v>
      </c>
      <c r="B228" s="800" t="str">
        <f>'[2]ALL NEW COMP'!B231</f>
        <v>CKE132LD-83BP-14PDC410 COMPRESSOR</v>
      </c>
      <c r="C228" s="281"/>
      <c r="D228" s="319"/>
      <c r="E228" s="319"/>
      <c r="F228" s="319"/>
      <c r="G228" s="790"/>
      <c r="H228" s="427">
        <f>'[2]ALL NEW COMP'!O231</f>
        <v>3588.89452478251</v>
      </c>
      <c r="I228" s="791"/>
      <c r="J228" s="792">
        <f>'[2]ALL NEW COMP'!T231</f>
        <v>0</v>
      </c>
      <c r="K228" s="427">
        <f>'[2]ALL NEW COMP'!W231</f>
        <v>0</v>
      </c>
      <c r="L228" s="797"/>
      <c r="M228" s="616" t="str">
        <f>'[2]ALL NEW COMP'!AT231</f>
        <v>LCU-20</v>
      </c>
      <c r="N228" s="783">
        <f>'[2]ALL NEW COMP'!$AU231</f>
        <v>4638.39519568959</v>
      </c>
      <c r="O228" s="436"/>
      <c r="P228" s="783">
        <f>'[2]ALL NEW COMP'!$AW231</f>
        <v>2193.99765964342</v>
      </c>
      <c r="Q228" s="784">
        <f>'[2]ALL NEW COMP'!$BB231</f>
        <v>8950.76682152028</v>
      </c>
      <c r="R228" s="784">
        <f>'[2]ALL NEW COMP'!$AZ231</f>
        <v>9212.19003512356</v>
      </c>
      <c r="S228" s="784">
        <f>'[2]ALL NEW COMP'!BA231</f>
        <v>9148.17834349038</v>
      </c>
      <c r="T228" s="427">
        <f>'[2]ALL NEW COMP'!BC231</f>
        <v>14172.6000540362</v>
      </c>
      <c r="U228" s="427">
        <f>'[2]ALL NEW COMP'!BD231</f>
        <v>14074.1205284467</v>
      </c>
      <c r="V228" s="427">
        <f>'[2]ALL NEW COMP'!BE231</f>
        <v>13770.4104946466</v>
      </c>
      <c r="W228" s="563">
        <f>'[2]ALL NEW COMP'!$BF231</f>
        <v>0</v>
      </c>
      <c r="X228" s="616">
        <f>'[2]ALL NEW COMP'!$BI231</f>
        <v>0</v>
      </c>
      <c r="Y228" s="173"/>
      <c r="Z228" s="15"/>
      <c r="AA228" s="831"/>
      <c r="AB228" s="831"/>
    </row>
    <row r="229" spans="1:28">
      <c r="A229" s="425" t="str">
        <f>'[2]ALL NEW COMP'!A232</f>
        <v>ALL206</v>
      </c>
      <c r="B229" s="800" t="str">
        <f>'[2]ALL NEW COMP'!B232</f>
        <v>CEB98LD-B1PK COMPRESSOR</v>
      </c>
      <c r="C229" s="281"/>
      <c r="D229" s="319"/>
      <c r="E229" s="319"/>
      <c r="F229" s="319"/>
      <c r="G229" s="790"/>
      <c r="H229" s="427">
        <f>'[2]ALL NEW COMP'!O232</f>
        <v>3708.52434227526</v>
      </c>
      <c r="I229" s="791"/>
      <c r="J229" s="792">
        <f>'[2]ALL NEW COMP'!T232</f>
        <v>0</v>
      </c>
      <c r="K229" s="427">
        <f>'[2]ALL NEW COMP'!W232</f>
        <v>0</v>
      </c>
      <c r="L229" s="797"/>
      <c r="M229" s="616">
        <f>'[2]ALL NEW COMP'!AT232</f>
        <v>0</v>
      </c>
      <c r="N229" s="783">
        <f>'[2]ALL NEW COMP'!$AU232</f>
        <v>0</v>
      </c>
      <c r="O229" s="436"/>
      <c r="P229" s="783">
        <f>'[2]ALL NEW COMP'!$AW232</f>
        <v>0</v>
      </c>
      <c r="Q229" s="784">
        <f>'[2]ALL NEW COMP'!$BB232</f>
        <v>0</v>
      </c>
      <c r="R229" s="784">
        <f>'[2]ALL NEW COMP'!$AZ232</f>
        <v>0</v>
      </c>
      <c r="S229" s="784">
        <f>'[2]ALL NEW COMP'!BA232</f>
        <v>0</v>
      </c>
      <c r="T229" s="427">
        <f>'[2]ALL NEW COMP'!BC232</f>
        <v>0</v>
      </c>
      <c r="U229" s="427">
        <f>'[2]ALL NEW COMP'!BD232</f>
        <v>0</v>
      </c>
      <c r="V229" s="427">
        <f>'[2]ALL NEW COMP'!BE232</f>
        <v>0</v>
      </c>
      <c r="W229" s="563">
        <f>'[2]ALL NEW COMP'!$BF232</f>
        <v>0</v>
      </c>
      <c r="X229" s="616">
        <f>'[2]ALL NEW COMP'!$BI232</f>
        <v>0</v>
      </c>
      <c r="Y229" s="832"/>
      <c r="Z229" s="15"/>
      <c r="AA229" s="831"/>
      <c r="AB229" s="831"/>
    </row>
    <row r="230" spans="1:28">
      <c r="A230" s="425">
        <f>'[2]ALL NEW COMP'!A233</f>
        <v>0</v>
      </c>
      <c r="B230" s="800" t="str">
        <f>'[2]ALL NEW COMP'!B233</f>
        <v>CA47LHDG-D1KA</v>
      </c>
      <c r="C230" s="281"/>
      <c r="D230" s="319"/>
      <c r="E230" s="319"/>
      <c r="F230" s="319"/>
      <c r="G230" s="790"/>
      <c r="H230" s="427" t="str">
        <f>'[2]ALL NEW COMP'!O233</f>
        <v>~</v>
      </c>
      <c r="I230" s="799"/>
      <c r="J230" s="792">
        <f>'[2]ALL NEW COMP'!T233</f>
        <v>0</v>
      </c>
      <c r="K230" s="427">
        <f>'[2]ALL NEW COMP'!W233</f>
        <v>0</v>
      </c>
      <c r="L230" s="797"/>
      <c r="M230" s="616">
        <f>'[2]ALL NEW COMP'!AT233</f>
        <v>0</v>
      </c>
      <c r="N230" s="783">
        <f>'[2]ALL NEW COMP'!$AU233</f>
        <v>0</v>
      </c>
      <c r="O230" s="436"/>
      <c r="P230" s="783">
        <f>'[2]ALL NEW COMP'!$AW233</f>
        <v>0</v>
      </c>
      <c r="Q230" s="784">
        <f>'[2]ALL NEW COMP'!$BB233</f>
        <v>0</v>
      </c>
      <c r="R230" s="784">
        <f>'[2]ALL NEW COMP'!$AZ233</f>
        <v>0</v>
      </c>
      <c r="S230" s="784">
        <f>'[2]ALL NEW COMP'!BA233</f>
        <v>0</v>
      </c>
      <c r="T230" s="427">
        <f>'[2]ALL NEW COMP'!BC233</f>
        <v>0</v>
      </c>
      <c r="U230" s="427">
        <f>'[2]ALL NEW COMP'!BD233</f>
        <v>0</v>
      </c>
      <c r="V230" s="427">
        <f>'[2]ALL NEW COMP'!BE233</f>
        <v>0</v>
      </c>
      <c r="W230" s="563">
        <f>'[2]ALL NEW COMP'!$BF233</f>
        <v>0</v>
      </c>
      <c r="X230" s="616">
        <f>'[2]ALL NEW COMP'!$BI233</f>
        <v>0</v>
      </c>
      <c r="Y230" s="832"/>
      <c r="Z230" s="15"/>
      <c r="AA230" s="831"/>
      <c r="AB230" s="831"/>
    </row>
    <row r="231" spans="1:28">
      <c r="A231" s="425">
        <f>'[2]ALL NEW COMP'!A234</f>
        <v>0</v>
      </c>
      <c r="B231" s="800" t="str">
        <f>'[2]ALL NEW COMP'!B234</f>
        <v>CA64LHDG-D1KA</v>
      </c>
      <c r="C231" s="281"/>
      <c r="D231" s="319"/>
      <c r="E231" s="319"/>
      <c r="F231" s="319"/>
      <c r="G231" s="790"/>
      <c r="H231" s="427" t="str">
        <f>'[2]ALL NEW COMP'!O234</f>
        <v>~</v>
      </c>
      <c r="I231" s="825"/>
      <c r="J231" s="792"/>
      <c r="K231" s="427"/>
      <c r="L231" s="833"/>
      <c r="M231" s="810"/>
      <c r="N231" s="834"/>
      <c r="O231" s="835"/>
      <c r="P231" s="834"/>
      <c r="Q231" s="836"/>
      <c r="R231" s="836"/>
      <c r="S231" s="836"/>
      <c r="T231" s="453"/>
      <c r="U231" s="453"/>
      <c r="V231" s="453"/>
      <c r="W231" s="802"/>
      <c r="X231" s="810"/>
      <c r="Y231" s="837"/>
      <c r="Z231" s="15"/>
      <c r="AA231" s="831"/>
      <c r="AB231" s="831"/>
    </row>
    <row r="232" spans="1:28">
      <c r="A232" s="425">
        <f>'[2]ALL NEW COMP'!A235</f>
        <v>0</v>
      </c>
      <c r="B232" s="800" t="str">
        <f>'[2]ALL NEW COMP'!B235</f>
        <v>CA90LHDG-D1KA</v>
      </c>
      <c r="C232" s="281"/>
      <c r="D232" s="319"/>
      <c r="E232" s="319"/>
      <c r="F232" s="319"/>
      <c r="G232" s="790"/>
      <c r="H232" s="427" t="str">
        <f>'[2]ALL NEW COMP'!O235</f>
        <v>~</v>
      </c>
      <c r="I232" s="825"/>
      <c r="J232" s="792"/>
      <c r="K232" s="427"/>
      <c r="L232" s="833"/>
      <c r="M232" s="810"/>
      <c r="N232" s="834"/>
      <c r="O232" s="835"/>
      <c r="P232" s="834"/>
      <c r="Q232" s="836"/>
      <c r="R232" s="836"/>
      <c r="S232" s="836"/>
      <c r="T232" s="453"/>
      <c r="U232" s="453"/>
      <c r="V232" s="453"/>
      <c r="W232" s="802"/>
      <c r="X232" s="810"/>
      <c r="Y232" s="837"/>
      <c r="Z232" s="15"/>
      <c r="AA232" s="831"/>
      <c r="AB232" s="831"/>
    </row>
    <row r="233" spans="1:28">
      <c r="A233" s="425">
        <f>'[2]ALL NEW COMP'!A236</f>
        <v>0</v>
      </c>
      <c r="B233" s="800" t="str">
        <f>'[2]ALL NEW COMP'!B236</f>
        <v>LS400DHD-64DBYG</v>
      </c>
      <c r="C233" s="281"/>
      <c r="D233" s="319"/>
      <c r="E233" s="319"/>
      <c r="F233" s="319"/>
      <c r="G233" s="790"/>
      <c r="H233" s="427" t="str">
        <f>'[2]ALL NEW COMP'!O236</f>
        <v>~</v>
      </c>
      <c r="I233" s="825"/>
      <c r="J233" s="792"/>
      <c r="K233" s="427"/>
      <c r="L233" s="833"/>
      <c r="M233" s="810"/>
      <c r="N233" s="834"/>
      <c r="O233" s="835"/>
      <c r="P233" s="834"/>
      <c r="Q233" s="836"/>
      <c r="R233" s="836"/>
      <c r="S233" s="836"/>
      <c r="T233" s="453"/>
      <c r="U233" s="453"/>
      <c r="V233" s="453"/>
      <c r="W233" s="802"/>
      <c r="X233" s="810"/>
      <c r="Y233" s="837"/>
      <c r="Z233" s="15"/>
      <c r="AA233" s="831"/>
      <c r="AB233" s="831"/>
    </row>
    <row r="234" spans="1:28">
      <c r="A234" s="425">
        <f>'[2]ALL NEW COMP'!A237</f>
        <v>0</v>
      </c>
      <c r="B234" s="800" t="str">
        <f>'[2]ALL NEW COMP'!B237</f>
        <v>LS600DHD-90DBYG</v>
      </c>
      <c r="C234" s="281"/>
      <c r="D234" s="319"/>
      <c r="E234" s="319"/>
      <c r="F234" s="319"/>
      <c r="G234" s="790"/>
      <c r="H234" s="427" t="str">
        <f>'[2]ALL NEW COMP'!O237</f>
        <v>~</v>
      </c>
      <c r="I234" s="825"/>
      <c r="J234" s="792"/>
      <c r="K234" s="427"/>
      <c r="L234" s="833"/>
      <c r="M234" s="810"/>
      <c r="N234" s="834"/>
      <c r="O234" s="835"/>
      <c r="P234" s="834"/>
      <c r="Q234" s="836"/>
      <c r="R234" s="836"/>
      <c r="S234" s="836"/>
      <c r="T234" s="453"/>
      <c r="U234" s="453"/>
      <c r="V234" s="453"/>
      <c r="W234" s="802"/>
      <c r="X234" s="810"/>
      <c r="Y234" s="837"/>
      <c r="Z234" s="15"/>
      <c r="AA234" s="831"/>
      <c r="AB234" s="831"/>
    </row>
    <row r="235" spans="1:28">
      <c r="A235" s="425">
        <f>'[2]ALL NEW COMP'!A238</f>
        <v>0</v>
      </c>
      <c r="B235" s="800" t="str">
        <f>'[2]ALL NEW COMP'!B238</f>
        <v>NS400DHD-64DBYG</v>
      </c>
      <c r="C235" s="281"/>
      <c r="D235" s="319"/>
      <c r="E235" s="319"/>
      <c r="F235" s="319"/>
      <c r="G235" s="790"/>
      <c r="H235" s="427" t="str">
        <f>'[2]ALL NEW COMP'!O238</f>
        <v>~</v>
      </c>
      <c r="I235" s="825"/>
      <c r="J235" s="792"/>
      <c r="K235" s="427"/>
      <c r="L235" s="833"/>
      <c r="M235" s="810"/>
      <c r="N235" s="834"/>
      <c r="O235" s="835"/>
      <c r="P235" s="834"/>
      <c r="Q235" s="836"/>
      <c r="R235" s="836"/>
      <c r="S235" s="836"/>
      <c r="T235" s="453"/>
      <c r="U235" s="453"/>
      <c r="V235" s="453"/>
      <c r="W235" s="802"/>
      <c r="X235" s="810"/>
      <c r="Y235" s="837"/>
      <c r="Z235" s="15"/>
      <c r="AA235" s="831"/>
      <c r="AB235" s="831"/>
    </row>
    <row r="236" spans="1:28">
      <c r="A236" s="425">
        <f>'[2]ALL NEW COMP'!A239</f>
        <v>0</v>
      </c>
      <c r="B236" s="800" t="str">
        <f>'[2]ALL NEW COMP'!B239</f>
        <v>NS600DHD-90DBYG</v>
      </c>
      <c r="C236" s="281"/>
      <c r="D236" s="319"/>
      <c r="E236" s="319"/>
      <c r="F236" s="319"/>
      <c r="G236" s="790"/>
      <c r="H236" s="427" t="str">
        <f>'[2]ALL NEW COMP'!O239</f>
        <v>~</v>
      </c>
      <c r="I236" s="825"/>
      <c r="J236" s="792"/>
      <c r="K236" s="427"/>
      <c r="L236" s="833"/>
      <c r="M236" s="810"/>
      <c r="N236" s="834"/>
      <c r="O236" s="835"/>
      <c r="P236" s="834"/>
      <c r="Q236" s="836"/>
      <c r="R236" s="836"/>
      <c r="S236" s="836"/>
      <c r="T236" s="453"/>
      <c r="U236" s="453"/>
      <c r="V236" s="453"/>
      <c r="W236" s="802"/>
      <c r="X236" s="810"/>
      <c r="Y236" s="837"/>
      <c r="Z236" s="15"/>
      <c r="AA236" s="831"/>
      <c r="AB236" s="831"/>
    </row>
    <row r="237" ht="12" spans="1:28">
      <c r="A237" s="425">
        <f>'[2]ALL NEW COMP'!A240</f>
        <v>0</v>
      </c>
      <c r="B237" s="800" t="str">
        <f>'[2]ALL NEW COMP'!B240</f>
        <v>ZB38KQE X 2</v>
      </c>
      <c r="C237" s="281"/>
      <c r="D237" s="838">
        <f>'[2]ALL NEW COMP'!$D240</f>
        <v>10</v>
      </c>
      <c r="E237" s="8" t="s">
        <v>407</v>
      </c>
      <c r="F237" s="839"/>
      <c r="G237" s="840"/>
      <c r="H237" s="427">
        <f>'[2]ALL NEW COMP'!O240</f>
        <v>0</v>
      </c>
      <c r="I237" s="841" t="s">
        <v>408</v>
      </c>
      <c r="J237" s="792" t="str">
        <f>'[2]ALL NEW COMP'!$T240</f>
        <v>TCU - 120 </v>
      </c>
      <c r="K237" s="427">
        <f>'[2]ALL NEW COMP'!W240</f>
        <v>24086.3835927562</v>
      </c>
      <c r="L237" s="833"/>
      <c r="M237" s="810"/>
      <c r="N237" s="834"/>
      <c r="O237" s="835"/>
      <c r="P237" s="834"/>
      <c r="Q237" s="836"/>
      <c r="R237" s="836"/>
      <c r="S237" s="836"/>
      <c r="T237" s="453"/>
      <c r="U237" s="453"/>
      <c r="V237" s="453"/>
      <c r="W237" s="802"/>
      <c r="X237" s="810"/>
      <c r="Y237" s="837"/>
      <c r="Z237" s="15"/>
      <c r="AA237" s="831"/>
      <c r="AB237" s="831"/>
    </row>
    <row r="238" ht="12" spans="1:28">
      <c r="A238" s="425">
        <f>'[2]ALL NEW COMP'!A241</f>
        <v>0</v>
      </c>
      <c r="B238" s="800" t="str">
        <f>'[2]ALL NEW COMP'!B241</f>
        <v>ZB45KQE X 2</v>
      </c>
      <c r="C238" s="281"/>
      <c r="D238" s="838">
        <f>'[2]ALL NEW COMP'!$D241</f>
        <v>12</v>
      </c>
      <c r="E238" s="8"/>
      <c r="F238" s="839"/>
      <c r="G238" s="840"/>
      <c r="H238" s="427">
        <f>'[2]ALL NEW COMP'!O241</f>
        <v>0</v>
      </c>
      <c r="I238" s="842"/>
      <c r="J238" s="792" t="str">
        <f>'[2]ALL NEW COMP'!$T241</f>
        <v>TCU - 150 </v>
      </c>
      <c r="K238" s="427">
        <f>'[2]ALL NEW COMP'!W241</f>
        <v>25524.9691924826</v>
      </c>
      <c r="L238" s="833"/>
      <c r="M238" s="810"/>
      <c r="N238" s="834"/>
      <c r="O238" s="835"/>
      <c r="P238" s="834"/>
      <c r="Q238" s="836"/>
      <c r="R238" s="836"/>
      <c r="S238" s="836"/>
      <c r="T238" s="453"/>
      <c r="U238" s="453"/>
      <c r="V238" s="453"/>
      <c r="W238" s="802"/>
      <c r="X238" s="810"/>
      <c r="Y238" s="837"/>
      <c r="Z238" s="15"/>
      <c r="AA238" s="831"/>
      <c r="AB238" s="831"/>
    </row>
    <row r="239" ht="12" spans="1:28">
      <c r="A239" s="425">
        <f>'[2]ALL NEW COMP'!A242</f>
        <v>0</v>
      </c>
      <c r="B239" s="800" t="str">
        <f>'[2]ALL NEW COMP'!B242</f>
        <v>ZB48KQE X 2</v>
      </c>
      <c r="C239" s="281"/>
      <c r="D239" s="838">
        <f>'[2]ALL NEW COMP'!$D242</f>
        <v>14</v>
      </c>
      <c r="E239" s="8"/>
      <c r="F239" s="839"/>
      <c r="G239" s="840"/>
      <c r="H239" s="427">
        <f>'[2]ALL NEW COMP'!O242</f>
        <v>0</v>
      </c>
      <c r="I239" s="842"/>
      <c r="J239" s="792" t="str">
        <f>'[2]ALL NEW COMP'!$T242</f>
        <v>TCU - 150 </v>
      </c>
      <c r="K239" s="427">
        <f>'[2]ALL NEW COMP'!W242</f>
        <v>27192.420591084</v>
      </c>
      <c r="L239" s="833"/>
      <c r="M239" s="810"/>
      <c r="N239" s="834"/>
      <c r="O239" s="835"/>
      <c r="P239" s="834"/>
      <c r="Q239" s="836"/>
      <c r="R239" s="836"/>
      <c r="S239" s="836"/>
      <c r="T239" s="453"/>
      <c r="U239" s="453"/>
      <c r="V239" s="453"/>
      <c r="W239" s="802"/>
      <c r="X239" s="810"/>
      <c r="Y239" s="837"/>
      <c r="Z239" s="15"/>
      <c r="AA239" s="831"/>
      <c r="AB239" s="831"/>
    </row>
    <row r="240" ht="12" spans="1:28">
      <c r="A240" s="425">
        <f>'[2]ALL NEW COMP'!A243</f>
        <v>0</v>
      </c>
      <c r="B240" s="800" t="str">
        <f>'[2]ALL NEW COMP'!B243</f>
        <v>ZB58KQE X 2</v>
      </c>
      <c r="C240" s="281"/>
      <c r="D240" s="838">
        <f>'[2]ALL NEW COMP'!$D243</f>
        <v>16</v>
      </c>
      <c r="E240" s="8"/>
      <c r="F240" s="839"/>
      <c r="G240" s="840"/>
      <c r="H240" s="427">
        <f>'[2]ALL NEW COMP'!O243</f>
        <v>0</v>
      </c>
      <c r="I240" s="842"/>
      <c r="J240" s="792" t="str">
        <f>'[2]ALL NEW COMP'!$T243</f>
        <v>TCU - 200</v>
      </c>
      <c r="K240" s="427">
        <f>'[2]ALL NEW COMP'!W243</f>
        <v>31871.8050658288</v>
      </c>
      <c r="L240" s="833"/>
      <c r="M240" s="810"/>
      <c r="N240" s="834"/>
      <c r="O240" s="835"/>
      <c r="P240" s="834"/>
      <c r="Q240" s="836"/>
      <c r="R240" s="836"/>
      <c r="S240" s="836"/>
      <c r="T240" s="453"/>
      <c r="U240" s="453"/>
      <c r="V240" s="453"/>
      <c r="W240" s="802"/>
      <c r="X240" s="810"/>
      <c r="Y240" s="837"/>
      <c r="Z240" s="15"/>
      <c r="AA240" s="831"/>
      <c r="AB240" s="831"/>
    </row>
    <row r="241" ht="12" spans="1:28">
      <c r="A241" s="425">
        <f>'[2]ALL NEW COMP'!A244</f>
        <v>0</v>
      </c>
      <c r="B241" s="800" t="str">
        <f>'[2]ALL NEW COMP'!B244</f>
        <v>ZB66KQE X 2</v>
      </c>
      <c r="C241" s="281"/>
      <c r="D241" s="838">
        <f>'[2]ALL NEW COMP'!$D244</f>
        <v>18</v>
      </c>
      <c r="E241" s="8"/>
      <c r="F241" s="839"/>
      <c r="G241" s="840"/>
      <c r="H241" s="427">
        <f>'[2]ALL NEW COMP'!O244</f>
        <v>0</v>
      </c>
      <c r="I241" s="842"/>
      <c r="J241" s="792" t="str">
        <f>'[2]ALL NEW COMP'!$T244</f>
        <v>TCU - 200</v>
      </c>
      <c r="K241" s="427">
        <f>'[2]ALL NEW COMP'!W244</f>
        <v>32593.1110098847</v>
      </c>
      <c r="L241" s="833"/>
      <c r="M241" s="810"/>
      <c r="N241" s="834"/>
      <c r="O241" s="835"/>
      <c r="P241" s="834"/>
      <c r="Q241" s="836"/>
      <c r="R241" s="836"/>
      <c r="S241" s="836"/>
      <c r="T241" s="453"/>
      <c r="U241" s="453"/>
      <c r="V241" s="453"/>
      <c r="W241" s="802"/>
      <c r="X241" s="810"/>
      <c r="Y241" s="837"/>
      <c r="Z241" s="15"/>
      <c r="AA241" s="831"/>
      <c r="AB241" s="831"/>
    </row>
    <row r="242" ht="12" spans="1:28">
      <c r="A242" s="425">
        <f>'[2]ALL NEW COMP'!A245</f>
        <v>0</v>
      </c>
      <c r="B242" s="800" t="str">
        <f>'[2]ALL NEW COMP'!B245</f>
        <v>ZB76KQE X 2</v>
      </c>
      <c r="C242" s="281"/>
      <c r="D242" s="838">
        <f>'[2]ALL NEW COMP'!$D245</f>
        <v>20</v>
      </c>
      <c r="E242" s="8"/>
      <c r="F242" s="839"/>
      <c r="G242" s="840"/>
      <c r="H242" s="427">
        <f>'[2]ALL NEW COMP'!O245</f>
        <v>0</v>
      </c>
      <c r="I242" s="842"/>
      <c r="J242" s="792" t="str">
        <f>'[2]ALL NEW COMP'!$T245</f>
        <v>TCU - 220</v>
      </c>
      <c r="K242" s="427">
        <f>'[2]ALL NEW COMP'!W245</f>
        <v>34072.0847035824</v>
      </c>
      <c r="L242" s="833"/>
      <c r="M242" s="810"/>
      <c r="N242" s="834"/>
      <c r="O242" s="835"/>
      <c r="P242" s="834"/>
      <c r="Q242" s="836"/>
      <c r="R242" s="836"/>
      <c r="S242" s="836"/>
      <c r="T242" s="453"/>
      <c r="U242" s="453"/>
      <c r="V242" s="453"/>
      <c r="W242" s="802"/>
      <c r="X242" s="810"/>
      <c r="Y242" s="837"/>
      <c r="Z242" s="15"/>
      <c r="AA242" s="831"/>
      <c r="AB242" s="831"/>
    </row>
    <row r="243" ht="12" spans="1:28">
      <c r="A243" s="425">
        <f>'[2]ALL NEW COMP'!A246</f>
        <v>0</v>
      </c>
      <c r="B243" s="800" t="str">
        <f>'[2]ALL NEW COMP'!B246</f>
        <v>ZB88KQE X 2</v>
      </c>
      <c r="C243" s="281"/>
      <c r="D243" s="838">
        <f>'[2]ALL NEW COMP'!$D246</f>
        <v>24</v>
      </c>
      <c r="E243" s="8"/>
      <c r="F243" s="839"/>
      <c r="G243" s="840"/>
      <c r="H243" s="427">
        <f>'[2]ALL NEW COMP'!O246</f>
        <v>0</v>
      </c>
      <c r="I243" s="842"/>
      <c r="J243" s="792" t="str">
        <f>'[2]ALL NEW COMP'!$T246</f>
        <v>TCUV - 250</v>
      </c>
      <c r="K243" s="427">
        <f>'[2]ALL NEW COMP'!W246</f>
        <v>40883.1431526164</v>
      </c>
      <c r="L243" s="833"/>
      <c r="M243" s="810"/>
      <c r="N243" s="810"/>
      <c r="O243" s="835"/>
      <c r="P243" s="835"/>
      <c r="Q243" s="833"/>
      <c r="R243" s="833"/>
      <c r="S243" s="833"/>
      <c r="T243" s="453"/>
      <c r="U243" s="453"/>
      <c r="V243" s="453"/>
      <c r="W243" s="802"/>
      <c r="X243" s="810"/>
      <c r="Y243" s="837"/>
      <c r="Z243" s="15"/>
      <c r="AA243" s="831"/>
      <c r="AB243" s="831"/>
    </row>
    <row r="244" ht="12" spans="1:28">
      <c r="A244" s="425">
        <f>'[2]ALL NEW COMP'!A247</f>
        <v>0</v>
      </c>
      <c r="B244" s="800" t="str">
        <f>'[2]ALL NEW COMP'!B247</f>
        <v>ZB95KQE X 2</v>
      </c>
      <c r="C244" s="281"/>
      <c r="D244" s="838">
        <f>'[2]ALL NEW COMP'!$D247</f>
        <v>26</v>
      </c>
      <c r="E244" s="8"/>
      <c r="F244" s="839"/>
      <c r="G244" s="840"/>
      <c r="H244" s="427">
        <f>'[2]ALL NEW COMP'!O247</f>
        <v>0</v>
      </c>
      <c r="I244" s="842"/>
      <c r="J244" s="792" t="str">
        <f>'[2]ALL NEW COMP'!$T247</f>
        <v>TCUV - 250</v>
      </c>
      <c r="K244" s="427">
        <f>'[2]ALL NEW COMP'!W247</f>
        <v>44246.2050407283</v>
      </c>
      <c r="L244" s="833"/>
      <c r="M244" s="810"/>
      <c r="N244" s="810"/>
      <c r="O244" s="835"/>
      <c r="P244" s="835"/>
      <c r="Q244" s="833"/>
      <c r="R244" s="833"/>
      <c r="S244" s="833"/>
      <c r="T244" s="453"/>
      <c r="U244" s="453"/>
      <c r="V244" s="453"/>
      <c r="W244" s="802"/>
      <c r="X244" s="810"/>
      <c r="Y244" s="837"/>
      <c r="Z244" s="15"/>
      <c r="AA244" s="831"/>
      <c r="AB244" s="831"/>
    </row>
    <row r="245" ht="12" spans="1:28">
      <c r="A245" s="425">
        <f>'[2]ALL NEW COMP'!A248</f>
        <v>0</v>
      </c>
      <c r="B245" s="800" t="str">
        <f>'[2]ALL NEW COMP'!B248</f>
        <v>ZB114KQE X 2</v>
      </c>
      <c r="C245" s="281"/>
      <c r="D245" s="838">
        <f>'[2]ALL NEW COMP'!$D248</f>
        <v>30</v>
      </c>
      <c r="E245" s="838"/>
      <c r="F245" s="839"/>
      <c r="G245" s="840"/>
      <c r="H245" s="427">
        <f>'[2]ALL NEW COMP'!O248</f>
        <v>0</v>
      </c>
      <c r="I245" s="842"/>
      <c r="J245" s="792" t="str">
        <f>'[2]ALL NEW COMP'!$T248</f>
        <v>TCUV - 300</v>
      </c>
      <c r="K245" s="427">
        <f>'[2]ALL NEW COMP'!W248</f>
        <v>48330.1765804344</v>
      </c>
      <c r="L245" s="833"/>
      <c r="M245" s="810"/>
      <c r="N245" s="810"/>
      <c r="O245" s="835"/>
      <c r="P245" s="835"/>
      <c r="Q245" s="833"/>
      <c r="R245" s="833"/>
      <c r="S245" s="833"/>
      <c r="T245" s="453"/>
      <c r="U245" s="453"/>
      <c r="V245" s="453"/>
      <c r="W245" s="802"/>
      <c r="X245" s="810"/>
      <c r="Y245" s="837"/>
      <c r="Z245" s="15"/>
      <c r="AA245" s="831"/>
      <c r="AB245" s="831"/>
    </row>
    <row r="246" ht="12" spans="1:28">
      <c r="A246" s="425">
        <f>'[2]ALL NEW COMP'!A249</f>
        <v>0</v>
      </c>
      <c r="B246" s="800" t="str">
        <f>'[2]ALL NEW COMP'!B249</f>
        <v>ZB130KQE X 2</v>
      </c>
      <c r="C246" s="281"/>
      <c r="D246" s="838">
        <f>'[2]ALL NEW COMP'!$D249</f>
        <v>40</v>
      </c>
      <c r="E246" s="838"/>
      <c r="F246" s="839"/>
      <c r="G246" s="840"/>
      <c r="H246" s="427">
        <f>'[2]ALL NEW COMP'!O249</f>
        <v>0</v>
      </c>
      <c r="I246" s="842"/>
      <c r="J246" s="792" t="str">
        <f>'[2]ALL NEW COMP'!$T249</f>
        <v>TCUV - 400</v>
      </c>
      <c r="K246" s="427">
        <f>'[2]ALL NEW COMP'!W249</f>
        <v>61455.0103900962</v>
      </c>
      <c r="L246" s="833"/>
      <c r="M246" s="810"/>
      <c r="N246" s="810"/>
      <c r="O246" s="835"/>
      <c r="P246" s="835"/>
      <c r="Q246" s="833"/>
      <c r="R246" s="833"/>
      <c r="S246" s="833"/>
      <c r="T246" s="453"/>
      <c r="U246" s="453"/>
      <c r="V246" s="453"/>
      <c r="W246" s="802"/>
      <c r="X246" s="810"/>
      <c r="Y246" s="837"/>
      <c r="Z246" s="15"/>
      <c r="AA246" s="831"/>
      <c r="AB246" s="831"/>
    </row>
    <row r="247" ht="12" spans="1:28">
      <c r="A247" s="425">
        <f>'[2]ALL NEW COMP'!A250</f>
        <v>0</v>
      </c>
      <c r="B247" s="800" t="str">
        <f>'[2]ALL NEW COMP'!B250</f>
        <v>ZB58KQE X 3</v>
      </c>
      <c r="C247" s="281"/>
      <c r="D247" s="838">
        <f>'[2]ALL NEW COMP'!$D250</f>
        <v>24</v>
      </c>
      <c r="E247" s="838"/>
      <c r="F247" s="839"/>
      <c r="G247" s="840"/>
      <c r="H247" s="427">
        <f>'[2]ALL NEW COMP'!O250</f>
        <v>0</v>
      </c>
      <c r="I247" s="842"/>
      <c r="J247" s="792" t="str">
        <f>'[2]ALL NEW COMP'!$T250</f>
        <v>TCUV - 300</v>
      </c>
      <c r="K247" s="427">
        <f>'[2]ALL NEW COMP'!W250</f>
        <v>49408.1872282397</v>
      </c>
      <c r="L247" s="833"/>
      <c r="M247" s="810"/>
      <c r="N247" s="810"/>
      <c r="O247" s="835"/>
      <c r="P247" s="835"/>
      <c r="Q247" s="833"/>
      <c r="R247" s="833"/>
      <c r="S247" s="833"/>
      <c r="T247" s="453"/>
      <c r="U247" s="453"/>
      <c r="V247" s="453"/>
      <c r="W247" s="802"/>
      <c r="X247" s="810"/>
      <c r="Y247" s="837"/>
      <c r="Z247" s="15"/>
      <c r="AA247" s="831"/>
      <c r="AB247" s="831"/>
    </row>
    <row r="248" ht="12" spans="1:28">
      <c r="A248" s="425">
        <f>'[2]ALL NEW COMP'!A251</f>
        <v>0</v>
      </c>
      <c r="B248" s="800" t="str">
        <f>'[2]ALL NEW COMP'!B251</f>
        <v>ZB66KQE X 3</v>
      </c>
      <c r="C248" s="281"/>
      <c r="D248" s="838">
        <f>'[2]ALL NEW COMP'!$D251</f>
        <v>27</v>
      </c>
      <c r="E248" s="838"/>
      <c r="F248" s="839"/>
      <c r="G248" s="840"/>
      <c r="H248" s="427">
        <f>'[2]ALL NEW COMP'!O251</f>
        <v>0</v>
      </c>
      <c r="I248" s="842"/>
      <c r="J248" s="792" t="str">
        <f>'[2]ALL NEW COMP'!$T251</f>
        <v>TCUV - 350</v>
      </c>
      <c r="K248" s="427">
        <f>'[2]ALL NEW COMP'!W251</f>
        <v>53382.071195099</v>
      </c>
      <c r="L248" s="833"/>
      <c r="M248" s="810"/>
      <c r="N248" s="810"/>
      <c r="O248" s="835"/>
      <c r="P248" s="835"/>
      <c r="Q248" s="833"/>
      <c r="R248" s="833"/>
      <c r="S248" s="833"/>
      <c r="T248" s="453"/>
      <c r="U248" s="453"/>
      <c r="V248" s="453"/>
      <c r="W248" s="802"/>
      <c r="X248" s="810"/>
      <c r="Y248" s="837"/>
      <c r="Z248" s="15"/>
      <c r="AA248" s="831"/>
      <c r="AB248" s="831"/>
    </row>
    <row r="249" ht="12" spans="1:28">
      <c r="A249" s="425">
        <f>'[2]ALL NEW COMP'!A252</f>
        <v>0</v>
      </c>
      <c r="B249" s="800" t="str">
        <f>'[2]ALL NEW COMP'!B252</f>
        <v>ZB76KQE X 3</v>
      </c>
      <c r="C249" s="281"/>
      <c r="D249" s="838">
        <f>'[2]ALL NEW COMP'!$D252</f>
        <v>30</v>
      </c>
      <c r="E249" s="838"/>
      <c r="F249" s="839"/>
      <c r="G249" s="840"/>
      <c r="H249" s="427">
        <f>'[2]ALL NEW COMP'!O252</f>
        <v>0</v>
      </c>
      <c r="I249" s="842"/>
      <c r="J249" s="792" t="str">
        <f>'[2]ALL NEW COMP'!$T252</f>
        <v>TCUV - 350</v>
      </c>
      <c r="K249" s="427">
        <f>'[2]ALL NEW COMP'!W252</f>
        <v>55422.8027458128</v>
      </c>
      <c r="L249" s="833"/>
      <c r="M249" s="810"/>
      <c r="N249" s="810"/>
      <c r="O249" s="835"/>
      <c r="P249" s="835"/>
      <c r="Q249" s="833"/>
      <c r="R249" s="833"/>
      <c r="S249" s="833"/>
      <c r="T249" s="453"/>
      <c r="U249" s="453"/>
      <c r="V249" s="453"/>
      <c r="W249" s="802"/>
      <c r="X249" s="810"/>
      <c r="Y249" s="837"/>
      <c r="Z249" s="15"/>
      <c r="AA249" s="831"/>
      <c r="AB249" s="831"/>
    </row>
    <row r="250" ht="12" spans="1:28">
      <c r="A250" s="425">
        <f>'[2]ALL NEW COMP'!A253</f>
        <v>0</v>
      </c>
      <c r="B250" s="800" t="str">
        <f>'[2]ALL NEW COMP'!B253</f>
        <v>ZB88KQE X 3</v>
      </c>
      <c r="C250" s="281"/>
      <c r="D250" s="838">
        <f>'[2]ALL NEW COMP'!$D253</f>
        <v>36</v>
      </c>
      <c r="E250" s="838"/>
      <c r="F250" s="839"/>
      <c r="G250" s="840"/>
      <c r="H250" s="427">
        <f>'[2]ALL NEW COMP'!O253</f>
        <v>0</v>
      </c>
      <c r="I250" s="842"/>
      <c r="J250" s="792" t="str">
        <f>'[2]ALL NEW COMP'!$T253</f>
        <v>TCUV - 400</v>
      </c>
      <c r="K250" s="427">
        <f>'[2]ALL NEW COMP'!W253</f>
        <v>56446.4961512642</v>
      </c>
      <c r="L250" s="833"/>
      <c r="M250" s="810"/>
      <c r="N250" s="810"/>
      <c r="O250" s="835"/>
      <c r="P250" s="835"/>
      <c r="Q250" s="833"/>
      <c r="R250" s="833"/>
      <c r="S250" s="833"/>
      <c r="T250" s="453"/>
      <c r="U250" s="453"/>
      <c r="V250" s="453"/>
      <c r="W250" s="802"/>
      <c r="X250" s="810"/>
      <c r="Y250" s="837"/>
      <c r="Z250" s="15"/>
      <c r="AA250" s="831"/>
      <c r="AB250" s="831"/>
    </row>
    <row r="251" ht="12" spans="1:28">
      <c r="A251" s="425">
        <f>'[2]ALL NEW COMP'!A254</f>
        <v>0</v>
      </c>
      <c r="B251" s="800" t="str">
        <f>'[2]ALL NEW COMP'!B254</f>
        <v>ZB95KQE X 3</v>
      </c>
      <c r="C251" s="281"/>
      <c r="D251" s="838">
        <f>'[2]ALL NEW COMP'!$D254</f>
        <v>39</v>
      </c>
      <c r="E251" s="838"/>
      <c r="F251" s="839"/>
      <c r="G251" s="840"/>
      <c r="H251" s="427">
        <f>'[2]ALL NEW COMP'!O254</f>
        <v>0</v>
      </c>
      <c r="I251" s="842"/>
      <c r="J251" s="792" t="str">
        <f>'[2]ALL NEW COMP'!$T254</f>
        <v>TCUV - 400</v>
      </c>
      <c r="K251" s="427">
        <f>'[2]ALL NEW COMP'!W254</f>
        <v>63502.0766794079</v>
      </c>
      <c r="L251" s="833"/>
      <c r="M251" s="810"/>
      <c r="N251" s="810"/>
      <c r="O251" s="835"/>
      <c r="P251" s="835"/>
      <c r="Q251" s="833"/>
      <c r="R251" s="833"/>
      <c r="S251" s="833"/>
      <c r="T251" s="453"/>
      <c r="U251" s="453"/>
      <c r="V251" s="453"/>
      <c r="W251" s="802"/>
      <c r="X251" s="810"/>
      <c r="Y251" s="837"/>
      <c r="Z251" s="15"/>
      <c r="AA251" s="831"/>
      <c r="AB251" s="831"/>
    </row>
    <row r="252" ht="12" spans="1:28">
      <c r="A252" s="425"/>
      <c r="B252" s="800" t="str">
        <f>'[2]ALL NEW COMP'!B255</f>
        <v>ZB114KQE X 3</v>
      </c>
      <c r="C252" s="281"/>
      <c r="D252" s="838">
        <f>'[2]ALL NEW COMP'!$D255</f>
        <v>45</v>
      </c>
      <c r="E252" s="838"/>
      <c r="F252" s="839"/>
      <c r="G252" s="840"/>
      <c r="H252" s="427">
        <f>'[2]ALL NEW COMP'!O255</f>
        <v>0</v>
      </c>
      <c r="I252" s="843"/>
      <c r="J252" s="792" t="str">
        <f>'[2]ALL NEW COMP'!$T255</f>
        <v>TCUV - 500</v>
      </c>
      <c r="K252" s="427">
        <f>'[2]ALL NEW COMP'!W255</f>
        <v>65608.775687284</v>
      </c>
      <c r="L252" s="833"/>
      <c r="M252" s="810"/>
      <c r="N252" s="810"/>
      <c r="O252" s="835"/>
      <c r="P252" s="835"/>
      <c r="Q252" s="833"/>
      <c r="R252" s="833"/>
      <c r="S252" s="833"/>
      <c r="T252" s="453"/>
      <c r="U252" s="453"/>
      <c r="V252" s="453"/>
      <c r="W252" s="802"/>
      <c r="X252" s="810"/>
      <c r="Y252" s="837"/>
      <c r="Z252" s="15"/>
      <c r="AA252" s="831"/>
      <c r="AB252" s="831"/>
    </row>
    <row r="253" ht="12" spans="1:28">
      <c r="A253" s="425">
        <f>'[2]ALL NEW COMP'!A256</f>
        <v>0</v>
      </c>
      <c r="B253" s="844" t="str">
        <f>'[2]ALL NEW COMP'!B256</f>
        <v>ZFI23KQE X 2</v>
      </c>
      <c r="C253" s="281"/>
      <c r="D253" s="838">
        <f>'[2]ALL NEW COMP'!$D256</f>
        <v>10</v>
      </c>
      <c r="E253" s="838"/>
      <c r="F253" s="839"/>
      <c r="G253" s="840"/>
      <c r="H253" s="427">
        <f>'[2]ALL NEW COMP'!O256</f>
        <v>0</v>
      </c>
      <c r="I253" s="808" t="s">
        <v>408</v>
      </c>
      <c r="J253" s="792" t="str">
        <f>'[2]ALL NEW COMP'!$T256</f>
        <v>TCU - 150B</v>
      </c>
      <c r="K253" s="427">
        <f>'[2]ALL NEW COMP'!W256</f>
        <v>27745.4870527212</v>
      </c>
      <c r="L253" s="833"/>
      <c r="M253" s="810"/>
      <c r="N253" s="810"/>
      <c r="O253" s="835"/>
      <c r="P253" s="835"/>
      <c r="Q253" s="833"/>
      <c r="R253" s="833"/>
      <c r="S253" s="833"/>
      <c r="T253" s="453"/>
      <c r="U253" s="453"/>
      <c r="V253" s="453"/>
      <c r="W253" s="802"/>
      <c r="X253" s="810"/>
      <c r="Y253" s="837"/>
      <c r="Z253" s="15"/>
      <c r="AA253" s="831"/>
      <c r="AB253" s="831"/>
    </row>
    <row r="254" ht="12" spans="1:28">
      <c r="A254" s="425">
        <f>'[2]ALL NEW COMP'!A257</f>
        <v>0</v>
      </c>
      <c r="B254" s="844" t="str">
        <f>'[2]ALL NEW COMP'!B257</f>
        <v>ZFI26KQE X 2</v>
      </c>
      <c r="C254" s="281"/>
      <c r="D254" s="838">
        <f>'[2]ALL NEW COMP'!$D257</f>
        <v>12</v>
      </c>
      <c r="E254" s="838"/>
      <c r="F254" s="839"/>
      <c r="G254" s="840"/>
      <c r="H254" s="427">
        <f>'[2]ALL NEW COMP'!O257</f>
        <v>0</v>
      </c>
      <c r="I254" s="808"/>
      <c r="J254" s="792" t="str">
        <f>'[2]ALL NEW COMP'!$T257</f>
        <v>TCU - 150 </v>
      </c>
      <c r="K254" s="427">
        <f>'[2]ALL NEW COMP'!W257</f>
        <v>29227.4125044695</v>
      </c>
      <c r="L254" s="833"/>
      <c r="M254" s="810"/>
      <c r="N254" s="810"/>
      <c r="O254" s="835"/>
      <c r="P254" s="835"/>
      <c r="Q254" s="833"/>
      <c r="R254" s="833"/>
      <c r="S254" s="833"/>
      <c r="T254" s="453"/>
      <c r="U254" s="453"/>
      <c r="V254" s="453"/>
      <c r="W254" s="802"/>
      <c r="X254" s="810"/>
      <c r="Y254" s="837"/>
      <c r="Z254" s="15"/>
      <c r="AA254" s="831"/>
      <c r="AB254" s="831"/>
    </row>
    <row r="255" ht="12" spans="1:28">
      <c r="A255" s="425">
        <f>'[2]ALL NEW COMP'!A258</f>
        <v>0</v>
      </c>
      <c r="B255" s="844" t="str">
        <f>'[2]ALL NEW COMP'!B258</f>
        <v>ZFI36KQE X 2</v>
      </c>
      <c r="C255" s="281"/>
      <c r="D255" s="838">
        <f>'[2]ALL NEW COMP'!$D258</f>
        <v>16</v>
      </c>
      <c r="E255" s="838"/>
      <c r="F255" s="839"/>
      <c r="G255" s="840"/>
      <c r="H255" s="427">
        <f>'[2]ALL NEW COMP'!O258</f>
        <v>0</v>
      </c>
      <c r="I255" s="808"/>
      <c r="J255" s="792" t="str">
        <f>'[2]ALL NEW COMP'!$T258</f>
        <v>TCU - 200</v>
      </c>
      <c r="K255" s="427">
        <f>'[2]ALL NEW COMP'!W258</f>
        <v>34295.8735613279</v>
      </c>
      <c r="L255" s="833"/>
      <c r="M255" s="810"/>
      <c r="N255" s="810"/>
      <c r="O255" s="835"/>
      <c r="P255" s="835"/>
      <c r="Q255" s="833"/>
      <c r="R255" s="833"/>
      <c r="S255" s="833"/>
      <c r="T255" s="453"/>
      <c r="U255" s="453"/>
      <c r="V255" s="453"/>
      <c r="W255" s="802"/>
      <c r="X255" s="810"/>
      <c r="Y255" s="837"/>
      <c r="Z255" s="15"/>
      <c r="AA255" s="831"/>
      <c r="AB255" s="831"/>
    </row>
    <row r="256" ht="12" spans="1:28">
      <c r="A256" s="425">
        <f>'[2]ALL NEW COMP'!A259</f>
        <v>0</v>
      </c>
      <c r="B256" s="844" t="str">
        <f>'[2]ALL NEW COMP'!B259</f>
        <v>ZFI39KQE X 2</v>
      </c>
      <c r="C256" s="281"/>
      <c r="D256" s="838">
        <f>'[2]ALL NEW COMP'!$D259</f>
        <v>20</v>
      </c>
      <c r="E256" s="838"/>
      <c r="F256" s="839"/>
      <c r="G256" s="840"/>
      <c r="H256" s="427">
        <f>'[2]ALL NEW COMP'!O259</f>
        <v>0</v>
      </c>
      <c r="I256" s="808"/>
      <c r="J256" s="792" t="str">
        <f>'[2]ALL NEW COMP'!$T259</f>
        <v>TCU - 220</v>
      </c>
      <c r="K256" s="427">
        <f>'[2]ALL NEW COMP'!W259</f>
        <v>36351.1699822982</v>
      </c>
      <c r="L256" s="833"/>
      <c r="M256" s="810"/>
      <c r="N256" s="810"/>
      <c r="O256" s="835"/>
      <c r="P256" s="835"/>
      <c r="Q256" s="833"/>
      <c r="R256" s="833"/>
      <c r="S256" s="833"/>
      <c r="T256" s="453"/>
      <c r="U256" s="453"/>
      <c r="V256" s="453"/>
      <c r="W256" s="802"/>
      <c r="X256" s="810"/>
      <c r="Y256" s="837"/>
      <c r="Z256" s="15"/>
      <c r="AA256" s="831"/>
      <c r="AB256" s="831"/>
    </row>
    <row r="257" ht="12" spans="1:28">
      <c r="A257" s="425">
        <f>'[2]ALL NEW COMP'!A260</f>
        <v>0</v>
      </c>
      <c r="B257" s="844" t="str">
        <f>'[2]ALL NEW COMP'!B260</f>
        <v>ZFI50KQE X 2</v>
      </c>
      <c r="C257" s="281"/>
      <c r="D257" s="838">
        <f>'[2]ALL NEW COMP'!$D260</f>
        <v>24</v>
      </c>
      <c r="E257" s="838"/>
      <c r="F257" s="839"/>
      <c r="G257" s="840"/>
      <c r="H257" s="427">
        <f>'[2]ALL NEW COMP'!O260</f>
        <v>0</v>
      </c>
      <c r="I257" s="808"/>
      <c r="J257" s="792" t="str">
        <f>'[2]ALL NEW COMP'!$T260</f>
        <v>TCUV - 250</v>
      </c>
      <c r="K257" s="427">
        <f>'[2]ALL NEW COMP'!W260</f>
        <v>44136.9357329979</v>
      </c>
      <c r="L257" s="833"/>
      <c r="M257" s="810"/>
      <c r="N257" s="810"/>
      <c r="O257" s="835"/>
      <c r="P257" s="835"/>
      <c r="Q257" s="833"/>
      <c r="R257" s="833"/>
      <c r="S257" s="833"/>
      <c r="T257" s="453"/>
      <c r="U257" s="453"/>
      <c r="V257" s="453"/>
      <c r="W257" s="802"/>
      <c r="X257" s="810"/>
      <c r="Y257" s="837"/>
      <c r="Z257" s="15"/>
      <c r="AA257" s="831"/>
      <c r="AB257" s="831"/>
    </row>
    <row r="258" ht="12" spans="1:28">
      <c r="A258" s="425">
        <f>'[2]ALL NEW COMP'!A261</f>
        <v>0</v>
      </c>
      <c r="B258" s="844" t="str">
        <f>'[2]ALL NEW COMP'!B261</f>
        <v>ZFI59KQE X 2</v>
      </c>
      <c r="C258" s="281"/>
      <c r="D258" s="838">
        <f>'[2]ALL NEW COMP'!$D261</f>
        <v>30</v>
      </c>
      <c r="E258" s="838"/>
      <c r="F258" s="839"/>
      <c r="G258" s="840"/>
      <c r="H258" s="427">
        <f>'[2]ALL NEW COMP'!O261</f>
        <v>0</v>
      </c>
      <c r="I258" s="808"/>
      <c r="J258" s="792" t="str">
        <f>'[2]ALL NEW COMP'!$T261</f>
        <v>TCUV - 300</v>
      </c>
      <c r="K258" s="427">
        <f>'[2]ALL NEW COMP'!W261</f>
        <v>49680.4146153614</v>
      </c>
      <c r="L258" s="833"/>
      <c r="M258" s="810"/>
      <c r="N258" s="810"/>
      <c r="O258" s="835"/>
      <c r="P258" s="835"/>
      <c r="Q258" s="833"/>
      <c r="R258" s="833"/>
      <c r="S258" s="833"/>
      <c r="T258" s="453"/>
      <c r="U258" s="453"/>
      <c r="V258" s="453"/>
      <c r="W258" s="802"/>
      <c r="X258" s="810"/>
      <c r="Y258" s="837"/>
      <c r="Z258" s="15"/>
      <c r="AA258" s="831"/>
      <c r="AB258" s="831"/>
    </row>
    <row r="259" ht="12" spans="1:28">
      <c r="A259" s="425">
        <f>'[2]ALL NEW COMP'!A262</f>
        <v>0</v>
      </c>
      <c r="B259" s="844" t="str">
        <f>'[2]ALL NEW COMP'!B262</f>
        <v>ZFI68KQE X 2</v>
      </c>
      <c r="C259" s="281"/>
      <c r="D259" s="838">
        <f>'[2]ALL NEW COMP'!$D262</f>
        <v>36</v>
      </c>
      <c r="E259" s="838"/>
      <c r="F259" s="839"/>
      <c r="G259" s="840"/>
      <c r="H259" s="427">
        <f>'[2]ALL NEW COMP'!O262</f>
        <v>0</v>
      </c>
      <c r="I259" s="808"/>
      <c r="J259" s="792" t="str">
        <f>'[2]ALL NEW COMP'!$T262</f>
        <v>TCUV - 350</v>
      </c>
      <c r="K259" s="427">
        <f>'[2]ALL NEW COMP'!W262</f>
        <v>54837.0804640279</v>
      </c>
      <c r="L259" s="833"/>
      <c r="M259" s="810"/>
      <c r="N259" s="810"/>
      <c r="O259" s="835"/>
      <c r="P259" s="835"/>
      <c r="Q259" s="833"/>
      <c r="R259" s="833"/>
      <c r="S259" s="833"/>
      <c r="T259" s="453"/>
      <c r="U259" s="453"/>
      <c r="V259" s="453"/>
      <c r="W259" s="802"/>
      <c r="X259" s="810"/>
      <c r="Y259" s="837"/>
      <c r="Z259" s="15"/>
      <c r="AA259" s="831"/>
      <c r="AB259" s="831"/>
    </row>
    <row r="260" ht="12" spans="1:28">
      <c r="A260" s="425">
        <f>'[2]ALL NEW COMP'!A263</f>
        <v>0</v>
      </c>
      <c r="B260" s="844" t="str">
        <f>'[2]ALL NEW COMP'!B263</f>
        <v>ZFI81KQE X 2</v>
      </c>
      <c r="C260" s="281"/>
      <c r="D260" s="838">
        <f>'[2]ALL NEW COMP'!$D263</f>
        <v>40</v>
      </c>
      <c r="E260" s="838"/>
      <c r="F260" s="839"/>
      <c r="G260" s="840"/>
      <c r="H260" s="427">
        <f>'[2]ALL NEW COMP'!O263</f>
        <v>0</v>
      </c>
      <c r="I260" s="808"/>
      <c r="J260" s="792" t="str">
        <f>'[2]ALL NEW COMP'!$T263</f>
        <v>TCUV - 400</v>
      </c>
      <c r="K260" s="427">
        <f>'[2]ALL NEW COMP'!W263</f>
        <v>59927.1777016014</v>
      </c>
      <c r="L260" s="833"/>
      <c r="M260" s="810"/>
      <c r="N260" s="810"/>
      <c r="O260" s="835"/>
      <c r="P260" s="835"/>
      <c r="Q260" s="833"/>
      <c r="R260" s="833"/>
      <c r="S260" s="833"/>
      <c r="T260" s="453"/>
      <c r="U260" s="453"/>
      <c r="V260" s="453"/>
      <c r="W260" s="802"/>
      <c r="X260" s="810"/>
      <c r="Y260" s="837"/>
      <c r="Z260" s="15"/>
      <c r="AA260" s="831"/>
      <c r="AB260" s="831"/>
    </row>
    <row r="261" ht="12" spans="1:28">
      <c r="A261" s="425">
        <f>'[2]ALL NEW COMP'!A264</f>
        <v>0</v>
      </c>
      <c r="B261" s="844" t="str">
        <f>'[2]ALL NEW COMP'!B264</f>
        <v>ZFI96KQE X 2</v>
      </c>
      <c r="C261" s="281"/>
      <c r="D261" s="838">
        <f>'[2]ALL NEW COMP'!$D264</f>
        <v>50</v>
      </c>
      <c r="E261" s="838"/>
      <c r="F261" s="839"/>
      <c r="G261" s="840"/>
      <c r="H261" s="427">
        <f>'[2]ALL NEW COMP'!O264</f>
        <v>0</v>
      </c>
      <c r="I261" s="808"/>
      <c r="J261" s="792" t="str">
        <f>'[2]ALL NEW COMP'!$T264</f>
        <v>TCUV - 500</v>
      </c>
      <c r="K261" s="427">
        <f>'[2]ALL NEW COMP'!W264</f>
        <v>74628.2446885484</v>
      </c>
      <c r="L261" s="833"/>
      <c r="M261" s="810"/>
      <c r="N261" s="810"/>
      <c r="O261" s="835"/>
      <c r="P261" s="835"/>
      <c r="Q261" s="833"/>
      <c r="R261" s="833"/>
      <c r="S261" s="833"/>
      <c r="T261" s="453"/>
      <c r="U261" s="453"/>
      <c r="V261" s="453"/>
      <c r="W261" s="802"/>
      <c r="X261" s="810"/>
      <c r="Y261" s="837"/>
      <c r="Z261" s="15"/>
      <c r="AA261" s="831"/>
      <c r="AB261" s="831"/>
    </row>
    <row r="262" ht="12" spans="1:28">
      <c r="A262" s="425">
        <f>'[2]ALL NEW COMP'!A265</f>
        <v>0</v>
      </c>
      <c r="B262" s="844" t="str">
        <f>'[2]ALL NEW COMP'!B265</f>
        <v>ZFI122KQE X 2</v>
      </c>
      <c r="C262" s="281"/>
      <c r="D262" s="838">
        <f>'[2]ALL NEW COMP'!$D265</f>
        <v>60</v>
      </c>
      <c r="E262" s="838"/>
      <c r="F262" s="839"/>
      <c r="G262" s="840"/>
      <c r="H262" s="427">
        <f>'[2]ALL NEW COMP'!O265</f>
        <v>0</v>
      </c>
      <c r="I262" s="808"/>
      <c r="J262" s="792" t="str">
        <f>'[2]ALL NEW COMP'!$T265</f>
        <v>TCUV- 600</v>
      </c>
      <c r="K262" s="427">
        <f>'[2]ALL NEW COMP'!W265</f>
        <v>91639.0984314774</v>
      </c>
      <c r="L262" s="833"/>
      <c r="M262" s="810"/>
      <c r="N262" s="810"/>
      <c r="O262" s="835"/>
      <c r="P262" s="835"/>
      <c r="Q262" s="833"/>
      <c r="R262" s="833"/>
      <c r="S262" s="833"/>
      <c r="T262" s="453"/>
      <c r="U262" s="453"/>
      <c r="V262" s="453"/>
      <c r="W262" s="802"/>
      <c r="X262" s="810"/>
      <c r="Y262" s="837"/>
      <c r="Z262" s="15"/>
      <c r="AA262" s="831"/>
      <c r="AB262" s="831"/>
    </row>
    <row r="263" ht="12" spans="1:28">
      <c r="A263" s="425">
        <f>'[2]ALL NEW COMP'!A266</f>
        <v>0</v>
      </c>
      <c r="B263" s="844" t="str">
        <f>'[2]ALL NEW COMP'!B266</f>
        <v>ZFI36KQE X 3</v>
      </c>
      <c r="C263" s="281"/>
      <c r="D263" s="838">
        <f>'[2]ALL NEW COMP'!$D266</f>
        <v>24</v>
      </c>
      <c r="E263" s="838"/>
      <c r="F263" s="839"/>
      <c r="G263" s="840"/>
      <c r="H263" s="427">
        <f>'[2]ALL NEW COMP'!O266</f>
        <v>0</v>
      </c>
      <c r="I263" s="808"/>
      <c r="J263" s="792" t="str">
        <f>'[2]ALL NEW COMP'!$T266</f>
        <v>TCUV - 250</v>
      </c>
      <c r="K263" s="427">
        <f>'[2]ALL NEW COMP'!W266</f>
        <v>50721.6487865863</v>
      </c>
      <c r="L263" s="833"/>
      <c r="M263" s="810"/>
      <c r="N263" s="810"/>
      <c r="O263" s="835"/>
      <c r="P263" s="835"/>
      <c r="Q263" s="833"/>
      <c r="R263" s="833"/>
      <c r="S263" s="833"/>
      <c r="T263" s="453"/>
      <c r="U263" s="453"/>
      <c r="V263" s="453"/>
      <c r="W263" s="802"/>
      <c r="X263" s="810"/>
      <c r="Y263" s="837"/>
      <c r="Z263" s="15"/>
      <c r="AA263" s="831"/>
      <c r="AB263" s="831"/>
    </row>
    <row r="264" ht="12" spans="1:28">
      <c r="A264" s="425">
        <f>'[2]ALL NEW COMP'!A267</f>
        <v>0</v>
      </c>
      <c r="B264" s="844" t="str">
        <f>'[2]ALL NEW COMP'!B267</f>
        <v>ZFI39KQE X 3</v>
      </c>
      <c r="C264" s="281"/>
      <c r="D264" s="838">
        <f>'[2]ALL NEW COMP'!$D267</f>
        <v>30</v>
      </c>
      <c r="E264" s="838"/>
      <c r="F264" s="839"/>
      <c r="G264" s="840"/>
      <c r="H264" s="427">
        <f>'[2]ALL NEW COMP'!O267</f>
        <v>0</v>
      </c>
      <c r="I264" s="808"/>
      <c r="J264" s="792" t="str">
        <f>'[2]ALL NEW COMP'!$T267</f>
        <v>TCUV - 300</v>
      </c>
      <c r="K264" s="427">
        <f>'[2]ALL NEW COMP'!W267</f>
        <v>55744.9519773376</v>
      </c>
      <c r="L264" s="833"/>
      <c r="M264" s="810"/>
      <c r="N264" s="810"/>
      <c r="O264" s="835"/>
      <c r="P264" s="835"/>
      <c r="Q264" s="833"/>
      <c r="R264" s="833"/>
      <c r="S264" s="833"/>
      <c r="T264" s="453"/>
      <c r="U264" s="453"/>
      <c r="V264" s="453"/>
      <c r="W264" s="802"/>
      <c r="X264" s="810"/>
      <c r="Y264" s="837"/>
      <c r="Z264" s="15"/>
      <c r="AA264" s="831"/>
      <c r="AB264" s="831"/>
    </row>
    <row r="265" ht="12" spans="1:28">
      <c r="A265" s="425">
        <f>'[2]ALL NEW COMP'!A268</f>
        <v>0</v>
      </c>
      <c r="B265" s="844" t="str">
        <f>'[2]ALL NEW COMP'!B268</f>
        <v>ZFI50KQE X 3</v>
      </c>
      <c r="C265" s="281"/>
      <c r="D265" s="838">
        <f>'[2]ALL NEW COMP'!$D268</f>
        <v>36</v>
      </c>
      <c r="E265" s="838"/>
      <c r="F265" s="839"/>
      <c r="G265" s="840"/>
      <c r="H265" s="427">
        <f>'[2]ALL NEW COMP'!O268</f>
        <v>0</v>
      </c>
      <c r="I265" s="808"/>
      <c r="J265" s="792" t="str">
        <f>'[2]ALL NEW COMP'!$T268</f>
        <v>TCUV - 400</v>
      </c>
      <c r="K265" s="427">
        <f>'[2]ALL NEW COMP'!W268</f>
        <v>61327.1850218366</v>
      </c>
      <c r="L265" s="833"/>
      <c r="M265" s="810"/>
      <c r="N265" s="810"/>
      <c r="O265" s="835"/>
      <c r="P265" s="835"/>
      <c r="Q265" s="833"/>
      <c r="R265" s="833"/>
      <c r="S265" s="833"/>
      <c r="T265" s="453"/>
      <c r="U265" s="453"/>
      <c r="V265" s="453"/>
      <c r="W265" s="802"/>
      <c r="X265" s="810"/>
      <c r="Y265" s="837"/>
      <c r="Z265" s="15"/>
      <c r="AA265" s="831"/>
      <c r="AB265" s="831"/>
    </row>
    <row r="266" ht="12" spans="1:28">
      <c r="A266" s="425">
        <f>'[2]ALL NEW COMP'!A269</f>
        <v>0</v>
      </c>
      <c r="B266" s="844" t="str">
        <f>'[2]ALL NEW COMP'!B269</f>
        <v>ZFI59KQE X 3</v>
      </c>
      <c r="C266" s="281"/>
      <c r="D266" s="838">
        <f>'[2]ALL NEW COMP'!$D269</f>
        <v>45</v>
      </c>
      <c r="E266" s="838"/>
      <c r="F266" s="839"/>
      <c r="G266" s="840"/>
      <c r="H266" s="427">
        <f>'[2]ALL NEW COMP'!O269</f>
        <v>0</v>
      </c>
      <c r="I266" s="808"/>
      <c r="J266" s="792" t="str">
        <f>'[2]ALL NEW COMP'!$T269</f>
        <v>TCUV - 500</v>
      </c>
      <c r="K266" s="427">
        <f>'[2]ALL NEW COMP'!W269</f>
        <v>67634.1327396746</v>
      </c>
      <c r="L266" s="833"/>
      <c r="M266" s="810"/>
      <c r="N266" s="810"/>
      <c r="O266" s="835"/>
      <c r="P266" s="835"/>
      <c r="Q266" s="833"/>
      <c r="R266" s="833"/>
      <c r="S266" s="833"/>
      <c r="T266" s="453"/>
      <c r="U266" s="453"/>
      <c r="V266" s="453"/>
      <c r="W266" s="802"/>
      <c r="X266" s="810"/>
      <c r="Y266" s="837"/>
      <c r="Z266" s="15"/>
      <c r="AA266" s="831"/>
      <c r="AB266" s="831"/>
    </row>
    <row r="267" spans="1:28">
      <c r="A267" s="845"/>
      <c r="B267" s="846"/>
      <c r="C267" s="279"/>
      <c r="D267" s="633"/>
      <c r="E267" s="633"/>
      <c r="F267" s="633"/>
      <c r="G267" s="847"/>
      <c r="H267" s="453"/>
      <c r="I267" s="805"/>
      <c r="J267" s="848"/>
      <c r="K267" s="453"/>
      <c r="L267" s="833"/>
      <c r="M267" s="810"/>
      <c r="N267" s="810"/>
      <c r="O267" s="835"/>
      <c r="P267" s="835"/>
      <c r="Q267" s="833"/>
      <c r="R267" s="833"/>
      <c r="S267" s="833"/>
      <c r="T267" s="453"/>
      <c r="U267" s="453"/>
      <c r="V267" s="453"/>
      <c r="W267" s="802"/>
      <c r="X267" s="810"/>
      <c r="Y267" s="837"/>
      <c r="Z267" s="15"/>
      <c r="AA267" s="831"/>
      <c r="AB267" s="831"/>
    </row>
    <row r="268" spans="1:28">
      <c r="A268" s="845"/>
      <c r="B268" s="846"/>
      <c r="C268" s="279"/>
      <c r="D268" s="633"/>
      <c r="E268" s="633"/>
      <c r="F268" s="633"/>
      <c r="G268" s="847"/>
      <c r="H268" s="453"/>
      <c r="I268" s="805"/>
      <c r="J268" s="848"/>
      <c r="K268" s="453"/>
      <c r="L268" s="833"/>
      <c r="M268" s="810"/>
      <c r="N268" s="810"/>
      <c r="O268" s="835"/>
      <c r="P268" s="835"/>
      <c r="Q268" s="833"/>
      <c r="R268" s="833"/>
      <c r="S268" s="833"/>
      <c r="T268" s="453"/>
      <c r="U268" s="453"/>
      <c r="V268" s="453"/>
      <c r="W268" s="802"/>
      <c r="X268" s="810"/>
      <c r="Y268" s="837"/>
      <c r="Z268" s="15"/>
      <c r="AA268" s="831"/>
      <c r="AB268" s="831"/>
    </row>
    <row r="269" spans="1:28">
      <c r="A269" s="845"/>
      <c r="B269" s="846"/>
      <c r="C269" s="279"/>
      <c r="D269" s="633"/>
      <c r="E269" s="633"/>
      <c r="F269" s="633"/>
      <c r="G269" s="847"/>
      <c r="H269" s="453"/>
      <c r="I269" s="805"/>
      <c r="J269" s="848"/>
      <c r="K269" s="453"/>
      <c r="L269" s="833"/>
      <c r="M269" s="810"/>
      <c r="N269" s="810"/>
      <c r="O269" s="835"/>
      <c r="P269" s="835"/>
      <c r="Q269" s="833"/>
      <c r="R269" s="833"/>
      <c r="S269" s="833"/>
      <c r="T269" s="453"/>
      <c r="U269" s="453"/>
      <c r="V269" s="453"/>
      <c r="W269" s="802"/>
      <c r="X269" s="810"/>
      <c r="Y269" s="837"/>
      <c r="Z269" s="15"/>
      <c r="AA269" s="831"/>
      <c r="AB269" s="831"/>
    </row>
    <row r="270" spans="1:28">
      <c r="A270" s="845"/>
      <c r="B270" s="845"/>
      <c r="C270" s="279"/>
      <c r="D270" s="633"/>
      <c r="E270" s="633"/>
      <c r="F270" s="633"/>
      <c r="G270" s="847"/>
      <c r="H270" s="453"/>
      <c r="I270" s="805"/>
      <c r="J270" s="848"/>
      <c r="K270" s="453"/>
      <c r="L270" s="833"/>
      <c r="M270" s="810"/>
      <c r="N270" s="810"/>
      <c r="O270" s="835"/>
      <c r="P270" s="835"/>
      <c r="Q270" s="833"/>
      <c r="R270" s="833"/>
      <c r="S270" s="833"/>
      <c r="T270" s="453"/>
      <c r="U270" s="453"/>
      <c r="V270" s="453"/>
      <c r="W270" s="802"/>
      <c r="X270" s="810"/>
      <c r="Y270" s="837"/>
      <c r="Z270" s="15"/>
      <c r="AA270" s="831"/>
      <c r="AB270" s="831"/>
    </row>
  </sheetData>
  <mergeCells count="74">
    <mergeCell ref="C6:C24"/>
    <mergeCell ref="C25:C39"/>
    <mergeCell ref="C40:C51"/>
    <mergeCell ref="C52:C55"/>
    <mergeCell ref="C56:C66"/>
    <mergeCell ref="C67:C76"/>
    <mergeCell ref="C77:C86"/>
    <mergeCell ref="C87:C95"/>
    <mergeCell ref="C96:C111"/>
    <mergeCell ref="C112:C125"/>
    <mergeCell ref="C126:C129"/>
    <mergeCell ref="C131:C134"/>
    <mergeCell ref="C135:C138"/>
    <mergeCell ref="C139:C141"/>
    <mergeCell ref="C143:C153"/>
    <mergeCell ref="C154:C160"/>
    <mergeCell ref="C168:C176"/>
    <mergeCell ref="C177:C185"/>
    <mergeCell ref="C186:C192"/>
    <mergeCell ref="C193:C199"/>
    <mergeCell ref="C200:C201"/>
    <mergeCell ref="C202:C208"/>
    <mergeCell ref="C209:C211"/>
    <mergeCell ref="C212:C214"/>
    <mergeCell ref="E237:E244"/>
    <mergeCell ref="G141:G153"/>
    <mergeCell ref="G155:G160"/>
    <mergeCell ref="I6:I24"/>
    <mergeCell ref="I25:I39"/>
    <mergeCell ref="I40:I51"/>
    <mergeCell ref="I52:I55"/>
    <mergeCell ref="I56:I66"/>
    <mergeCell ref="I67:I76"/>
    <mergeCell ref="I77:I86"/>
    <mergeCell ref="I87:I95"/>
    <mergeCell ref="I96:I111"/>
    <mergeCell ref="I112:I125"/>
    <mergeCell ref="I143:I160"/>
    <mergeCell ref="I161:I167"/>
    <mergeCell ref="I168:I176"/>
    <mergeCell ref="I177:I185"/>
    <mergeCell ref="I186:I192"/>
    <mergeCell ref="I193:I199"/>
    <mergeCell ref="I200:I208"/>
    <mergeCell ref="I209:I214"/>
    <mergeCell ref="I215:I229"/>
    <mergeCell ref="I237:I252"/>
    <mergeCell ref="I253:I266"/>
    <mergeCell ref="O6:O24"/>
    <mergeCell ref="O25:O39"/>
    <mergeCell ref="O40:O51"/>
    <mergeCell ref="O52:O55"/>
    <mergeCell ref="O56:O66"/>
    <mergeCell ref="O67:O76"/>
    <mergeCell ref="O77:O86"/>
    <mergeCell ref="O87:O95"/>
    <mergeCell ref="O96:O111"/>
    <mergeCell ref="O112:O125"/>
    <mergeCell ref="O176:O184"/>
    <mergeCell ref="O185:O191"/>
    <mergeCell ref="O209:O213"/>
    <mergeCell ref="T3:T4"/>
    <mergeCell ref="U3:U4"/>
    <mergeCell ref="V3:V4"/>
    <mergeCell ref="Y8:Y39"/>
    <mergeCell ref="Y40:Y75"/>
    <mergeCell ref="Y76:Y94"/>
    <mergeCell ref="Y95:Y123"/>
    <mergeCell ref="Y124:Y128"/>
    <mergeCell ref="Y137:Y140"/>
    <mergeCell ref="Y168:Y198"/>
    <mergeCell ref="Y199:Y201"/>
    <mergeCell ref="Y202:Y207"/>
    <mergeCell ref="Y208:Y213"/>
  </mergeCells>
  <pageMargins left="0.708661417322835" right="0.708661417322835" top="0.748031496062992" bottom="0.748031496062992" header="0.31496062992126" footer="0.31496062992126"/>
  <pageSetup paperSize="9" orientation="landscape"/>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2"/>
  <sheetViews>
    <sheetView zoomScale="130" zoomScaleNormal="130" workbookViewId="0">
      <selection activeCell="A2" sqref="A2"/>
    </sheetView>
  </sheetViews>
  <sheetFormatPr defaultColWidth="10.2857142857143" defaultRowHeight="11.25"/>
  <cols>
    <col min="1" max="1" width="11.752380952381" style="731" customWidth="1"/>
    <col min="2" max="2" width="38.4285714285714" style="731" customWidth="1"/>
    <col min="3" max="3" width="16.7142857142857" style="731" customWidth="1"/>
    <col min="4" max="5" width="10.2857142857143" style="731"/>
    <col min="6" max="6" width="26.6095238095238" style="731" customWidth="1"/>
    <col min="7" max="7" width="35.9142857142857" style="731" customWidth="1"/>
    <col min="8" max="16384" width="10.2857142857143" style="731"/>
  </cols>
  <sheetData>
    <row r="1" spans="1:9">
      <c r="A1" s="733" t="str">
        <f>'ALL NEW COMP'!A1</f>
        <v>DATE :28.9.26</v>
      </c>
      <c r="B1" s="734"/>
    </row>
    <row r="2" s="731" customFormat="1" ht="24.75" customHeight="1" spans="1:9">
      <c r="A2" s="735" t="s">
        <v>409</v>
      </c>
    </row>
    <row r="4" s="731" customFormat="1" spans="1:9">
      <c r="A4" s="736" t="s">
        <v>410</v>
      </c>
      <c r="B4" s="736" t="s">
        <v>411</v>
      </c>
      <c r="C4" s="736" t="s">
        <v>412</v>
      </c>
      <c r="D4" s="737" t="s">
        <v>413</v>
      </c>
    </row>
    <row r="5" s="731" customFormat="1" spans="1:9">
      <c r="A5" s="738"/>
      <c r="B5" s="739" t="s">
        <v>414</v>
      </c>
      <c r="C5" s="740"/>
      <c r="D5" s="227"/>
    </row>
    <row r="6" s="731" customFormat="1" ht="15" customHeight="1" spans="1:9">
      <c r="A6" s="80" t="s">
        <v>415</v>
      </c>
      <c r="B6" s="741" t="s">
        <v>416</v>
      </c>
      <c r="C6" s="742" t="s">
        <v>417</v>
      </c>
      <c r="D6" s="743">
        <v>1759.07407407407</v>
      </c>
    </row>
    <row r="7" s="731" customFormat="1" ht="15" customHeight="1" spans="1:9">
      <c r="A7" s="80" t="s">
        <v>418</v>
      </c>
      <c r="B7" s="741" t="s">
        <v>419</v>
      </c>
      <c r="C7" s="742" t="s">
        <v>420</v>
      </c>
      <c r="D7" s="743">
        <v>1860.58585858586</v>
      </c>
    </row>
    <row r="8" s="731" customFormat="1" ht="15" customHeight="1" spans="1:9">
      <c r="A8" s="80" t="s">
        <v>421</v>
      </c>
      <c r="B8" s="741" t="s">
        <v>422</v>
      </c>
      <c r="C8" s="742" t="s">
        <v>423</v>
      </c>
      <c r="D8" s="743">
        <v>2160.9494949495</v>
      </c>
    </row>
    <row r="9" s="731" customFormat="1" ht="15" customHeight="1" spans="1:9">
      <c r="A9" s="80" t="s">
        <v>424</v>
      </c>
      <c r="B9" s="741" t="s">
        <v>425</v>
      </c>
      <c r="C9" s="742" t="s">
        <v>426</v>
      </c>
      <c r="D9" s="743">
        <v>2261.07070707071</v>
      </c>
    </row>
    <row r="10" s="731" customFormat="1" ht="15" customHeight="1" spans="1:9">
      <c r="A10" s="80" t="s">
        <v>427</v>
      </c>
      <c r="B10" s="741" t="s">
        <v>428</v>
      </c>
      <c r="C10" s="742" t="s">
        <v>429</v>
      </c>
      <c r="D10" s="743">
        <v>2551.42222222222</v>
      </c>
    </row>
    <row r="11" s="731" customFormat="1" ht="15" customHeight="1" spans="1:9">
      <c r="A11" s="80" t="s">
        <v>430</v>
      </c>
      <c r="B11" s="744" t="s">
        <v>431</v>
      </c>
      <c r="C11" s="745" t="s">
        <v>432</v>
      </c>
      <c r="D11" s="743">
        <v>3710.44444444444</v>
      </c>
      <c r="F11" s="746"/>
      <c r="G11" s="746"/>
      <c r="H11" s="746"/>
      <c r="I11" s="746"/>
    </row>
    <row r="12" s="731" customFormat="1" ht="15" customHeight="1" spans="1:9">
      <c r="A12" s="80" t="s">
        <v>433</v>
      </c>
      <c r="B12" s="747" t="s">
        <v>434</v>
      </c>
      <c r="C12" s="745" t="s">
        <v>435</v>
      </c>
      <c r="D12" s="743">
        <v>1752.12121212121</v>
      </c>
      <c r="F12" s="748"/>
      <c r="G12" s="748"/>
      <c r="H12" s="748"/>
      <c r="I12" s="748"/>
    </row>
    <row r="13" s="731" customFormat="1" ht="15" customHeight="1" spans="1:9">
      <c r="A13" s="80" t="s">
        <v>436</v>
      </c>
      <c r="B13" s="747" t="s">
        <v>437</v>
      </c>
      <c r="C13" s="745" t="s">
        <v>438</v>
      </c>
      <c r="D13" s="743">
        <v>1899.8</v>
      </c>
      <c r="F13" s="749"/>
      <c r="G13" s="749"/>
      <c r="H13" s="750"/>
      <c r="I13" s="751"/>
    </row>
    <row r="14" s="731" customFormat="1" ht="15" customHeight="1" spans="1:9">
      <c r="A14" s="80" t="s">
        <v>439</v>
      </c>
      <c r="B14" s="752" t="s">
        <v>440</v>
      </c>
      <c r="C14" s="745" t="s">
        <v>441</v>
      </c>
      <c r="D14" s="743">
        <v>1988.51851851852</v>
      </c>
      <c r="F14" s="749"/>
      <c r="G14" s="749"/>
      <c r="H14" s="750"/>
      <c r="I14" s="751"/>
    </row>
    <row r="15" s="731" customFormat="1" ht="15" customHeight="1" spans="1:9">
      <c r="A15" s="80" t="s">
        <v>442</v>
      </c>
      <c r="B15" s="747" t="s">
        <v>443</v>
      </c>
      <c r="C15" s="745" t="s">
        <v>444</v>
      </c>
      <c r="D15" s="743">
        <v>2562.12962962963</v>
      </c>
      <c r="F15" s="749"/>
      <c r="G15" s="749"/>
      <c r="H15" s="750"/>
      <c r="I15" s="751"/>
    </row>
    <row r="16" s="731" customFormat="1" ht="15" customHeight="1" spans="1:9">
      <c r="A16" s="80" t="s">
        <v>445</v>
      </c>
      <c r="B16" s="747" t="s">
        <v>446</v>
      </c>
      <c r="C16" s="745" t="s">
        <v>447</v>
      </c>
      <c r="D16" s="743">
        <v>2244.38383838384</v>
      </c>
      <c r="F16" s="749"/>
      <c r="G16" s="749"/>
      <c r="H16" s="750"/>
      <c r="I16" s="751"/>
    </row>
    <row r="17" s="731" customFormat="1" ht="15" customHeight="1" spans="1:9">
      <c r="A17" s="80" t="s">
        <v>448</v>
      </c>
      <c r="B17" s="752" t="s">
        <v>449</v>
      </c>
      <c r="C17" s="745" t="s">
        <v>450</v>
      </c>
      <c r="D17" s="743">
        <v>2227.69696969697</v>
      </c>
      <c r="F17" s="749"/>
      <c r="G17" s="749"/>
      <c r="H17" s="750"/>
      <c r="I17" s="751"/>
    </row>
    <row r="18" s="731" customFormat="1" ht="15" customHeight="1" spans="1:9">
      <c r="A18" s="80" t="s">
        <v>451</v>
      </c>
      <c r="B18" s="747" t="s">
        <v>452</v>
      </c>
      <c r="C18" s="745" t="s">
        <v>453</v>
      </c>
      <c r="D18" s="743">
        <v>3078.72727272727</v>
      </c>
      <c r="F18" s="749"/>
      <c r="G18" s="749"/>
      <c r="H18" s="750"/>
      <c r="I18" s="751"/>
    </row>
    <row r="19" s="731" customFormat="1" ht="15" customHeight="1" spans="1:9">
      <c r="A19" s="80" t="s">
        <v>454</v>
      </c>
      <c r="B19" s="752" t="s">
        <v>455</v>
      </c>
      <c r="C19" s="745" t="s">
        <v>456</v>
      </c>
      <c r="D19" s="743">
        <v>3187.19191919192</v>
      </c>
      <c r="F19" s="749"/>
      <c r="G19" s="749"/>
      <c r="H19" s="750"/>
      <c r="I19" s="751"/>
    </row>
    <row r="20" s="731" customFormat="1" ht="15" customHeight="1" spans="1:9">
      <c r="A20" s="80" t="s">
        <v>457</v>
      </c>
      <c r="B20" s="753" t="s">
        <v>458</v>
      </c>
      <c r="C20" s="747" t="s">
        <v>459</v>
      </c>
      <c r="D20" s="743">
        <v>4515.46666666667</v>
      </c>
      <c r="F20" s="749"/>
      <c r="G20" s="749"/>
      <c r="H20" s="750"/>
      <c r="I20" s="751"/>
    </row>
    <row r="21" s="731" customFormat="1" ht="15" customHeight="1" spans="1:9">
      <c r="A21" s="80" t="s">
        <v>460</v>
      </c>
      <c r="B21" s="753" t="s">
        <v>461</v>
      </c>
      <c r="C21" s="58" t="s">
        <v>462</v>
      </c>
      <c r="D21" s="743">
        <v>3717</v>
      </c>
      <c r="F21" s="749"/>
      <c r="G21" s="749"/>
      <c r="H21" s="750"/>
      <c r="I21" s="751"/>
    </row>
    <row r="22" s="731" customFormat="1" ht="15" customHeight="1" spans="1:9">
      <c r="A22" s="80" t="s">
        <v>463</v>
      </c>
      <c r="B22" s="753" t="s">
        <v>464</v>
      </c>
      <c r="C22" s="747" t="s">
        <v>465</v>
      </c>
      <c r="D22" s="743">
        <v>7208.72727272727</v>
      </c>
      <c r="F22" s="749"/>
      <c r="G22" s="749"/>
      <c r="H22" s="750"/>
      <c r="I22" s="751"/>
    </row>
    <row r="23" s="731" customFormat="1" ht="15" customHeight="1" spans="1:9">
      <c r="A23" s="80" t="s">
        <v>466</v>
      </c>
      <c r="B23" s="753" t="s">
        <v>467</v>
      </c>
      <c r="C23" s="58" t="s">
        <v>468</v>
      </c>
      <c r="D23" s="743">
        <v>4505.45454545454</v>
      </c>
      <c r="F23" s="749"/>
      <c r="G23" s="749"/>
      <c r="H23" s="750"/>
      <c r="I23" s="751"/>
    </row>
    <row r="24" s="731" customFormat="1" ht="15" customHeight="1" spans="1:9">
      <c r="A24" s="80" t="s">
        <v>469</v>
      </c>
      <c r="B24" s="753" t="s">
        <v>470</v>
      </c>
      <c r="C24" s="747" t="s">
        <v>471</v>
      </c>
      <c r="D24" s="743">
        <v>3771.23232323232</v>
      </c>
      <c r="F24" s="749"/>
      <c r="G24" s="749"/>
      <c r="H24" s="750"/>
      <c r="I24" s="751"/>
    </row>
    <row r="25" s="731" customFormat="1" spans="1:9">
      <c r="A25" s="80" t="s">
        <v>472</v>
      </c>
      <c r="B25" s="753" t="s">
        <v>473</v>
      </c>
      <c r="C25" s="747" t="s">
        <v>474</v>
      </c>
      <c r="D25" s="743">
        <v>7008.48484848485</v>
      </c>
      <c r="F25" s="749"/>
      <c r="G25" s="749"/>
      <c r="H25" s="750"/>
      <c r="I25" s="751"/>
    </row>
    <row r="26" s="731" customFormat="1" spans="1:9">
      <c r="A26" s="80" t="s">
        <v>475</v>
      </c>
      <c r="B26" s="58" t="s">
        <v>476</v>
      </c>
      <c r="C26" s="754" t="s">
        <v>477</v>
      </c>
      <c r="D26" s="743">
        <v>4660.81504702194</v>
      </c>
      <c r="F26" s="749"/>
      <c r="G26" s="749"/>
      <c r="H26" s="750"/>
      <c r="I26" s="751"/>
    </row>
    <row r="27" s="731" customFormat="1" spans="1:9">
      <c r="A27" s="80" t="s">
        <v>478</v>
      </c>
      <c r="B27" s="755" t="s">
        <v>479</v>
      </c>
      <c r="C27" s="756" t="s">
        <v>480</v>
      </c>
      <c r="D27" s="743">
        <v>272.959770114943</v>
      </c>
      <c r="F27" s="749"/>
      <c r="G27" s="749"/>
      <c r="H27" s="750"/>
      <c r="I27" s="751"/>
    </row>
    <row r="28" s="731" customFormat="1" spans="1:9">
      <c r="A28" s="80" t="s">
        <v>481</v>
      </c>
      <c r="B28" s="757" t="s">
        <v>482</v>
      </c>
      <c r="C28" s="758" t="s">
        <v>483</v>
      </c>
      <c r="D28" s="743">
        <v>70.7191780821918</v>
      </c>
      <c r="F28" s="749"/>
      <c r="G28" s="749"/>
      <c r="H28" s="750"/>
      <c r="I28" s="751"/>
    </row>
    <row r="29" s="731" customFormat="1" spans="1:9">
      <c r="A29" s="80" t="s">
        <v>484</v>
      </c>
      <c r="B29" s="759" t="s">
        <v>485</v>
      </c>
      <c r="C29" s="760" t="s">
        <v>486</v>
      </c>
      <c r="D29" s="743">
        <v>776.802507836991</v>
      </c>
      <c r="F29" s="749"/>
      <c r="G29" s="749"/>
      <c r="H29" s="750"/>
      <c r="I29" s="751"/>
    </row>
    <row r="30" s="731" customFormat="1" spans="1:9">
      <c r="A30" s="80" t="s">
        <v>487</v>
      </c>
      <c r="B30" s="753" t="s">
        <v>488</v>
      </c>
      <c r="C30" s="747" t="s">
        <v>489</v>
      </c>
      <c r="D30" s="743">
        <v>621.442006269592</v>
      </c>
      <c r="F30" s="749"/>
      <c r="G30" s="749"/>
      <c r="H30" s="750"/>
      <c r="I30" s="751"/>
    </row>
    <row r="31" s="731" customFormat="1" spans="1:9">
      <c r="A31" s="80" t="s">
        <v>490</v>
      </c>
      <c r="B31" s="761" t="s">
        <v>491</v>
      </c>
      <c r="C31" s="747" t="s">
        <v>492</v>
      </c>
      <c r="D31" s="743">
        <v>144.0099626401</v>
      </c>
      <c r="F31" s="749"/>
      <c r="G31" s="749"/>
      <c r="H31" s="750"/>
      <c r="I31" s="751"/>
    </row>
    <row r="32" s="731" customFormat="1" spans="1:9">
      <c r="A32" s="80" t="s">
        <v>493</v>
      </c>
      <c r="B32" s="762" t="s">
        <v>494</v>
      </c>
      <c r="C32" s="741" t="s">
        <v>495</v>
      </c>
      <c r="D32" s="743">
        <v>728.823529411765</v>
      </c>
      <c r="F32" s="749"/>
      <c r="G32" s="749"/>
      <c r="H32" s="750"/>
      <c r="I32" s="751"/>
    </row>
    <row r="33" s="731" customFormat="1" spans="1:9">
      <c r="A33" s="80" t="s">
        <v>496</v>
      </c>
      <c r="B33" s="762" t="s">
        <v>497</v>
      </c>
      <c r="C33" s="741" t="s">
        <v>498</v>
      </c>
      <c r="D33" s="743">
        <v>728.823529411765</v>
      </c>
      <c r="F33" s="749"/>
      <c r="G33" s="749"/>
      <c r="H33" s="750"/>
      <c r="I33" s="751"/>
    </row>
    <row r="34" s="731" customFormat="1" spans="1:9">
      <c r="A34" s="80" t="s">
        <v>499</v>
      </c>
      <c r="B34" s="79" t="s">
        <v>500</v>
      </c>
      <c r="C34" s="741" t="s">
        <v>501</v>
      </c>
      <c r="D34" s="743">
        <v>761.951871657754</v>
      </c>
      <c r="F34" s="749"/>
      <c r="G34" s="749"/>
      <c r="H34" s="750"/>
      <c r="I34" s="751"/>
    </row>
    <row r="35" s="731" customFormat="1" spans="1:9">
      <c r="A35" s="80" t="s">
        <v>502</v>
      </c>
      <c r="B35" s="79" t="s">
        <v>503</v>
      </c>
      <c r="C35" s="741" t="s">
        <v>504</v>
      </c>
      <c r="D35" s="743">
        <v>795.080213903743</v>
      </c>
      <c r="F35" s="749"/>
      <c r="G35" s="749"/>
      <c r="H35" s="750"/>
      <c r="I35" s="751"/>
    </row>
    <row r="36" s="731" customFormat="1" ht="15" customHeight="1" spans="1:9">
      <c r="A36" s="80" t="s">
        <v>505</v>
      </c>
      <c r="B36" s="763" t="s">
        <v>506</v>
      </c>
      <c r="C36" s="764" t="s">
        <v>507</v>
      </c>
      <c r="D36" s="743">
        <v>1380.34759358289</v>
      </c>
      <c r="F36" s="749"/>
      <c r="G36" s="749"/>
      <c r="H36" s="750"/>
      <c r="I36" s="751"/>
    </row>
    <row r="37" s="731" customFormat="1" ht="15" customHeight="1" spans="1:9">
      <c r="A37" s="80" t="s">
        <v>508</v>
      </c>
      <c r="B37" s="765" t="s">
        <v>509</v>
      </c>
      <c r="C37" s="754" t="s">
        <v>510</v>
      </c>
      <c r="D37" s="743">
        <v>1435.5614973262</v>
      </c>
      <c r="F37" s="749"/>
      <c r="G37" s="749"/>
      <c r="H37" s="750"/>
      <c r="I37" s="751"/>
    </row>
    <row r="38" s="731" customFormat="1" ht="15" customHeight="1" spans="1:9">
      <c r="A38" s="80" t="s">
        <v>511</v>
      </c>
      <c r="B38" s="753" t="s">
        <v>509</v>
      </c>
      <c r="C38" s="747" t="s">
        <v>512</v>
      </c>
      <c r="D38" s="743">
        <v>1026.97860962567</v>
      </c>
      <c r="F38" s="749"/>
      <c r="G38" s="749"/>
      <c r="H38" s="750"/>
      <c r="I38" s="751"/>
    </row>
    <row r="39" s="731" customFormat="1" ht="15" customHeight="1" spans="1:9">
      <c r="A39" s="80" t="s">
        <v>513</v>
      </c>
      <c r="B39" s="742" t="s">
        <v>514</v>
      </c>
      <c r="C39" s="741" t="s">
        <v>515</v>
      </c>
      <c r="D39" s="743">
        <v>936.064757160648</v>
      </c>
      <c r="F39" s="749"/>
      <c r="G39" s="749"/>
      <c r="H39" s="750"/>
      <c r="I39" s="751"/>
    </row>
    <row r="40" s="731" customFormat="1" ht="15" customHeight="1" spans="1:9">
      <c r="A40" s="80" t="s">
        <v>516</v>
      </c>
      <c r="B40" s="766" t="s">
        <v>517</v>
      </c>
      <c r="C40" s="741" t="s">
        <v>518</v>
      </c>
      <c r="D40" s="743">
        <v>151.433333333333</v>
      </c>
      <c r="F40" s="749"/>
      <c r="G40" s="749"/>
      <c r="H40" s="750"/>
      <c r="I40" s="751"/>
    </row>
    <row r="41" s="731" customFormat="1" ht="15" customHeight="1" spans="1:9">
      <c r="A41" s="80" t="s">
        <v>519</v>
      </c>
      <c r="B41" s="766" t="s">
        <v>520</v>
      </c>
      <c r="C41" s="756" t="s">
        <v>521</v>
      </c>
      <c r="D41" s="743">
        <v>62.1987951807229</v>
      </c>
      <c r="F41" s="749"/>
      <c r="G41" s="749"/>
      <c r="H41" s="750"/>
      <c r="I41" s="751"/>
    </row>
    <row r="42" s="731" customFormat="1" ht="15" customHeight="1" spans="1:9">
      <c r="A42" s="80" t="s">
        <v>522</v>
      </c>
      <c r="B42" s="767" t="s">
        <v>523</v>
      </c>
      <c r="C42" s="741" t="s">
        <v>524</v>
      </c>
      <c r="D42" s="743">
        <v>62.198795180723</v>
      </c>
      <c r="F42" s="749"/>
      <c r="G42" s="749"/>
      <c r="H42" s="750"/>
      <c r="I42" s="751"/>
    </row>
    <row r="43" s="731" customFormat="1" ht="15" customHeight="1" spans="1:9">
      <c r="A43" s="80" t="s">
        <v>525</v>
      </c>
      <c r="B43" s="762" t="s">
        <v>526</v>
      </c>
      <c r="C43" s="741" t="s">
        <v>527</v>
      </c>
      <c r="D43" s="743">
        <v>62.198795180723</v>
      </c>
      <c r="F43" s="749"/>
      <c r="G43" s="749"/>
      <c r="H43" s="750"/>
      <c r="I43" s="751"/>
    </row>
    <row r="44" s="731" customFormat="1" ht="15" customHeight="1" spans="1:9">
      <c r="A44" s="80" t="s">
        <v>528</v>
      </c>
      <c r="B44" s="79" t="s">
        <v>529</v>
      </c>
      <c r="C44" s="741" t="s">
        <v>530</v>
      </c>
      <c r="D44" s="743">
        <v>936.064757160648</v>
      </c>
      <c r="F44" s="749"/>
      <c r="G44" s="749"/>
      <c r="H44" s="750"/>
      <c r="I44" s="751"/>
    </row>
    <row r="45" s="731" customFormat="1" ht="15" customHeight="1" spans="1:9">
      <c r="A45" s="80" t="s">
        <v>531</v>
      </c>
      <c r="B45" s="762" t="s">
        <v>532</v>
      </c>
      <c r="C45" s="741" t="s">
        <v>533</v>
      </c>
      <c r="D45" s="743">
        <v>151.433333333333</v>
      </c>
      <c r="F45" s="749"/>
      <c r="G45" s="749"/>
      <c r="H45" s="750"/>
      <c r="I45" s="751"/>
    </row>
    <row r="46" s="731" customFormat="1" ht="15" customHeight="1" spans="1:9">
      <c r="A46" s="80" t="s">
        <v>534</v>
      </c>
      <c r="B46" s="768" t="s">
        <v>535</v>
      </c>
      <c r="C46" s="754" t="s">
        <v>536</v>
      </c>
      <c r="D46" s="743">
        <v>62.1987951807229</v>
      </c>
      <c r="F46" s="749"/>
      <c r="G46" s="749"/>
      <c r="H46" s="750"/>
      <c r="I46" s="751"/>
    </row>
    <row r="47" s="731" customFormat="1" ht="15" customHeight="1" spans="1:9">
      <c r="A47" s="80" t="s">
        <v>537</v>
      </c>
      <c r="B47" s="769" t="s">
        <v>538</v>
      </c>
      <c r="C47" s="79" t="s">
        <v>539</v>
      </c>
      <c r="D47" s="743">
        <v>123.9</v>
      </c>
      <c r="F47" s="749"/>
      <c r="G47" s="749"/>
      <c r="H47" s="750"/>
      <c r="I47" s="751"/>
    </row>
    <row r="48" s="731" customFormat="1" ht="15" customHeight="1" spans="1:9">
      <c r="A48" s="80" t="s">
        <v>540</v>
      </c>
      <c r="B48" s="768" t="s">
        <v>541</v>
      </c>
      <c r="C48" s="79" t="s">
        <v>542</v>
      </c>
      <c r="D48" s="743">
        <v>62.1987951807229</v>
      </c>
      <c r="F48" s="749"/>
      <c r="G48" s="749"/>
      <c r="H48" s="750"/>
      <c r="I48" s="751"/>
    </row>
    <row r="49" s="731" customFormat="1" ht="15" customHeight="1" spans="1:9">
      <c r="A49" s="80" t="s">
        <v>543</v>
      </c>
      <c r="B49" s="769" t="s">
        <v>544</v>
      </c>
      <c r="C49" s="79" t="s">
        <v>545</v>
      </c>
      <c r="D49" s="743">
        <v>936.064757160648</v>
      </c>
      <c r="F49" s="749"/>
      <c r="G49" s="749"/>
      <c r="H49" s="750"/>
      <c r="I49" s="751"/>
    </row>
    <row r="50" s="731" customFormat="1" ht="15" customHeight="1" spans="1:9">
      <c r="A50" s="80" t="s">
        <v>546</v>
      </c>
      <c r="B50" s="763" t="s">
        <v>544</v>
      </c>
      <c r="C50" s="79" t="s">
        <v>547</v>
      </c>
      <c r="D50" s="743">
        <v>936.064757160648</v>
      </c>
      <c r="F50" s="749"/>
      <c r="G50" s="749"/>
      <c r="H50" s="750"/>
      <c r="I50" s="751"/>
    </row>
    <row r="51" s="731" customFormat="1" ht="15" customHeight="1" spans="1:9">
      <c r="A51" s="80" t="s">
        <v>548</v>
      </c>
      <c r="B51" s="226" t="s">
        <v>544</v>
      </c>
      <c r="C51" s="770" t="s">
        <v>549</v>
      </c>
      <c r="D51" s="743">
        <v>936.064757160648</v>
      </c>
      <c r="F51" s="749"/>
      <c r="G51" s="749"/>
      <c r="H51" s="750"/>
      <c r="I51" s="751"/>
    </row>
    <row r="52" s="731" customFormat="1" ht="15" customHeight="1" spans="1:9">
      <c r="A52" s="80" t="s">
        <v>550</v>
      </c>
      <c r="B52" s="769" t="s">
        <v>551</v>
      </c>
      <c r="C52" s="765" t="s">
        <v>552</v>
      </c>
      <c r="D52" s="743">
        <v>260.315151515151</v>
      </c>
      <c r="F52" s="749"/>
      <c r="G52" s="749"/>
      <c r="H52" s="750"/>
      <c r="I52" s="751"/>
    </row>
    <row r="53" s="732" customFormat="1" ht="15" customHeight="1" spans="1:9">
      <c r="A53" s="80" t="s">
        <v>553</v>
      </c>
      <c r="B53" s="762" t="s">
        <v>554</v>
      </c>
      <c r="C53" s="79" t="s">
        <v>555</v>
      </c>
      <c r="D53" s="743">
        <v>49.7590361445783</v>
      </c>
      <c r="F53" s="749"/>
      <c r="G53" s="749"/>
      <c r="H53" s="750"/>
      <c r="I53" s="751"/>
    </row>
    <row r="54" s="731" customFormat="1" ht="15" customHeight="1" spans="1:9">
      <c r="A54" s="80" t="s">
        <v>556</v>
      </c>
      <c r="B54" s="79" t="s">
        <v>541</v>
      </c>
      <c r="C54" s="79" t="s">
        <v>557</v>
      </c>
      <c r="D54" s="743">
        <v>49.7590361445783</v>
      </c>
      <c r="F54" s="749"/>
      <c r="G54" s="749"/>
      <c r="H54" s="750"/>
      <c r="I54" s="751"/>
    </row>
    <row r="55" s="731" customFormat="1" ht="15" customHeight="1" spans="1:9">
      <c r="A55" s="80" t="s">
        <v>558</v>
      </c>
      <c r="B55" s="79" t="s">
        <v>538</v>
      </c>
      <c r="C55" s="79" t="s">
        <v>559</v>
      </c>
      <c r="D55" s="743">
        <v>123.9</v>
      </c>
      <c r="F55" s="749"/>
      <c r="G55" s="749"/>
      <c r="H55" s="750"/>
      <c r="I55" s="751"/>
    </row>
    <row r="56" s="731" customFormat="1" ht="15" customHeight="1" spans="1:9">
      <c r="A56" s="80" t="s">
        <v>560</v>
      </c>
      <c r="B56" s="79" t="s">
        <v>544</v>
      </c>
      <c r="C56" s="79" t="s">
        <v>561</v>
      </c>
      <c r="D56" s="743">
        <v>936.064757160648</v>
      </c>
      <c r="F56" s="749"/>
      <c r="G56" s="749"/>
      <c r="H56" s="750"/>
      <c r="I56" s="751"/>
    </row>
    <row r="57" s="731" customFormat="1" ht="15" customHeight="1" spans="1:9">
      <c r="A57" s="80" t="s">
        <v>562</v>
      </c>
      <c r="B57" s="79" t="s">
        <v>544</v>
      </c>
      <c r="C57" s="79" t="s">
        <v>563</v>
      </c>
      <c r="D57" s="743">
        <v>936.064757160648</v>
      </c>
      <c r="F57" s="749"/>
      <c r="G57" s="749"/>
      <c r="H57" s="750"/>
      <c r="I57" s="751"/>
    </row>
    <row r="58" s="731" customFormat="1" spans="1:9">
      <c r="A58" s="80" t="s">
        <v>564</v>
      </c>
      <c r="B58" s="753" t="s">
        <v>544</v>
      </c>
      <c r="C58" s="753" t="s">
        <v>565</v>
      </c>
      <c r="D58" s="743">
        <v>1326.94894146949</v>
      </c>
      <c r="F58" s="749"/>
      <c r="G58" s="749"/>
      <c r="H58" s="750"/>
      <c r="I58" s="751"/>
    </row>
    <row r="59" s="731" customFormat="1" spans="1:9">
      <c r="A59" s="80" t="s">
        <v>566</v>
      </c>
      <c r="B59" s="753" t="s">
        <v>567</v>
      </c>
      <c r="C59" s="753" t="s">
        <v>568</v>
      </c>
      <c r="D59" s="743">
        <v>1291.56363636364</v>
      </c>
    </row>
    <row r="60" s="731" customFormat="1" spans="1:9">
      <c r="A60" s="80" t="s">
        <v>569</v>
      </c>
      <c r="B60" s="755" t="s">
        <v>570</v>
      </c>
      <c r="C60" s="771" t="s">
        <v>571</v>
      </c>
      <c r="D60" s="743">
        <v>149.277108433735</v>
      </c>
    </row>
    <row r="61" s="731" customFormat="1" spans="1:9">
      <c r="A61" s="80" t="s">
        <v>572</v>
      </c>
      <c r="B61" s="742" t="s">
        <v>573</v>
      </c>
      <c r="C61" s="771" t="s">
        <v>574</v>
      </c>
      <c r="D61" s="743">
        <v>94.9425287356322</v>
      </c>
    </row>
    <row r="62" s="731" customFormat="1" spans="1:9">
      <c r="A62" s="80" t="s">
        <v>575</v>
      </c>
      <c r="B62" s="755" t="s">
        <v>576</v>
      </c>
      <c r="C62" s="771" t="s">
        <v>577</v>
      </c>
      <c r="D62" s="743">
        <v>15.823754789272</v>
      </c>
    </row>
    <row r="63" s="731" customFormat="1" spans="1:9">
      <c r="A63" s="80" t="s">
        <v>578</v>
      </c>
      <c r="B63" s="742" t="s">
        <v>579</v>
      </c>
      <c r="C63" s="771" t="s">
        <v>580</v>
      </c>
      <c r="D63" s="743">
        <v>15.823754789272</v>
      </c>
    </row>
    <row r="64" s="731" customFormat="1" spans="1:9">
      <c r="A64" s="80" t="s">
        <v>581</v>
      </c>
      <c r="B64" s="755" t="s">
        <v>582</v>
      </c>
      <c r="C64" s="771" t="s">
        <v>583</v>
      </c>
      <c r="D64" s="743">
        <v>15.823754789272</v>
      </c>
    </row>
    <row r="65" s="731" customFormat="1" spans="1:4">
      <c r="A65" s="80" t="s">
        <v>584</v>
      </c>
      <c r="B65" s="755" t="s">
        <v>585</v>
      </c>
      <c r="C65" s="772" t="s">
        <v>586</v>
      </c>
      <c r="D65" s="743">
        <v>106.810344827586</v>
      </c>
    </row>
    <row r="66" s="731" customFormat="1" spans="1:4">
      <c r="A66" s="80" t="s">
        <v>587</v>
      </c>
      <c r="B66" s="79" t="s">
        <v>588</v>
      </c>
      <c r="C66" s="771" t="s">
        <v>589</v>
      </c>
      <c r="D66" s="743">
        <v>74.6385542168675</v>
      </c>
    </row>
    <row r="67" s="731" customFormat="1" spans="1:4">
      <c r="A67" s="80" t="s">
        <v>590</v>
      </c>
      <c r="B67" s="762" t="s">
        <v>591</v>
      </c>
      <c r="C67" s="771" t="s">
        <v>592</v>
      </c>
      <c r="D67" s="743">
        <v>189.885057471264</v>
      </c>
    </row>
    <row r="68" s="731" customFormat="1" spans="1:4">
      <c r="A68" s="80" t="s">
        <v>593</v>
      </c>
      <c r="B68" s="79" t="s">
        <v>594</v>
      </c>
      <c r="C68" s="771" t="s">
        <v>595</v>
      </c>
      <c r="D68" s="743">
        <v>23.735632183908</v>
      </c>
    </row>
    <row r="69" s="731" customFormat="1" spans="1:4">
      <c r="A69" s="80" t="s">
        <v>596</v>
      </c>
      <c r="B69" s="79" t="s">
        <v>597</v>
      </c>
      <c r="C69" s="771" t="s">
        <v>598</v>
      </c>
      <c r="D69" s="743">
        <v>16.5863453815261</v>
      </c>
    </row>
    <row r="70" s="731" customFormat="1" spans="1:4">
      <c r="A70" s="80" t="s">
        <v>599</v>
      </c>
      <c r="B70" s="79" t="s">
        <v>600</v>
      </c>
      <c r="C70" s="773" t="s">
        <v>601</v>
      </c>
      <c r="D70" s="743">
        <v>16.5863453815261</v>
      </c>
    </row>
    <row r="71" s="731" customFormat="1" spans="1:4">
      <c r="A71" s="80" t="s">
        <v>602</v>
      </c>
      <c r="B71" s="79" t="s">
        <v>603</v>
      </c>
      <c r="C71" s="771" t="s">
        <v>604</v>
      </c>
      <c r="D71" s="743">
        <v>16.5863453815261</v>
      </c>
    </row>
    <row r="72" s="731" customFormat="1" spans="1:4">
      <c r="A72" s="80" t="s">
        <v>605</v>
      </c>
      <c r="B72" s="79" t="s">
        <v>606</v>
      </c>
      <c r="C72" s="774" t="s">
        <v>607</v>
      </c>
      <c r="D72" s="743">
        <v>16.5863453815261</v>
      </c>
    </row>
    <row r="73" s="731" customFormat="1" spans="1:4">
      <c r="A73" s="80" t="s">
        <v>608</v>
      </c>
      <c r="B73" s="769" t="s">
        <v>609</v>
      </c>
      <c r="C73" s="770" t="s">
        <v>610</v>
      </c>
      <c r="D73" s="743">
        <v>94.9425287356322</v>
      </c>
    </row>
    <row r="74" s="731" customFormat="1" spans="1:4">
      <c r="A74" s="80" t="s">
        <v>611</v>
      </c>
      <c r="B74" s="769" t="s">
        <v>612</v>
      </c>
      <c r="C74" s="770" t="s">
        <v>613</v>
      </c>
      <c r="D74" s="743">
        <v>149.277108433735</v>
      </c>
    </row>
    <row r="75" s="731" customFormat="1" spans="1:4">
      <c r="A75" s="80" t="s">
        <v>614</v>
      </c>
      <c r="B75" s="769" t="s">
        <v>615</v>
      </c>
      <c r="C75" s="770" t="s">
        <v>616</v>
      </c>
      <c r="D75" s="743">
        <v>284.827586206897</v>
      </c>
    </row>
    <row r="76" s="731" customFormat="1" spans="1:4">
      <c r="A76" s="80" t="s">
        <v>617</v>
      </c>
      <c r="B76" s="769" t="s">
        <v>618</v>
      </c>
      <c r="C76" s="770" t="s">
        <v>619</v>
      </c>
      <c r="D76" s="743">
        <v>284.827586206897</v>
      </c>
    </row>
    <row r="77" s="731" customFormat="1" spans="1:4">
      <c r="A77" s="80" t="s">
        <v>620</v>
      </c>
      <c r="B77" s="769" t="s">
        <v>621</v>
      </c>
      <c r="C77" s="770" t="s">
        <v>622</v>
      </c>
      <c r="D77" s="743">
        <v>388.401253918495</v>
      </c>
    </row>
    <row r="78" s="731" customFormat="1" spans="1:4">
      <c r="A78" s="80" t="s">
        <v>623</v>
      </c>
      <c r="B78" s="769" t="s">
        <v>624</v>
      </c>
      <c r="C78" s="770" t="s">
        <v>625</v>
      </c>
      <c r="D78" s="743">
        <v>517.868338557994</v>
      </c>
    </row>
    <row r="79" s="731" customFormat="1" spans="1:4">
      <c r="A79" s="80" t="s">
        <v>626</v>
      </c>
      <c r="B79" s="769" t="s">
        <v>627</v>
      </c>
      <c r="C79" s="770" t="s">
        <v>628</v>
      </c>
      <c r="D79" s="743">
        <v>224.409613375131</v>
      </c>
    </row>
    <row r="80" s="731" customFormat="1" spans="1:4">
      <c r="A80" s="80" t="s">
        <v>629</v>
      </c>
      <c r="B80" s="769" t="s">
        <v>630</v>
      </c>
      <c r="C80" s="770" t="s">
        <v>631</v>
      </c>
      <c r="D80" s="743">
        <v>118.67816091954</v>
      </c>
    </row>
    <row r="81" s="731" customFormat="1" spans="1:4">
      <c r="A81" s="80" t="s">
        <v>632</v>
      </c>
      <c r="B81" s="769" t="s">
        <v>633</v>
      </c>
      <c r="C81" s="770" t="s">
        <v>634</v>
      </c>
      <c r="D81" s="743">
        <v>716.384535005225</v>
      </c>
    </row>
    <row r="82" s="731" customFormat="1" spans="1:4">
      <c r="A82" s="80" t="s">
        <v>635</v>
      </c>
      <c r="B82" s="769" t="s">
        <v>636</v>
      </c>
      <c r="C82" s="226" t="s">
        <v>637</v>
      </c>
      <c r="D82" s="743">
        <v>146.729362591432</v>
      </c>
    </row>
    <row r="83" s="731" customFormat="1" spans="1:4">
      <c r="A83" s="80" t="s">
        <v>638</v>
      </c>
      <c r="B83" s="769" t="s">
        <v>639</v>
      </c>
      <c r="C83" s="770" t="s">
        <v>640</v>
      </c>
      <c r="D83" s="743">
        <v>94.9425287356322</v>
      </c>
    </row>
    <row r="84" s="731" customFormat="1" spans="1:4">
      <c r="A84" s="80" t="s">
        <v>641</v>
      </c>
      <c r="B84" s="769" t="s">
        <v>642</v>
      </c>
      <c r="C84" s="770" t="s">
        <v>643</v>
      </c>
      <c r="D84" s="743">
        <v>15.823754789272</v>
      </c>
    </row>
    <row r="85" s="731" customFormat="1" spans="1:4">
      <c r="A85" s="80" t="s">
        <v>644</v>
      </c>
      <c r="B85" s="769" t="s">
        <v>642</v>
      </c>
      <c r="C85" s="770" t="s">
        <v>645</v>
      </c>
      <c r="D85" s="743">
        <v>15.823754789272</v>
      </c>
    </row>
    <row r="86" s="731" customFormat="1" spans="1:4">
      <c r="A86" s="80" t="s">
        <v>646</v>
      </c>
      <c r="B86" s="79" t="s">
        <v>612</v>
      </c>
      <c r="C86" s="770" t="s">
        <v>647</v>
      </c>
      <c r="D86" s="743">
        <v>149.277108433735</v>
      </c>
    </row>
    <row r="87" s="731" customFormat="1" spans="1:4">
      <c r="A87" s="80" t="s">
        <v>648</v>
      </c>
      <c r="B87" s="79" t="s">
        <v>649</v>
      </c>
      <c r="C87" s="770" t="s">
        <v>650</v>
      </c>
      <c r="D87" s="743">
        <v>15.823754789272</v>
      </c>
    </row>
    <row r="88" s="731" customFormat="1" spans="1:4">
      <c r="A88" s="80" t="s">
        <v>651</v>
      </c>
      <c r="B88" s="761" t="s">
        <v>639</v>
      </c>
      <c r="C88" s="58" t="s">
        <v>652</v>
      </c>
      <c r="D88" s="743">
        <v>71.2068965517241</v>
      </c>
    </row>
    <row r="89" s="731" customFormat="1" spans="1:4">
      <c r="A89" s="80" t="s">
        <v>653</v>
      </c>
      <c r="B89" s="761" t="s">
        <v>554</v>
      </c>
      <c r="C89" s="58" t="s">
        <v>654</v>
      </c>
      <c r="D89" s="743">
        <v>37.3192771084337</v>
      </c>
    </row>
    <row r="90" s="731" customFormat="1" spans="1:4">
      <c r="A90" s="80" t="s">
        <v>655</v>
      </c>
      <c r="B90" s="753" t="s">
        <v>642</v>
      </c>
      <c r="C90" s="58" t="s">
        <v>656</v>
      </c>
      <c r="D90" s="743">
        <v>11.867816091954</v>
      </c>
    </row>
    <row r="91" s="731" customFormat="1" spans="1:4">
      <c r="A91" s="80" t="s">
        <v>657</v>
      </c>
      <c r="B91" s="753" t="s">
        <v>615</v>
      </c>
      <c r="C91" s="58" t="s">
        <v>658</v>
      </c>
      <c r="D91" s="743">
        <v>230.574712643678</v>
      </c>
    </row>
    <row r="92" s="731" customFormat="1" spans="1:4">
      <c r="A92" s="80" t="s">
        <v>659</v>
      </c>
      <c r="B92" s="753" t="s">
        <v>660</v>
      </c>
      <c r="C92" s="58" t="s">
        <v>661</v>
      </c>
      <c r="D92" s="743">
        <v>481.833333333333</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AF98"/>
  <sheetViews>
    <sheetView zoomScale="115" zoomScaleNormal="115" workbookViewId="0">
      <pane xSplit="2" ySplit="4" topLeftCell="C5" activePane="bottomRight" state="frozen"/>
      <selection/>
      <selection pane="topRight"/>
      <selection pane="bottomLeft"/>
      <selection pane="bottomRight" activeCell="H2" sqref="H2"/>
    </sheetView>
  </sheetViews>
  <sheetFormatPr defaultColWidth="9" defaultRowHeight="15"/>
  <cols>
    <col min="1" max="1" width="20.2857142857143" style="291" customWidth="1"/>
    <col min="2" max="2" width="27.4285714285714" style="291" customWidth="1"/>
    <col min="3" max="3" width="14.8571428571429" style="291" customWidth="1"/>
    <col min="4" max="4" width="25.5714285714286" style="700" customWidth="1"/>
    <col min="5" max="5" width="18.1428571428571" style="700" customWidth="1"/>
    <col min="6" max="6" width="20.2857142857143" style="701" customWidth="1"/>
    <col min="7" max="7" width="19" style="701" customWidth="1"/>
    <col min="8" max="8" width="22.1428571428571" style="701" customWidth="1"/>
    <col min="9" max="9" width="17.5714285714286" style="701" customWidth="1"/>
    <col min="10" max="10" width="12.4190476190476" style="291" customWidth="1"/>
    <col min="11" max="11" width="14.9047619047619" style="291" customWidth="1"/>
    <col min="12" max="12" width="17.1428571428571" style="291" customWidth="1"/>
    <col min="13" max="19" width="12.4285714285714" style="291" customWidth="1"/>
    <col min="20" max="20" width="22.4285714285714" style="291" customWidth="1"/>
    <col min="21" max="21" width="10.2857142857143" style="291" customWidth="1"/>
    <col min="22" max="22" width="5.57142857142857" style="291" customWidth="1"/>
    <col min="23" max="23" width="6.57142857142857" style="291" customWidth="1"/>
    <col min="24" max="24" width="8.85714285714286" style="292" customWidth="1"/>
    <col min="25" max="25" width="7" style="695" customWidth="1"/>
    <col min="26" max="26" width="6" style="695" customWidth="1"/>
    <col min="27" max="27" width="25.8571428571429" style="695" customWidth="1"/>
    <col min="28" max="28" width="11.1428571428571" style="695" customWidth="1"/>
    <col min="29" max="29" width="9.14285714285714" style="695" customWidth="1"/>
    <col min="30" max="30" width="11.5714285714286" style="695" customWidth="1"/>
    <col min="31" max="16365" width="9.14285714285714" style="291"/>
    <col min="16366" max="16366" width="9.14285714285714"/>
  </cols>
  <sheetData>
    <row r="1" customFormat="1" spans="1:30">
      <c r="A1" t="str">
        <f>'ALL NEW COMP'!A1</f>
        <v>DATE :28.9.26</v>
      </c>
    </row>
    <row r="2" customFormat="1"/>
    <row r="3" customFormat="1"/>
    <row r="4" s="399" customFormat="1" ht="40" customHeight="1" spans="1:30">
      <c r="A4" s="266" t="str">
        <f>'[2]Small comp'!$A8</f>
        <v>ITEM CODE</v>
      </c>
      <c r="B4" s="267" t="str">
        <f>'[2]Small comp'!$B8</f>
        <v>MODEL</v>
      </c>
      <c r="C4" s="133" t="s">
        <v>662</v>
      </c>
      <c r="D4" s="702" t="s">
        <v>369</v>
      </c>
      <c r="E4" s="702" t="str">
        <f>'[2]Small comp'!$E8</f>
        <v>Equalvelant comp</v>
      </c>
      <c r="F4" s="493" t="str">
        <f>'[2]Small comp'!F8</f>
        <v>RELAY BOX</v>
      </c>
      <c r="G4" s="493" t="str">
        <f>'[2]Small comp'!H8</f>
        <v>capillary tube</v>
      </c>
      <c r="H4" s="493" t="str">
        <f>'[2]Small comp'!I8</f>
        <v>use for refrigerator</v>
      </c>
      <c r="I4" s="493" t="s">
        <v>663</v>
      </c>
      <c r="J4" s="703" t="str">
        <f>'[2]Small comp'!$O8</f>
        <v> (RM) </v>
      </c>
      <c r="K4" s="704" t="s">
        <v>664</v>
      </c>
      <c r="L4" s="274" t="str">
        <f>'[2]Small comp'!T8</f>
        <v>CU QC MODEL</v>
      </c>
      <c r="M4" s="515" t="str">
        <f>'[2]Small comp'!W8</f>
        <v>Cond QC (RM)</v>
      </c>
      <c r="N4" s="515" t="str">
        <f>'[2]Small comp'!AC8</f>
        <v>WCU COND</v>
      </c>
      <c r="O4" s="515" t="str">
        <f>'[2]Small comp'!AF8</f>
        <v>WCU COND RM</v>
      </c>
      <c r="P4" s="515" t="str">
        <f>'[2]Small comp'!AG8</f>
        <v>C/W Condenser sets BCU,TCU</v>
      </c>
      <c r="Q4" s="515" t="str">
        <f>'[2]Small comp'!AJ8</f>
        <v>BCU Cond for coldroom (RM)-1</v>
      </c>
      <c r="R4" s="515" t="str">
        <f>'[2]Small comp'!AK8</f>
        <v>BCU Cond for showcase(RM)-2</v>
      </c>
      <c r="S4" s="515" t="str">
        <f>'[2]Small comp'!AL8</f>
        <v>BCU Cond (RM)-3</v>
      </c>
      <c r="T4" s="412"/>
      <c r="U4" s="517"/>
      <c r="V4" s="517"/>
      <c r="W4" s="517"/>
      <c r="X4" s="705"/>
      <c r="Y4" s="517"/>
    </row>
    <row r="5" s="399" customFormat="1" ht="18" hidden="1" customHeight="1" spans="1:30">
      <c r="A5" s="266" t="e">
        <f>'[2]Small comp'!#REF!</f>
        <v>#REF!</v>
      </c>
      <c r="B5" s="267" t="e">
        <f>'[2]Small comp'!#REF!</f>
        <v>#REF!</v>
      </c>
      <c r="C5" s="133" t="s">
        <v>665</v>
      </c>
      <c r="D5" s="706" t="e">
        <f>'[2]Small comp'!#REF!</f>
        <v>#REF!</v>
      </c>
      <c r="E5" s="707" t="e">
        <f>'[2]Small comp'!#REF!</f>
        <v>#REF!</v>
      </c>
      <c r="F5" s="707" t="e">
        <f>'[2]Small comp'!#REF!</f>
        <v>#REF!</v>
      </c>
      <c r="G5" s="493"/>
      <c r="H5" s="493"/>
      <c r="I5" s="493"/>
      <c r="J5" s="708" t="e">
        <f>'[2]Small comp'!#REF!</f>
        <v>#REF!</v>
      </c>
      <c r="K5" s="709" t="s">
        <v>664</v>
      </c>
      <c r="L5" s="274" t="e">
        <f>'[2]Small comp'!#REF!</f>
        <v>#REF!</v>
      </c>
      <c r="M5" s="515" t="e">
        <f>'[2]Small comp'!#REF!</f>
        <v>#REF!</v>
      </c>
      <c r="N5" s="515" t="e">
        <f>'[2]Small comp'!#REF!</f>
        <v>#REF!</v>
      </c>
      <c r="O5" s="710" t="e">
        <f>'[2]Small comp'!#REF!</f>
        <v>#REF!</v>
      </c>
      <c r="P5" s="515" t="e">
        <f>'[2]Small comp'!#REF!</f>
        <v>#REF!</v>
      </c>
      <c r="Q5" s="710" t="e">
        <f>'[2]Small comp'!#REF!</f>
        <v>#REF!</v>
      </c>
      <c r="R5" s="710" t="e">
        <f>'[2]Small comp'!#REF!</f>
        <v>#REF!</v>
      </c>
      <c r="S5" s="710" t="e">
        <f>'[2]Small comp'!#REF!</f>
        <v>#REF!</v>
      </c>
      <c r="T5" s="711"/>
      <c r="U5" s="517"/>
      <c r="V5" s="517"/>
      <c r="W5" s="517"/>
      <c r="X5" s="705"/>
      <c r="Y5" s="517"/>
    </row>
    <row r="6" hidden="1" customHeight="1" spans="1:30">
      <c r="A6" s="266" t="e">
        <f>'[2]Small comp'!#REF!</f>
        <v>#REF!</v>
      </c>
      <c r="B6" s="267" t="e">
        <f>'[2]Small comp'!#REF!</f>
        <v>#REF!</v>
      </c>
      <c r="C6" s="108" t="s">
        <v>666</v>
      </c>
      <c r="D6" s="706" t="e">
        <f>'[2]Small comp'!#REF!</f>
        <v>#REF!</v>
      </c>
      <c r="E6" s="707" t="e">
        <f>'[2]Small comp'!#REF!</f>
        <v>#REF!</v>
      </c>
      <c r="F6" s="707" t="e">
        <f>'[2]Small comp'!#REF!</f>
        <v>#REF!</v>
      </c>
      <c r="G6" s="493" t="e">
        <f>'[2]Small comp'!#REF!</f>
        <v>#REF!</v>
      </c>
      <c r="H6" s="493" t="e">
        <f>'[2]Small comp'!#REF!</f>
        <v>#REF!</v>
      </c>
      <c r="I6" s="493"/>
      <c r="J6" s="708" t="e">
        <f>'[2]Small comp'!#REF!</f>
        <v>#REF!</v>
      </c>
      <c r="K6" s="493" t="s">
        <v>667</v>
      </c>
      <c r="L6" s="274" t="e">
        <f>'[2]Small comp'!#REF!</f>
        <v>#REF!</v>
      </c>
      <c r="M6" s="515" t="e">
        <f>'[2]Small comp'!#REF!</f>
        <v>#REF!</v>
      </c>
      <c r="N6" s="515" t="e">
        <f>'[2]Small comp'!#REF!</f>
        <v>#REF!</v>
      </c>
      <c r="O6" s="710" t="e">
        <f>'[2]Small comp'!#REF!</f>
        <v>#REF!</v>
      </c>
      <c r="P6" s="515" t="e">
        <f>'[2]Small comp'!#REF!</f>
        <v>#REF!</v>
      </c>
      <c r="Q6" s="710" t="e">
        <f>'[2]Small comp'!#REF!</f>
        <v>#REF!</v>
      </c>
      <c r="R6" s="710" t="e">
        <f>'[2]Small comp'!#REF!</f>
        <v>#REF!</v>
      </c>
      <c r="S6" s="710" t="e">
        <f>'[2]Small comp'!#REF!</f>
        <v>#REF!</v>
      </c>
      <c r="T6" s="407"/>
      <c r="U6" s="712"/>
      <c r="V6" s="696"/>
      <c r="W6" s="696"/>
      <c r="X6" s="713" t="e">
        <f>(#REF!+#REF!)*#REF!</f>
        <v>#REF!</v>
      </c>
      <c r="Y6" s="696"/>
      <c r="Z6" s="696"/>
      <c r="AA6" s="291"/>
      <c r="AB6" s="291"/>
      <c r="AC6" s="291"/>
      <c r="AD6" s="291"/>
    </row>
    <row r="7" ht="17.25" customHeight="1" spans="1:30">
      <c r="A7" s="266" t="str">
        <f>'[2]Small comp'!$A9</f>
        <v>SMA019</v>
      </c>
      <c r="B7" s="267" t="str">
        <f>'[2]Small comp'!$B9</f>
        <v>SC18CL</v>
      </c>
      <c r="C7" s="112"/>
      <c r="D7" s="706">
        <f>'[2]Small comp'!D9</f>
        <v>0.625</v>
      </c>
      <c r="E7" s="707">
        <f>'[2]Small comp'!E9</f>
        <v>0</v>
      </c>
      <c r="F7" s="707" t="str">
        <f>'[2]Small comp'!F9</f>
        <v>c/w relay box</v>
      </c>
      <c r="G7" s="493" t="str">
        <f>'[2]Small comp'!H9</f>
        <v>0.055*63"</v>
      </c>
      <c r="H7" s="493" t="str">
        <f>'[2]Small comp'!I9</f>
        <v>6d s/s</v>
      </c>
      <c r="I7" s="493"/>
      <c r="J7" s="708">
        <f>'[2]Small comp'!O9</f>
        <v>795.666666666667</v>
      </c>
      <c r="K7" s="497"/>
      <c r="L7" s="274" t="str">
        <f>'[2]Small comp'!$T9</f>
        <v>CS100</v>
      </c>
      <c r="M7" s="710">
        <f>'[2]Small comp'!W9</f>
        <v>1500.25124305482</v>
      </c>
      <c r="N7" s="515">
        <f>'[2]Small comp'!AC9</f>
        <v>0</v>
      </c>
      <c r="O7" s="710">
        <f>'[2]Small comp'!AF9</f>
        <v>0</v>
      </c>
      <c r="P7" s="515">
        <f>'[2]Small comp'!AG9</f>
        <v>0</v>
      </c>
      <c r="Q7" s="710">
        <f>'[2]Small comp'!AJ9</f>
        <v>0</v>
      </c>
      <c r="R7" s="710">
        <f>'[2]Small comp'!AK9</f>
        <v>0</v>
      </c>
      <c r="S7" s="710">
        <f>'[2]Small comp'!AL9</f>
        <v>0</v>
      </c>
      <c r="T7" s="408"/>
      <c r="U7" s="712"/>
      <c r="V7" s="696"/>
      <c r="W7" s="696"/>
      <c r="X7" s="713"/>
      <c r="Y7" s="696"/>
      <c r="Z7" s="696"/>
      <c r="AA7" s="291"/>
      <c r="AB7" s="291"/>
      <c r="AC7" s="291"/>
      <c r="AD7" s="291"/>
    </row>
    <row r="8" ht="22" customHeight="1" spans="1:30">
      <c r="A8" s="266" t="str">
        <f>'[2]Small comp'!$A10</f>
        <v>SMA020</v>
      </c>
      <c r="B8" s="267" t="str">
        <f>'[2]Small comp'!$B10</f>
        <v>SC21CL </v>
      </c>
      <c r="C8" s="114"/>
      <c r="D8" s="706">
        <f>'[2]Small comp'!D10</f>
        <v>0.875</v>
      </c>
      <c r="E8" s="707">
        <f>'[2]Small comp'!E10</f>
        <v>0</v>
      </c>
      <c r="F8" s="707" t="str">
        <f>'[2]Small comp'!F10</f>
        <v>c/w relay box</v>
      </c>
      <c r="G8" s="493" t="str">
        <f>'[2]Small comp'!H10</f>
        <v>0.55*5ft</v>
      </c>
      <c r="H8" s="493" t="str">
        <f>'[2]Small comp'!I10</f>
        <v>2glass door frezzer,4d s/s frezzer, 6d s/s</v>
      </c>
      <c r="I8" s="493"/>
      <c r="J8" s="708">
        <f>'[2]Small comp'!O10</f>
        <v>873.444444444444</v>
      </c>
      <c r="K8" s="505"/>
      <c r="L8" s="274" t="str">
        <f>'[2]Small comp'!$T10</f>
        <v>CS125 Axial fan</v>
      </c>
      <c r="M8" s="710">
        <f>'[2]Small comp'!W10</f>
        <v>1678.65323109331</v>
      </c>
      <c r="N8" s="515">
        <f>'[2]Small comp'!AC10</f>
        <v>0</v>
      </c>
      <c r="O8" s="710">
        <f>'[2]Small comp'!AF10</f>
        <v>0</v>
      </c>
      <c r="P8" s="515">
        <f>'[2]Small comp'!AG10</f>
        <v>0</v>
      </c>
      <c r="Q8" s="710">
        <f>'[2]Small comp'!AJ10</f>
        <v>0</v>
      </c>
      <c r="R8" s="710">
        <f>'[2]Small comp'!AK10</f>
        <v>0</v>
      </c>
      <c r="S8" s="710">
        <f>'[2]Small comp'!AL10</f>
        <v>0</v>
      </c>
      <c r="T8" s="410"/>
      <c r="U8" s="712"/>
      <c r="V8" s="696"/>
      <c r="W8" s="696"/>
      <c r="X8" s="713"/>
      <c r="Y8" s="696"/>
      <c r="Z8" s="696"/>
      <c r="AA8" s="291"/>
      <c r="AB8" s="291"/>
      <c r="AC8" s="291"/>
      <c r="AD8" s="291"/>
    </row>
    <row r="9" ht="22.5" spans="1:30">
      <c r="A9" s="266" t="str">
        <f>'[2]Small comp'!$A12</f>
        <v>SMA025.04</v>
      </c>
      <c r="B9" s="296" t="str">
        <f>'[2]Small comp'!$B12</f>
        <v>EEI76C13DJH DC MOTOR (3/8hp)</v>
      </c>
      <c r="C9" s="281" t="s">
        <v>668</v>
      </c>
      <c r="D9" s="706" t="str">
        <f>'[2]Small comp'!D12</f>
        <v>3/8 (0.77amp)</v>
      </c>
      <c r="E9" s="707">
        <f>'[2]Small comp'!E12</f>
        <v>0</v>
      </c>
      <c r="F9" s="707">
        <f>'[2]Small comp'!F12</f>
        <v>0</v>
      </c>
      <c r="G9" s="493">
        <f>'[2]Small comp'!H12</f>
        <v>0</v>
      </c>
      <c r="H9" s="493" t="str">
        <f>'[2]Small comp'!I12</f>
        <v>2door chiller showcase</v>
      </c>
      <c r="I9" s="493"/>
      <c r="J9" s="708">
        <f>'[2]Small comp'!O12</f>
        <v>357.933333333333</v>
      </c>
      <c r="K9" s="714"/>
      <c r="L9" s="274" t="str">
        <f>'[2]Small comp'!$T12</f>
        <v>CS050 (15 u)</v>
      </c>
      <c r="M9" s="710">
        <f>'[2]Small comp'!W12</f>
        <v>1000.34063275595</v>
      </c>
      <c r="N9" s="515">
        <f>'[2]Small comp'!AC12</f>
        <v>0</v>
      </c>
      <c r="O9" s="710">
        <f>'[2]Small comp'!AF12</f>
        <v>0</v>
      </c>
      <c r="P9" s="515">
        <f>'[2]Small comp'!AG12</f>
        <v>0</v>
      </c>
      <c r="Q9" s="710">
        <f>'[2]Small comp'!AJ12</f>
        <v>0</v>
      </c>
      <c r="R9" s="710">
        <f>'[2]Small comp'!AK12</f>
        <v>0</v>
      </c>
      <c r="S9" s="710">
        <f>'[2]Small comp'!AL12</f>
        <v>0</v>
      </c>
      <c r="T9" s="404"/>
      <c r="U9" s="712"/>
      <c r="W9" s="695"/>
      <c r="X9" s="713"/>
      <c r="AC9" s="291"/>
      <c r="AD9" s="291"/>
    </row>
    <row r="10" spans="1:30">
      <c r="A10" s="266" t="str">
        <f>'[2]Small comp'!$A13</f>
        <v>SMA026.01</v>
      </c>
      <c r="B10" s="267" t="str">
        <f>'[2]Small comp'!$B13</f>
        <v>LX95LHBM 1/3HP LG COMP</v>
      </c>
      <c r="C10" s="377"/>
      <c r="D10" s="706" t="str">
        <f>'[2]Small comp'!D13</f>
        <v>1/3HP C/W RUN CAP</v>
      </c>
      <c r="E10" s="707" t="str">
        <f>'[2]Small comp'!E13</f>
        <v>QA110/AE4440</v>
      </c>
      <c r="F10" s="707">
        <f>'[2]Small comp'!F13</f>
        <v>0</v>
      </c>
      <c r="G10" s="493">
        <f>'[2]Small comp'!H13</f>
        <v>0</v>
      </c>
      <c r="H10" s="493" t="str">
        <f>'[2]Small comp'!I13</f>
        <v>counter frezzer 6ft</v>
      </c>
      <c r="I10" s="493"/>
      <c r="J10" s="708">
        <f>'[2]Small comp'!O13</f>
        <v>272.168582375479</v>
      </c>
      <c r="K10" s="714"/>
      <c r="L10" s="274" t="str">
        <f>'[2]Small comp'!$T13</f>
        <v>CS033 (10 u)</v>
      </c>
      <c r="M10" s="710">
        <f>'[2]Small comp'!W13</f>
        <v>868.66269054792</v>
      </c>
      <c r="N10" s="515">
        <f>'[2]Small comp'!AC13</f>
        <v>0</v>
      </c>
      <c r="O10" s="710">
        <f>'[2]Small comp'!AF13</f>
        <v>0</v>
      </c>
      <c r="P10" s="515">
        <f>'[2]Small comp'!AG13</f>
        <v>0</v>
      </c>
      <c r="Q10" s="710">
        <f>'[2]Small comp'!AJ13</f>
        <v>0</v>
      </c>
      <c r="R10" s="710">
        <f>'[2]Small comp'!AK13</f>
        <v>0</v>
      </c>
      <c r="S10" s="710">
        <f>'[2]Small comp'!AL13</f>
        <v>0</v>
      </c>
      <c r="T10" s="404"/>
      <c r="U10" s="712"/>
      <c r="W10" s="695"/>
      <c r="X10" s="713"/>
      <c r="AC10" s="291"/>
      <c r="AD10" s="291"/>
    </row>
    <row r="11" spans="1:30">
      <c r="A11" s="266" t="str">
        <f>'[2]Small comp'!$A14</f>
        <v>SMA026.08</v>
      </c>
      <c r="B11" s="1050" t="str">
        <f>'[2]Small comp'!$B14</f>
        <v>NF21K5131FU 3/8HP R134 LT</v>
      </c>
      <c r="C11" s="376" t="s">
        <v>669</v>
      </c>
      <c r="D11" s="706" t="str">
        <f>'[2]Small comp'!D14</f>
        <v>3/8HP C/W RUN CAP</v>
      </c>
      <c r="E11" s="707" t="str">
        <f>'[2]Small comp'!E14</f>
        <v>2PCS</v>
      </c>
      <c r="F11" s="707">
        <f>'[2]Small comp'!F14</f>
        <v>0</v>
      </c>
      <c r="G11" s="493">
        <f>'[2]Small comp'!H14</f>
        <v>0</v>
      </c>
      <c r="H11" s="493">
        <f>'[2]Small comp'!I14</f>
        <v>0</v>
      </c>
      <c r="I11" s="493"/>
      <c r="J11" s="708">
        <f>'[2]Small comp'!O14</f>
        <v>333.022222222222</v>
      </c>
      <c r="K11" s="714"/>
      <c r="L11" s="274">
        <f>'[2]Small comp'!$T14</f>
        <v>0</v>
      </c>
      <c r="M11" s="710">
        <f>'[2]Small comp'!W14</f>
        <v>0</v>
      </c>
      <c r="N11" s="515">
        <f>'[2]Small comp'!AC14</f>
        <v>0</v>
      </c>
      <c r="O11" s="710">
        <f>'[2]Small comp'!AF14</f>
        <v>0</v>
      </c>
      <c r="P11" s="515">
        <f>'[2]Small comp'!AG14</f>
        <v>0</v>
      </c>
      <c r="Q11" s="710">
        <f>'[2]Small comp'!AJ14</f>
        <v>0</v>
      </c>
      <c r="R11" s="710">
        <f>'[2]Small comp'!AK14</f>
        <v>0</v>
      </c>
      <c r="S11" s="710">
        <f>'[2]Small comp'!AL14</f>
        <v>0</v>
      </c>
      <c r="T11" s="407"/>
      <c r="U11" s="712"/>
      <c r="W11" s="695"/>
      <c r="X11" s="713"/>
      <c r="AC11" s="291"/>
      <c r="AD11" s="291"/>
    </row>
    <row r="12" spans="1:30">
      <c r="A12" s="266" t="str">
        <f>'[2]Small comp'!$A15</f>
        <v>SMA026.10</v>
      </c>
      <c r="B12" s="1050" t="str">
        <f>'[2]Small comp'!$B15</f>
        <v>NF26K5131FZ 3/8HP R134</v>
      </c>
      <c r="C12" s="377"/>
      <c r="D12" s="706" t="str">
        <f>'[2]Small comp'!D15</f>
        <v>3/8 MED TEMP</v>
      </c>
      <c r="E12" s="707" t="str">
        <f>'[2]Small comp'!E15</f>
        <v>3PCS</v>
      </c>
      <c r="F12" s="707">
        <f>'[2]Small comp'!F15</f>
        <v>0</v>
      </c>
      <c r="G12" s="493">
        <f>'[2]Small comp'!H15</f>
        <v>0</v>
      </c>
      <c r="H12" s="493">
        <f>'[2]Small comp'!I15</f>
        <v>0</v>
      </c>
      <c r="I12" s="493"/>
      <c r="J12" s="708">
        <f>'[2]Small comp'!O15</f>
        <v>338.266666666667</v>
      </c>
      <c r="K12" s="714"/>
      <c r="L12" s="274">
        <f>'[2]Small comp'!$T15</f>
        <v>0</v>
      </c>
      <c r="M12" s="710">
        <f>'[2]Small comp'!W15</f>
        <v>0</v>
      </c>
      <c r="N12" s="515">
        <f>'[2]Small comp'!AC15</f>
        <v>0</v>
      </c>
      <c r="O12" s="710">
        <f>'[2]Small comp'!AF15</f>
        <v>0</v>
      </c>
      <c r="P12" s="515">
        <f>'[2]Small comp'!AG15</f>
        <v>0</v>
      </c>
      <c r="Q12" s="710">
        <f>'[2]Small comp'!AJ15</f>
        <v>0</v>
      </c>
      <c r="R12" s="710">
        <f>'[2]Small comp'!AK15</f>
        <v>0</v>
      </c>
      <c r="S12" s="710">
        <f>'[2]Small comp'!AL15</f>
        <v>0</v>
      </c>
      <c r="T12" s="408"/>
      <c r="U12" s="712"/>
      <c r="W12" s="695"/>
      <c r="X12" s="713"/>
      <c r="AC12" s="291"/>
      <c r="AD12" s="291"/>
    </row>
    <row r="13" spans="1:30">
      <c r="A13" s="266" t="str">
        <f>'[2]Small comp'!$A16</f>
        <v>SMA026.12</v>
      </c>
      <c r="B13" s="1050" t="str">
        <f>'[2]Small comp'!$B16</f>
        <v>ENV4A5G-L2J 1/2hp inverter</v>
      </c>
      <c r="C13" s="377"/>
      <c r="D13" s="706" t="str">
        <f>'[2]Small comp'!D16</f>
        <v>15.3cc variable speed R600</v>
      </c>
      <c r="E13" s="707" t="str">
        <f>'[2]Small comp'!E16</f>
        <v>1PC</v>
      </c>
      <c r="F13" s="707">
        <f>'[2]Small comp'!F16</f>
        <v>0</v>
      </c>
      <c r="G13" s="493">
        <f>'[2]Small comp'!H16</f>
        <v>0</v>
      </c>
      <c r="H13" s="493">
        <f>'[2]Small comp'!I16</f>
        <v>0</v>
      </c>
      <c r="I13" s="493"/>
      <c r="J13" s="708">
        <f>'[2]Small comp'!O16</f>
        <v>386.623529411765</v>
      </c>
      <c r="K13" s="714"/>
      <c r="L13" s="274">
        <f>'[2]Small comp'!$T16</f>
        <v>0</v>
      </c>
      <c r="M13" s="710">
        <f>'[2]Small comp'!W16</f>
        <v>0</v>
      </c>
      <c r="N13" s="515">
        <f>'[2]Small comp'!AC16</f>
        <v>0</v>
      </c>
      <c r="O13" s="710">
        <f>'[2]Small comp'!AF16</f>
        <v>0</v>
      </c>
      <c r="P13" s="515">
        <f>'[2]Small comp'!AG16</f>
        <v>0</v>
      </c>
      <c r="Q13" s="710">
        <f>'[2]Small comp'!AJ16</f>
        <v>0</v>
      </c>
      <c r="R13" s="710">
        <f>'[2]Small comp'!AK16</f>
        <v>0</v>
      </c>
      <c r="S13" s="710">
        <f>'[2]Small comp'!AL16</f>
        <v>0</v>
      </c>
      <c r="T13" s="408"/>
      <c r="U13" s="712"/>
      <c r="W13" s="695"/>
      <c r="X13" s="713"/>
      <c r="AC13" s="291"/>
      <c r="AD13" s="291"/>
    </row>
    <row r="14" spans="1:30">
      <c r="A14" s="266" t="str">
        <f>'[2]Small comp'!$A17</f>
        <v>SMA026.13</v>
      </c>
      <c r="B14" s="1050" t="str">
        <f>'[2]Small comp'!$B17</f>
        <v>NC1MV90ASR</v>
      </c>
      <c r="C14" s="378"/>
      <c r="D14" s="706" t="str">
        <f>'[2]Small comp'!D17</f>
        <v>90cc variable speed R134</v>
      </c>
      <c r="E14" s="707" t="str">
        <f>'[2]Small comp'!E17</f>
        <v>1PC</v>
      </c>
      <c r="F14" s="707">
        <f>'[2]Small comp'!F17</f>
        <v>0</v>
      </c>
      <c r="G14" s="493">
        <f>'[2]Small comp'!H17</f>
        <v>0</v>
      </c>
      <c r="H14" s="493">
        <f>'[2]Small comp'!I17</f>
        <v>0</v>
      </c>
      <c r="I14" s="493"/>
      <c r="J14" s="708">
        <f>'[2]Small comp'!O17</f>
        <v>378.988235294118</v>
      </c>
      <c r="K14" s="714"/>
      <c r="L14" s="274">
        <f>'[2]Small comp'!$T17</f>
        <v>0</v>
      </c>
      <c r="M14" s="710">
        <f>'[2]Small comp'!W17</f>
        <v>0</v>
      </c>
      <c r="N14" s="515">
        <f>'[2]Small comp'!AC17</f>
        <v>0</v>
      </c>
      <c r="O14" s="710">
        <f>'[2]Small comp'!AF17</f>
        <v>0</v>
      </c>
      <c r="P14" s="515">
        <f>'[2]Small comp'!AG17</f>
        <v>0</v>
      </c>
      <c r="Q14" s="710">
        <f>'[2]Small comp'!AJ17</f>
        <v>0</v>
      </c>
      <c r="R14" s="710">
        <f>'[2]Small comp'!AK17</f>
        <v>0</v>
      </c>
      <c r="S14" s="710">
        <f>'[2]Small comp'!AL17</f>
        <v>0</v>
      </c>
      <c r="T14" s="410"/>
      <c r="U14" s="712"/>
      <c r="W14" s="695"/>
      <c r="X14" s="713"/>
      <c r="AC14" s="291"/>
      <c r="AD14" s="291"/>
    </row>
    <row r="15" spans="1:30">
      <c r="A15" s="266" t="str">
        <f>'[2]Small comp'!$A18</f>
        <v>SMA026.14</v>
      </c>
      <c r="B15" s="267" t="str">
        <f>'[2]Small comp'!$B18</f>
        <v>SE30</v>
      </c>
      <c r="C15" s="715" t="s">
        <v>670</v>
      </c>
      <c r="D15" s="716" t="s">
        <v>671</v>
      </c>
      <c r="E15" s="707"/>
      <c r="F15" s="707"/>
      <c r="G15" s="493"/>
      <c r="H15" s="493"/>
      <c r="I15" s="493"/>
      <c r="J15" s="708">
        <f>'[2]Small comp'!O18</f>
        <v>149.138888888889</v>
      </c>
      <c r="K15" s="717"/>
      <c r="L15" s="274">
        <f>'[2]Small comp'!$T18</f>
        <v>0</v>
      </c>
      <c r="M15" s="710">
        <f>'[2]Small comp'!W18</f>
        <v>0</v>
      </c>
      <c r="N15" s="515"/>
      <c r="O15" s="710"/>
      <c r="P15" s="515"/>
      <c r="Q15" s="710"/>
      <c r="R15" s="710"/>
      <c r="S15" s="710"/>
      <c r="T15" s="408"/>
      <c r="U15" s="712"/>
      <c r="W15" s="695"/>
      <c r="X15" s="713"/>
      <c r="AC15" s="291"/>
      <c r="AD15" s="291"/>
    </row>
    <row r="16" spans="1:30">
      <c r="A16" s="266" t="str">
        <f>'[2]Small comp'!$A19</f>
        <v>SMA026.15</v>
      </c>
      <c r="B16" s="267" t="str">
        <f>'[2]Small comp'!$B19</f>
        <v>SE40</v>
      </c>
      <c r="C16" s="715"/>
      <c r="D16" s="716" t="s">
        <v>672</v>
      </c>
      <c r="E16" s="707"/>
      <c r="F16" s="707"/>
      <c r="G16" s="493"/>
      <c r="H16" s="493"/>
      <c r="I16" s="493"/>
      <c r="J16" s="708">
        <f>'[2]Small comp'!O19</f>
        <v>155.694444444444</v>
      </c>
      <c r="K16" s="717"/>
      <c r="L16" s="274">
        <f>'[2]Small comp'!$T19</f>
        <v>0</v>
      </c>
      <c r="M16" s="710">
        <f>'[2]Small comp'!W19</f>
        <v>0</v>
      </c>
      <c r="N16" s="515"/>
      <c r="O16" s="710"/>
      <c r="P16" s="515"/>
      <c r="Q16" s="710"/>
      <c r="R16" s="710"/>
      <c r="S16" s="710"/>
      <c r="T16" s="408"/>
      <c r="U16" s="712"/>
      <c r="W16" s="695"/>
      <c r="X16" s="713"/>
      <c r="AC16" s="291"/>
      <c r="AD16" s="291"/>
    </row>
    <row r="17" ht="12" customHeight="1" spans="1:30">
      <c r="A17" s="266" t="str">
        <f>'[2]Small comp'!$A20</f>
        <v>SMA030.01</v>
      </c>
      <c r="B17" s="267" t="str">
        <f>'[2]Small comp'!$B20</f>
        <v>L65CI</v>
      </c>
      <c r="C17" s="117" t="s">
        <v>673</v>
      </c>
      <c r="D17" s="706" t="str">
        <f>'[2]Small comp'!D20</f>
        <v>1/6hp</v>
      </c>
      <c r="E17" s="707" t="str">
        <f>'[2]Small comp'!E20</f>
        <v>QB66</v>
      </c>
      <c r="F17" s="707">
        <f>'[2]Small comp'!F20</f>
        <v>0</v>
      </c>
      <c r="G17" s="493" t="str">
        <f>'[2]Small comp'!H20</f>
        <v>0.028*4ft</v>
      </c>
      <c r="H17" s="493">
        <f>'[2]Small comp'!I20</f>
        <v>0</v>
      </c>
      <c r="I17" s="493"/>
      <c r="J17" s="708">
        <f>'[2]Small comp'!O20</f>
        <v>157.690909090909</v>
      </c>
      <c r="K17" s="718"/>
      <c r="L17" s="274">
        <f>'[2]Small comp'!$T20</f>
        <v>0</v>
      </c>
      <c r="M17" s="710">
        <f>'[2]Small comp'!W20</f>
        <v>0</v>
      </c>
      <c r="N17" s="515"/>
      <c r="O17" s="710"/>
      <c r="P17" s="515"/>
      <c r="Q17" s="710"/>
      <c r="R17" s="710"/>
      <c r="S17" s="710"/>
      <c r="T17" s="408"/>
      <c r="U17" s="712"/>
      <c r="W17" s="695"/>
      <c r="X17" s="713"/>
      <c r="AC17" s="291"/>
      <c r="AD17" s="291"/>
    </row>
    <row r="18" spans="1:30">
      <c r="A18" s="266" t="str">
        <f>'[2]Small comp'!$A21</f>
        <v>SMA030.02</v>
      </c>
      <c r="B18" s="267" t="str">
        <f>'[2]Small comp'!$B21</f>
        <v>L72CZ1</v>
      </c>
      <c r="C18" s="121"/>
      <c r="D18" s="706" t="str">
        <f>'[2]Small comp'!D21</f>
        <v>1/5hp c/w run cap 3uf</v>
      </c>
      <c r="E18" s="707" t="str">
        <f>'[2]Small comp'!E21</f>
        <v>QB73</v>
      </c>
      <c r="F18" s="707">
        <f>'[2]Small comp'!F21</f>
        <v>0</v>
      </c>
      <c r="G18" s="493" t="str">
        <f>'[2]Small comp'!H21</f>
        <v>0.036*4ft</v>
      </c>
      <c r="H18" s="493">
        <f>'[2]Small comp'!I21</f>
        <v>0</v>
      </c>
      <c r="I18" s="493"/>
      <c r="J18" s="708">
        <f>'[2]Small comp'!O21</f>
        <v>177.131111111111</v>
      </c>
      <c r="K18" s="718"/>
      <c r="L18" s="274" t="str">
        <f>'[2]Small comp'!$T21</f>
        <v>CS025</v>
      </c>
      <c r="M18" s="710">
        <f>'[2]Small comp'!W21</f>
        <v>510.879094106309</v>
      </c>
      <c r="N18" s="515"/>
      <c r="O18" s="710"/>
      <c r="P18" s="515"/>
      <c r="Q18" s="710"/>
      <c r="R18" s="710"/>
      <c r="S18" s="710"/>
      <c r="T18" s="408"/>
      <c r="U18" s="712"/>
      <c r="W18" s="695"/>
      <c r="X18" s="713"/>
      <c r="AC18" s="291"/>
      <c r="AD18" s="291"/>
    </row>
    <row r="19" spans="1:30">
      <c r="A19" s="266" t="str">
        <f>'[2]Small comp'!$A22</f>
        <v>SMA030.021</v>
      </c>
      <c r="B19" s="267" t="str">
        <f>'[2]Small comp'!$B22</f>
        <v>L76CZ1</v>
      </c>
      <c r="C19" s="121"/>
      <c r="D19" s="706" t="str">
        <f>'[2]Small comp'!D22</f>
        <v>1/4hpc/w run cap 3uf</v>
      </c>
      <c r="E19" s="707" t="str">
        <f>'[2]Small comp'!E22</f>
        <v>QB86</v>
      </c>
      <c r="F19" s="707">
        <f>'[2]Small comp'!F22</f>
        <v>0</v>
      </c>
      <c r="G19" s="493">
        <f>'[2]Small comp'!H22</f>
        <v>0</v>
      </c>
      <c r="H19" s="493">
        <f>'[2]Small comp'!I22</f>
        <v>0</v>
      </c>
      <c r="I19" s="493"/>
      <c r="J19" s="708">
        <f>'[2]Small comp'!O22</f>
        <v>173.543434343434</v>
      </c>
      <c r="K19" s="718"/>
      <c r="L19" s="274" t="str">
        <f>'[2]Small comp'!$T22</f>
        <v>CS030</v>
      </c>
      <c r="M19" s="710">
        <f>'[2]Small comp'!W22</f>
        <v>608.007173530772</v>
      </c>
      <c r="N19" s="515"/>
      <c r="O19" s="710"/>
      <c r="P19" s="515"/>
      <c r="Q19" s="710"/>
      <c r="R19" s="710"/>
      <c r="S19" s="710"/>
      <c r="T19" s="408"/>
      <c r="U19" s="712"/>
      <c r="W19" s="695"/>
      <c r="X19" s="713"/>
      <c r="AC19" s="291"/>
      <c r="AD19" s="291"/>
    </row>
    <row r="20" customHeight="1" spans="1:30">
      <c r="A20" s="266" t="str">
        <f>'[2]Small comp'!$A23</f>
        <v>SMA030.03</v>
      </c>
      <c r="B20" s="267" t="str">
        <f>'[2]Small comp'!$B23</f>
        <v>K230CZ1</v>
      </c>
      <c r="C20" s="121"/>
      <c r="D20" s="706" t="str">
        <f>'[2]Small comp'!D23</f>
        <v>1/4hp 230W c/w Start cap</v>
      </c>
      <c r="E20" s="707" t="str">
        <f>'[2]Small comp'!E23</f>
        <v>QB91</v>
      </c>
      <c r="F20" s="707" t="str">
        <f>'[2]Small comp'!F23</f>
        <v>50uf</v>
      </c>
      <c r="G20" s="493" t="str">
        <f>'[2]Small comp'!H23</f>
        <v>0.042*54"</v>
      </c>
      <c r="H20" s="493" t="str">
        <f>'[2]Small comp'!I23</f>
        <v>1.2m counter chiller</v>
      </c>
      <c r="I20" s="493"/>
      <c r="J20" s="708">
        <f>'[2]Small comp'!O23</f>
        <v>196.792735042735</v>
      </c>
      <c r="K20" s="718"/>
      <c r="L20" s="274" t="str">
        <f>'[2]Small comp'!$T23</f>
        <v>CS030</v>
      </c>
      <c r="M20" s="710">
        <f>'[2]Small comp'!W23</f>
        <v>618.933099456698</v>
      </c>
      <c r="N20" s="515"/>
      <c r="O20" s="710"/>
      <c r="P20" s="515"/>
      <c r="Q20" s="710"/>
      <c r="R20" s="710"/>
      <c r="S20" s="710"/>
      <c r="T20" s="408"/>
      <c r="U20" s="712"/>
      <c r="W20" s="695"/>
      <c r="X20" s="713"/>
      <c r="AC20" s="291"/>
      <c r="AD20" s="291"/>
    </row>
    <row r="21" ht="14" customHeight="1" spans="1:30">
      <c r="A21" s="266" t="str">
        <f>'[2]Small comp'!$A24</f>
        <v>SMA030.05</v>
      </c>
      <c r="B21" s="267" t="str">
        <f>'[2]Small comp'!$B24</f>
        <v>KK270CZ1</v>
      </c>
      <c r="C21" s="121"/>
      <c r="D21" s="706" t="str">
        <f>'[2]Small comp'!D24</f>
        <v>1/3hp 270W c/w Start&amp;Run cap</v>
      </c>
      <c r="E21" s="707" t="str">
        <f>'[2]Small comp'!E24</f>
        <v>QB110,QA110</v>
      </c>
      <c r="F21" s="707" t="str">
        <f>'[2]Small comp'!F24</f>
        <v>5uf</v>
      </c>
      <c r="G21" s="493" t="str">
        <f>'[2]Small comp'!H24</f>
        <v>0.042*54"</v>
      </c>
      <c r="H21" s="493" t="str">
        <f>'[2]Small comp'!I24</f>
        <v>mini 2door,1.5m counter chiller,1 door display chiller</v>
      </c>
      <c r="I21" s="493"/>
      <c r="J21" s="708">
        <f>'[2]Small comp'!O24</f>
        <v>202.970085470085</v>
      </c>
      <c r="K21" s="718"/>
      <c r="L21" s="274" t="str">
        <f>'[2]Small comp'!$T24</f>
        <v>CS033 (10 u)</v>
      </c>
      <c r="M21" s="710">
        <f>'[2]Small comp'!W24</f>
        <v>712.183337631786</v>
      </c>
      <c r="N21" s="515"/>
      <c r="O21" s="710"/>
      <c r="P21" s="515"/>
      <c r="Q21" s="710"/>
      <c r="R21" s="710"/>
      <c r="S21" s="710"/>
      <c r="T21" s="408"/>
      <c r="U21" s="712"/>
      <c r="W21" s="695"/>
      <c r="X21" s="713"/>
      <c r="AC21" s="291"/>
      <c r="AD21" s="291"/>
    </row>
    <row r="22" ht="22.5" spans="1:30">
      <c r="A22" s="266" t="str">
        <f>'[2]Small comp'!$A25</f>
        <v>SMA030.06</v>
      </c>
      <c r="B22" s="267" t="str">
        <f>'[2]Small comp'!$B25</f>
        <v>K325CZ1</v>
      </c>
      <c r="C22" s="121"/>
      <c r="D22" s="706" t="str">
        <f>'[2]Small comp'!D25</f>
        <v>3/8hp 325W c/w Start&amp;Run cap</v>
      </c>
      <c r="E22" s="707" t="str">
        <f>'[2]Small comp'!E25</f>
        <v>QA125</v>
      </c>
      <c r="F22" s="707" t="str">
        <f>'[2]Small comp'!F25</f>
        <v>50uf,5uf</v>
      </c>
      <c r="G22" s="493" t="str">
        <f>'[2]Small comp'!H25</f>
        <v>0.042*54"</v>
      </c>
      <c r="H22" s="493" t="str">
        <f>'[2]Small comp'!I25</f>
        <v>1.8m counter chiller,2door piping</v>
      </c>
      <c r="I22" s="493"/>
      <c r="J22" s="708">
        <f>'[2]Small comp'!O25</f>
        <v>232.09188034188</v>
      </c>
      <c r="K22" s="718"/>
      <c r="L22" s="274" t="str">
        <f>'[2]Small comp'!$T25</f>
        <v>CS050 (15 u)</v>
      </c>
      <c r="M22" s="710">
        <f>'[2]Small comp'!W25</f>
        <v>745.744184192632</v>
      </c>
      <c r="N22" s="515"/>
      <c r="O22" s="710"/>
      <c r="P22" s="515"/>
      <c r="Q22" s="710"/>
      <c r="R22" s="710"/>
      <c r="S22" s="710"/>
      <c r="T22" s="408"/>
      <c r="U22" s="712"/>
      <c r="W22" s="695"/>
      <c r="X22" s="713"/>
      <c r="AC22" s="291"/>
      <c r="AD22" s="291"/>
    </row>
    <row r="23" ht="12.75" customHeight="1" spans="1:30">
      <c r="A23" s="266" t="str">
        <f>'[2]Small comp'!$A26</f>
        <v>SMA030.07</v>
      </c>
      <c r="B23" s="267" t="str">
        <f>'[2]Small comp'!$B26</f>
        <v>K375CZ1 1/2hp  </v>
      </c>
      <c r="C23" s="121"/>
      <c r="D23" s="706" t="str">
        <f>'[2]Small comp'!D26</f>
        <v>1/2hp c/w Start&amp;Run cap</v>
      </c>
      <c r="E23" s="707" t="str">
        <f>'[2]Small comp'!E26</f>
        <v>AE2415Y,QA125</v>
      </c>
      <c r="F23" s="707" t="str">
        <f>'[2]Small comp'!F26</f>
        <v>50uf,5uf</v>
      </c>
      <c r="G23" s="493" t="str">
        <f>'[2]Small comp'!H26</f>
        <v>0.049*54" </v>
      </c>
      <c r="H23" s="493" t="str">
        <f>'[2]Small comp'!I26</f>
        <v>2door chiller showcase,2.1m c.chiller,4d upright</v>
      </c>
      <c r="I23" s="493"/>
      <c r="J23" s="708">
        <f>'[2]Small comp'!O26</f>
        <v>235.621794871795</v>
      </c>
      <c r="K23" s="718"/>
      <c r="L23" s="274" t="str">
        <f>'[2]Small comp'!$T26</f>
        <v>CS050 (15 u)</v>
      </c>
      <c r="M23" s="710">
        <f>'[2]Small comp'!W26</f>
        <v>778.234812650133</v>
      </c>
      <c r="N23" s="515"/>
      <c r="O23" s="710"/>
      <c r="P23" s="515"/>
      <c r="Q23" s="710"/>
      <c r="R23" s="710"/>
      <c r="S23" s="710"/>
      <c r="T23" s="408"/>
      <c r="U23" s="712"/>
      <c r="W23" s="695"/>
      <c r="X23" s="713"/>
      <c r="AC23" s="291"/>
      <c r="AD23" s="291"/>
    </row>
    <row r="24" customHeight="1" spans="1:30">
      <c r="A24" s="266" t="str">
        <f>'[2]Small comp'!$A27</f>
        <v>SMA030.08</v>
      </c>
      <c r="B24" s="267" t="str">
        <f>'[2]Small comp'!$B27</f>
        <v>K400CZ1 1/2hp(B) </v>
      </c>
      <c r="C24" s="122"/>
      <c r="D24" s="706" t="str">
        <f>'[2]Small comp'!D27</f>
        <v>1/2hp(B) C/W Start&amp;Run cap</v>
      </c>
      <c r="E24" s="707" t="str">
        <f>'[2]Small comp'!E27</f>
        <v>AE7440</v>
      </c>
      <c r="F24" s="707" t="str">
        <f>'[2]Small comp'!F27</f>
        <v>50uf,6uf</v>
      </c>
      <c r="G24" s="493" t="str">
        <f>'[2]Small comp'!H27</f>
        <v>0.049*54",0.042*54" piping</v>
      </c>
      <c r="H24" s="493" t="str">
        <f>'[2]Small comp'!I27</f>
        <v>3door chiller showcase,4d s/s upright</v>
      </c>
      <c r="I24" s="493"/>
      <c r="J24" s="708">
        <f>'[2]Small comp'!O27</f>
        <v>257.683760683761</v>
      </c>
      <c r="K24" s="718"/>
      <c r="L24" s="274" t="str">
        <f>'[2]Small comp'!$T27</f>
        <v>CS060 (16 u)</v>
      </c>
      <c r="M24" s="710">
        <f>'[2]Small comp'!W27</f>
        <v>819.575036340254</v>
      </c>
      <c r="N24" s="515"/>
      <c r="O24" s="710"/>
      <c r="P24" s="515"/>
      <c r="Q24" s="710"/>
      <c r="R24" s="710"/>
      <c r="S24" s="710"/>
      <c r="T24" s="408"/>
      <c r="U24" s="712"/>
      <c r="W24" s="695"/>
      <c r="X24" s="713"/>
      <c r="AC24" s="291"/>
      <c r="AD24" s="291"/>
    </row>
    <row r="25" ht="12" customHeight="1" spans="1:30">
      <c r="A25" s="266" t="str">
        <f>'[2]Small comp'!$A28</f>
        <v>SMA030.09</v>
      </c>
      <c r="B25" s="267" t="str">
        <f>'[2]Small comp'!$B28</f>
        <v>NE2150CK 1/3hp </v>
      </c>
      <c r="C25" s="117" t="s">
        <v>674</v>
      </c>
      <c r="D25" s="706" t="str">
        <f>'[2]Small comp'!D28</f>
        <v>1/3hp 600W c/w start&amp;run cap</v>
      </c>
      <c r="E25" s="707" t="str">
        <f>'[2]Small comp'!E28</f>
        <v>SC12CL</v>
      </c>
      <c r="F25" s="707">
        <f>'[2]Small comp'!F28</f>
        <v>0</v>
      </c>
      <c r="G25" s="493" t="str">
        <f>'[2]Small comp'!H28</f>
        <v>0.042*54"</v>
      </c>
      <c r="H25" s="493" t="str">
        <f>'[2]Small comp'!I28</f>
        <v>counter frezzer 6ft</v>
      </c>
      <c r="I25" s="493"/>
      <c r="J25" s="708">
        <f>'[2]Small comp'!O28</f>
        <v>407.263888888889</v>
      </c>
      <c r="K25" s="718"/>
      <c r="L25" s="274" t="str">
        <f>'[2]Small comp'!$T28</f>
        <v>CS050 (15 u)</v>
      </c>
      <c r="M25" s="710">
        <f>'[2]Small comp'!W28</f>
        <v>936.241867323854</v>
      </c>
      <c r="N25" s="515"/>
      <c r="O25" s="710"/>
      <c r="P25" s="515"/>
      <c r="Q25" s="710"/>
      <c r="R25" s="710"/>
      <c r="S25" s="710"/>
      <c r="T25" s="408"/>
      <c r="U25" s="712"/>
      <c r="W25" s="695"/>
      <c r="X25" s="713"/>
      <c r="AC25" s="291"/>
      <c r="AD25" s="291"/>
    </row>
    <row r="26" ht="12" customHeight="1" spans="1:30">
      <c r="A26" s="266" t="str">
        <f>'[2]Small comp'!$A29</f>
        <v>SMA030.10</v>
      </c>
      <c r="B26" s="267" t="str">
        <f>'[2]Small comp'!$B29</f>
        <v>NE2170CK 1/2hp </v>
      </c>
      <c r="C26" s="121"/>
      <c r="D26" s="706" t="str">
        <f>'[2]Small comp'!D29</f>
        <v>1/2hp 700W c/w start&amp;run cap</v>
      </c>
      <c r="E26" s="707" t="str">
        <f>'[2]Small comp'!E29</f>
        <v>SC15CL</v>
      </c>
      <c r="F26" s="707">
        <f>'[2]Small comp'!F29</f>
        <v>0</v>
      </c>
      <c r="G26" s="493" t="str">
        <f>'[2]Small comp'!H29</f>
        <v>0.049*54"</v>
      </c>
      <c r="H26" s="493" t="str">
        <f>'[2]Small comp'!I29</f>
        <v>4d s/s upright</v>
      </c>
      <c r="I26" s="493"/>
      <c r="J26" s="708">
        <f>'[2]Small comp'!O29</f>
        <v>421.26</v>
      </c>
      <c r="K26" s="718"/>
      <c r="L26" s="274" t="str">
        <f>'[2]Small comp'!$T29</f>
        <v>CS060 (16 u)</v>
      </c>
      <c r="M26" s="710">
        <f>'[2]Small comp'!W29</f>
        <v>944.391614823499</v>
      </c>
      <c r="N26" s="515"/>
      <c r="O26" s="710"/>
      <c r="P26" s="515"/>
      <c r="Q26" s="710"/>
      <c r="R26" s="710"/>
      <c r="S26" s="710"/>
      <c r="T26" s="408"/>
      <c r="U26" s="712"/>
      <c r="W26" s="695"/>
      <c r="X26" s="713"/>
      <c r="AC26" s="291"/>
      <c r="AD26" s="291"/>
    </row>
    <row r="27" spans="1:30">
      <c r="A27" s="266" t="str">
        <f>'[2]Small comp'!$A30</f>
        <v>SMA030.11</v>
      </c>
      <c r="B27" s="267" t="str">
        <f>'[2]Small comp'!$B30</f>
        <v>NE2178CK 5/8hp </v>
      </c>
      <c r="C27" s="121"/>
      <c r="D27" s="706" t="str">
        <f>'[2]Small comp'!D30</f>
        <v>5/8HP 850W c/w start&amp;run cap</v>
      </c>
      <c r="E27" s="707" t="str">
        <f>'[2]Small comp'!E30</f>
        <v>SC18CL</v>
      </c>
      <c r="F27" s="707">
        <f>'[2]Small comp'!F30</f>
        <v>0</v>
      </c>
      <c r="G27" s="493" t="str">
        <f>'[2]Small comp'!H30</f>
        <v>0.055*54"</v>
      </c>
      <c r="H27" s="493" t="str">
        <f>'[2]Small comp'!I30</f>
        <v>2d s/s frezzer,4d s/s upright</v>
      </c>
      <c r="I27" s="493"/>
      <c r="J27" s="708">
        <f>'[2]Small comp'!O30</f>
        <v>436.862222222222</v>
      </c>
      <c r="K27" s="718"/>
      <c r="L27" s="274" t="str">
        <f>'[2]Small comp'!$T30</f>
        <v>CS075</v>
      </c>
      <c r="M27" s="710">
        <f>'[2]Small comp'!W30</f>
        <v>1030.91638705123</v>
      </c>
      <c r="N27" s="515"/>
      <c r="O27" s="710"/>
      <c r="P27" s="515"/>
      <c r="Q27" s="710"/>
      <c r="R27" s="710"/>
      <c r="S27" s="710"/>
      <c r="T27" s="408"/>
      <c r="U27" s="712"/>
      <c r="W27" s="695"/>
      <c r="X27" s="713"/>
      <c r="AC27" s="291"/>
      <c r="AD27" s="291"/>
    </row>
    <row r="28" spans="1:30">
      <c r="A28" s="266" t="str">
        <f>'[2]Small comp'!$A31</f>
        <v>SMA030.12</v>
      </c>
      <c r="B28" s="267" t="str">
        <f>'[2]Small comp'!$B31</f>
        <v>NE2180CK 3/4hp</v>
      </c>
      <c r="C28" s="121"/>
      <c r="D28" s="706" t="str">
        <f>'[2]Small comp'!D31</f>
        <v>3/4HP 910W c/w start&amp;run cap</v>
      </c>
      <c r="E28" s="707" t="str">
        <f>'[2]Small comp'!E31</f>
        <v>SC18CL</v>
      </c>
      <c r="F28" s="707">
        <f>'[2]Small comp'!F31</f>
        <v>0</v>
      </c>
      <c r="G28" s="493" t="str">
        <f>'[2]Small comp'!H31</f>
        <v>0.055*54"</v>
      </c>
      <c r="H28" s="493" t="str">
        <f>'[2]Small comp'!I31</f>
        <v>4d s/s frezzer,6d s/s upright</v>
      </c>
      <c r="I28" s="493"/>
      <c r="J28" s="708">
        <f>'[2]Small comp'!O31</f>
        <v>455.064814814815</v>
      </c>
      <c r="K28" s="718"/>
      <c r="L28" s="274" t="str">
        <f>'[2]Small comp'!$T31</f>
        <v>CS100</v>
      </c>
      <c r="M28" s="710">
        <f>'[2]Small comp'!W31</f>
        <v>1101.81914428939</v>
      </c>
      <c r="N28" s="515"/>
      <c r="O28" s="710"/>
      <c r="P28" s="515"/>
      <c r="Q28" s="710"/>
      <c r="R28" s="710"/>
      <c r="S28" s="710"/>
      <c r="T28" s="408"/>
      <c r="U28" s="712"/>
      <c r="W28" s="695"/>
      <c r="X28" s="713"/>
      <c r="AC28" s="291"/>
      <c r="AD28" s="291"/>
    </row>
    <row r="29" ht="22.5" spans="1:30">
      <c r="A29" s="266" t="str">
        <f>'[2]Small comp'!$A32</f>
        <v>SMA030.14</v>
      </c>
      <c r="B29" s="267" t="str">
        <f>'[2]Small comp'!$B32</f>
        <v>NCT2195CK 1hp</v>
      </c>
      <c r="C29" s="121"/>
      <c r="D29" s="706" t="str">
        <f>'[2]Small comp'!D32</f>
        <v>1HP 1100W c/w start&amp;run cap</v>
      </c>
      <c r="E29" s="707" t="str">
        <f>'[2]Small comp'!E32</f>
        <v>WJ2450Z</v>
      </c>
      <c r="F29" s="707">
        <f>'[2]Small comp'!F32</f>
        <v>0</v>
      </c>
      <c r="G29" s="493" t="str">
        <f>'[2]Small comp'!H32</f>
        <v>0.049*54"*2</v>
      </c>
      <c r="H29" s="493" t="str">
        <f>'[2]Small comp'!I32</f>
        <v>2d frezzer glass,6d s/s frezzer</v>
      </c>
      <c r="I29" s="493"/>
      <c r="J29" s="708">
        <f>'[2]Small comp'!O32</f>
        <v>877.395555555555</v>
      </c>
      <c r="K29" s="718"/>
      <c r="L29" s="274" t="str">
        <f>'[2]Small comp'!$T32</f>
        <v>CS145 Axial fan</v>
      </c>
      <c r="M29" s="710">
        <f>'[2]Small comp'!W32</f>
        <v>1695.97408729408</v>
      </c>
      <c r="N29" s="515"/>
      <c r="O29" s="710"/>
      <c r="P29" s="515"/>
      <c r="Q29" s="710"/>
      <c r="R29" s="710"/>
      <c r="S29" s="710"/>
      <c r="T29" s="408"/>
      <c r="U29" s="712"/>
      <c r="W29" s="695"/>
      <c r="X29" s="713"/>
      <c r="AC29" s="291"/>
      <c r="AD29" s="291"/>
    </row>
    <row r="30" ht="12" customHeight="1" spans="1:30">
      <c r="A30" s="266" t="str">
        <f>'[2]Small comp'!$A33</f>
        <v>SMA030.15</v>
      </c>
      <c r="B30" s="267" t="str">
        <f>'[2]Small comp'!$B33</f>
        <v>NCT2212CK 1 1/2hp</v>
      </c>
      <c r="C30" s="122"/>
      <c r="D30" s="706" t="str">
        <f>'[2]Small comp'!D33</f>
        <v>1 1/2HP1400W  c/w start&amp;run cap</v>
      </c>
      <c r="E30" s="707" t="str">
        <f>'[2]Small comp'!E33</f>
        <v>AW2464Z</v>
      </c>
      <c r="F30" s="707">
        <f>'[2]Small comp'!F33</f>
        <v>0</v>
      </c>
      <c r="G30" s="493" t="str">
        <f>'[2]Small comp'!H33</f>
        <v>0.049*54"*2</v>
      </c>
      <c r="H30" s="493" t="str">
        <f>'[2]Small comp'!I33</f>
        <v>3d frezzer glass</v>
      </c>
      <c r="I30" s="493"/>
      <c r="J30" s="708">
        <f>'[2]Small comp'!O33</f>
        <v>961.671497584541</v>
      </c>
      <c r="K30" s="718"/>
      <c r="L30" s="274" t="str">
        <f>'[2]Small comp'!$T33</f>
        <v>CS170 Axial fan</v>
      </c>
      <c r="M30" s="710">
        <f>'[2]Small comp'!W33</f>
        <v>1804.55684277953</v>
      </c>
      <c r="N30" s="515"/>
      <c r="O30" s="710"/>
      <c r="P30" s="515"/>
      <c r="Q30" s="710"/>
      <c r="R30" s="710"/>
      <c r="S30" s="710"/>
      <c r="T30" s="408"/>
      <c r="U30" s="712"/>
      <c r="W30" s="695"/>
      <c r="X30" s="713"/>
      <c r="AC30" s="291"/>
      <c r="AD30" s="291"/>
    </row>
    <row r="31" spans="1:30">
      <c r="A31" s="266" t="str">
        <f>'[2]Small comp'!$A34</f>
        <v>SMA030.16</v>
      </c>
      <c r="B31" s="267" t="str">
        <f>'[2]Small comp'!$B34</f>
        <v>LZ58CU 1/3HP R290</v>
      </c>
      <c r="C31" s="117" t="s">
        <v>675</v>
      </c>
      <c r="D31" s="706" t="str">
        <f>'[2]Small comp'!D34</f>
        <v>1/3hp 275W c/w run cap</v>
      </c>
      <c r="E31" s="707" t="str">
        <f>'[2]Small comp'!E34</f>
        <v>QB110</v>
      </c>
      <c r="F31" s="707" t="str">
        <f>'[2]Small comp'!F34</f>
        <v>3uf</v>
      </c>
      <c r="G31" s="493" t="str">
        <f>'[2]Small comp'!H34</f>
        <v>0.036*76"</v>
      </c>
      <c r="H31" s="493">
        <f>'[2]Small comp'!I34</f>
        <v>0</v>
      </c>
      <c r="I31" s="493"/>
      <c r="J31" s="708">
        <f>'[2]Small comp'!O34</f>
        <v>189.674074074074</v>
      </c>
      <c r="K31" s="718"/>
      <c r="L31" s="274" t="str">
        <f>'[2]Small comp'!$T34</f>
        <v>CS050 (15 u)</v>
      </c>
      <c r="M31" s="710">
        <f>'[2]Small comp'!W34</f>
        <v>709.711003126324</v>
      </c>
      <c r="N31" s="515"/>
      <c r="O31" s="710"/>
      <c r="P31" s="515"/>
      <c r="Q31" s="710"/>
      <c r="R31" s="710"/>
      <c r="S31" s="710"/>
      <c r="T31" s="408"/>
      <c r="U31" s="712"/>
      <c r="W31" s="695"/>
      <c r="X31" s="713"/>
      <c r="AC31" s="291"/>
      <c r="AD31" s="291"/>
    </row>
    <row r="32" ht="12" customHeight="1" spans="1:30">
      <c r="A32" s="266" t="str">
        <f>'[2]Small comp'!$A35</f>
        <v>SMA030.17</v>
      </c>
      <c r="B32" s="267" t="str">
        <f>'[2]Small comp'!$B35</f>
        <v>LZ68CU1 3/8HP R290</v>
      </c>
      <c r="C32" s="121"/>
      <c r="D32" s="706" t="str">
        <f>'[2]Small comp'!D35</f>
        <v>3/8hp 325W c/w run cap</v>
      </c>
      <c r="E32" s="707" t="str">
        <f>'[2]Small comp'!E35</f>
        <v>QA125</v>
      </c>
      <c r="F32" s="707" t="str">
        <f>'[2]Small comp'!F35</f>
        <v>4uf</v>
      </c>
      <c r="G32" s="493" t="str">
        <f>'[2]Small comp'!H35</f>
        <v>0.036*59"</v>
      </c>
      <c r="H32" s="493" t="str">
        <f>'[2]Small comp'!I35</f>
        <v>5ft counter chiller</v>
      </c>
      <c r="I32" s="493"/>
      <c r="J32" s="708">
        <f>'[2]Small comp'!O35</f>
        <v>194.772839506173</v>
      </c>
      <c r="K32" s="718"/>
      <c r="L32" s="274" t="str">
        <f>'[2]Small comp'!$T35</f>
        <v>CS050 (15 u)</v>
      </c>
      <c r="M32" s="710">
        <f>'[2]Small comp'!W35</f>
        <v>722.876787958775</v>
      </c>
      <c r="N32" s="515"/>
      <c r="O32" s="710"/>
      <c r="P32" s="515"/>
      <c r="Q32" s="710"/>
      <c r="R32" s="710"/>
      <c r="S32" s="710"/>
      <c r="T32" s="408"/>
      <c r="U32" s="712"/>
      <c r="W32" s="695"/>
      <c r="X32" s="713"/>
      <c r="AC32" s="291"/>
      <c r="AD32" s="291"/>
    </row>
    <row r="33" spans="1:30">
      <c r="A33" s="266" t="str">
        <f>'[2]Small comp'!$A36</f>
        <v>SMA030.18</v>
      </c>
      <c r="B33" s="267" t="str">
        <f>'[2]Small comp'!$B36</f>
        <v>LZ76CU 1/2HP R290</v>
      </c>
      <c r="C33" s="121"/>
      <c r="D33" s="706" t="str">
        <f>'[2]Small comp'!D36</f>
        <v>1/2hp 380W c/w run cap</v>
      </c>
      <c r="E33" s="707" t="str">
        <f>'[2]Small comp'!E36</f>
        <v>AE2415Y</v>
      </c>
      <c r="F33" s="707" t="str">
        <f>'[2]Small comp'!F36</f>
        <v>4uf</v>
      </c>
      <c r="G33" s="493" t="str">
        <f>'[2]Small comp'!H36</f>
        <v>0.042*54"</v>
      </c>
      <c r="H33" s="493">
        <f>'[2]Small comp'!I36</f>
        <v>0</v>
      </c>
      <c r="I33" s="493"/>
      <c r="J33" s="708">
        <f>'[2]Small comp'!O36</f>
        <v>234.033333333333</v>
      </c>
      <c r="K33" s="718"/>
      <c r="L33" s="274" t="str">
        <f>'[2]Small comp'!$T36</f>
        <v>CS060 (16 u)</v>
      </c>
      <c r="M33" s="710">
        <f>'[2]Small comp'!W36</f>
        <v>774.050344982229</v>
      </c>
      <c r="N33" s="515"/>
      <c r="O33" s="710"/>
      <c r="P33" s="515"/>
      <c r="Q33" s="710"/>
      <c r="R33" s="710"/>
      <c r="S33" s="710"/>
      <c r="T33" s="408"/>
      <c r="U33" s="712"/>
      <c r="W33" s="695"/>
      <c r="X33" s="713"/>
      <c r="AC33" s="291"/>
      <c r="AD33" s="291"/>
    </row>
    <row r="34" spans="1:30">
      <c r="A34" s="266" t="str">
        <f>'[2]Small comp'!$A37</f>
        <v>SMA030.19</v>
      </c>
      <c r="B34" s="267" t="str">
        <f>'[2]Small comp'!$B37</f>
        <v>LU83CU 1/2HP R290</v>
      </c>
      <c r="C34" s="121"/>
      <c r="D34" s="706" t="str">
        <f>'[2]Small comp'!D37</f>
        <v>1/2hp 400W c/w start&amp;run cap</v>
      </c>
      <c r="E34" s="707" t="str">
        <f>'[2]Small comp'!E37</f>
        <v>AE2415Y</v>
      </c>
      <c r="F34" s="707">
        <f>'[2]Small comp'!F37</f>
        <v>0</v>
      </c>
      <c r="G34" s="493" t="str">
        <f>'[2]Small comp'!H37</f>
        <v>0.049*54"</v>
      </c>
      <c r="H34" s="493" t="str">
        <f>'[2]Small comp'!I37</f>
        <v>2door chiller showcase,4d s/s</v>
      </c>
      <c r="I34" s="493"/>
      <c r="J34" s="708">
        <f>'[2]Small comp'!O37</f>
        <v>225.365432098765</v>
      </c>
      <c r="K34" s="718"/>
      <c r="L34" s="274" t="str">
        <f>'[2]Small comp'!$T37</f>
        <v>CS060 (16 u)</v>
      </c>
      <c r="M34" s="710">
        <f>'[2]Small comp'!W37</f>
        <v>767.858986957537</v>
      </c>
      <c r="N34" s="515"/>
      <c r="O34" s="710"/>
      <c r="P34" s="515"/>
      <c r="Q34" s="710"/>
      <c r="R34" s="710"/>
      <c r="S34" s="710"/>
      <c r="T34" s="408"/>
      <c r="U34" s="712"/>
      <c r="W34" s="695"/>
      <c r="X34" s="713"/>
      <c r="AC34" s="291"/>
      <c r="AD34" s="291"/>
    </row>
    <row r="35" spans="1:30">
      <c r="A35" s="266" t="str">
        <f>'[2]Small comp'!$A38</f>
        <v>SMA030.20</v>
      </c>
      <c r="B35" s="267" t="str">
        <f>'[2]Small comp'!$B38</f>
        <v>KK480CU1 5/8HP R290</v>
      </c>
      <c r="C35" s="121"/>
      <c r="D35" s="706" t="str">
        <f>'[2]Small comp'!D38</f>
        <v>5/8hp 480W c/w run&amp;start cap</v>
      </c>
      <c r="E35" s="707" t="str">
        <f>'[2]Small comp'!E38</f>
        <v>AE7440</v>
      </c>
      <c r="F35" s="707">
        <f>'[2]Small comp'!F38</f>
        <v>0</v>
      </c>
      <c r="G35" s="493" t="str">
        <f>'[2]Small comp'!H38</f>
        <v>0.049*54"</v>
      </c>
      <c r="H35" s="493" t="str">
        <f>'[2]Small comp'!I38</f>
        <v>3door chiller showcase,4d s/s</v>
      </c>
      <c r="I35" s="493"/>
      <c r="J35" s="708">
        <f>'[2]Small comp'!O38</f>
        <v>264.116049382716</v>
      </c>
      <c r="K35" s="718"/>
      <c r="L35" s="274" t="str">
        <f>'[2]Small comp'!$T38</f>
        <v>CS075</v>
      </c>
      <c r="M35" s="710">
        <f>'[2]Small comp'!W38</f>
        <v>872.854658656169</v>
      </c>
      <c r="N35" s="515"/>
      <c r="O35" s="710"/>
      <c r="P35" s="515"/>
      <c r="Q35" s="710"/>
      <c r="R35" s="710"/>
      <c r="S35" s="710"/>
      <c r="T35" s="408"/>
      <c r="U35" s="712"/>
      <c r="W35" s="695"/>
      <c r="X35" s="713"/>
      <c r="AC35" s="291"/>
      <c r="AD35" s="291"/>
    </row>
    <row r="36" spans="1:30">
      <c r="A36" s="266" t="str">
        <f>'[2]Small comp'!$A39</f>
        <v>SMA030.21</v>
      </c>
      <c r="B36" s="267" t="str">
        <f>'[2]Small comp'!$B39</f>
        <v>KK550CU 3/4HP R290</v>
      </c>
      <c r="C36" s="121"/>
      <c r="D36" s="706" t="str">
        <f>'[2]Small comp'!D39</f>
        <v>3/4hp 550W c/w run&amp;start cap</v>
      </c>
      <c r="E36" s="707" t="str">
        <f>'[2]Small comp'!E39</f>
        <v>WJ9460</v>
      </c>
      <c r="F36" s="707">
        <f>'[2]Small comp'!F39</f>
        <v>0</v>
      </c>
      <c r="G36" s="493" t="str">
        <f>'[2]Small comp'!H39</f>
        <v>0.049*54"</v>
      </c>
      <c r="H36" s="493">
        <f>'[2]Small comp'!I39</f>
        <v>0</v>
      </c>
      <c r="I36" s="493"/>
      <c r="J36" s="708">
        <f>'[2]Small comp'!O39</f>
        <v>383.427160493827</v>
      </c>
      <c r="K36" s="718"/>
      <c r="L36" s="274" t="str">
        <f>'[2]Small comp'!$T39</f>
        <v>CS075</v>
      </c>
      <c r="M36" s="710">
        <f>'[2]Small comp'!W39</f>
        <v>958.076880878392</v>
      </c>
      <c r="N36" s="515"/>
      <c r="O36" s="710"/>
      <c r="P36" s="515"/>
      <c r="Q36" s="710"/>
      <c r="R36" s="710"/>
      <c r="S36" s="710"/>
      <c r="T36" s="408"/>
      <c r="U36" s="712"/>
      <c r="W36" s="695"/>
      <c r="X36" s="713"/>
      <c r="AC36" s="291"/>
      <c r="AD36" s="291"/>
    </row>
    <row r="37" spans="1:30">
      <c r="A37" s="266" t="str">
        <f>'[2]Small comp'!$A40</f>
        <v>SMA030.22</v>
      </c>
      <c r="B37" s="267" t="str">
        <f>'[2]Small comp'!$B40</f>
        <v>KK650CU 1/2HP BIG R290</v>
      </c>
      <c r="C37" s="121"/>
      <c r="D37" s="706" t="str">
        <f>'[2]Small comp'!D40</f>
        <v>1/2hp 650W c/w run&amp;start cap</v>
      </c>
      <c r="E37" s="707" t="str">
        <f>'[2]Small comp'!E40</f>
        <v>SC15CL</v>
      </c>
      <c r="F37" s="707">
        <f>'[2]Small comp'!F40</f>
        <v>0</v>
      </c>
      <c r="G37" s="493" t="str">
        <f>'[2]Small comp'!H40</f>
        <v>0.049*54"</v>
      </c>
      <c r="H37" s="493">
        <f>'[2]Small comp'!I40</f>
        <v>0</v>
      </c>
      <c r="I37" s="493"/>
      <c r="J37" s="708">
        <f>'[2]Small comp'!O40</f>
        <v>414.01975308642</v>
      </c>
      <c r="K37" s="718"/>
      <c r="L37" s="274" t="str">
        <f>'[2]Small comp'!$T40</f>
        <v>CS075</v>
      </c>
      <c r="M37" s="710">
        <f>'[2]Small comp'!W40</f>
        <v>979.928732730243</v>
      </c>
      <c r="N37" s="515"/>
      <c r="O37" s="710"/>
      <c r="P37" s="515"/>
      <c r="Q37" s="710"/>
      <c r="R37" s="710"/>
      <c r="S37" s="710"/>
      <c r="T37" s="408"/>
      <c r="U37" s="712"/>
      <c r="W37" s="695"/>
      <c r="X37" s="713"/>
      <c r="AC37" s="291"/>
      <c r="AD37" s="291"/>
    </row>
    <row r="38" spans="1:30">
      <c r="A38" s="266" t="str">
        <f>'[2]Small comp'!$A41</f>
        <v>SMA030.23</v>
      </c>
      <c r="B38" s="267" t="str">
        <f>'[2]Small comp'!$B41</f>
        <v>NE2168CU 5/8 R290</v>
      </c>
      <c r="C38" s="121"/>
      <c r="D38" s="706" t="str">
        <f>'[2]Small comp'!D41</f>
        <v>5/8hp 750W c/w run&amp;start cap</v>
      </c>
      <c r="E38" s="707" t="str">
        <f>'[2]Small comp'!E41</f>
        <v>SC15CL</v>
      </c>
      <c r="F38" s="707">
        <f>'[2]Small comp'!F41</f>
        <v>0</v>
      </c>
      <c r="G38" s="493" t="str">
        <f>'[2]Small comp'!H41</f>
        <v>0.049*54"</v>
      </c>
      <c r="H38" s="493">
        <f>'[2]Small comp'!I41</f>
        <v>0</v>
      </c>
      <c r="I38" s="493"/>
      <c r="J38" s="708">
        <f>'[2]Small comp'!O41</f>
        <v>430.335802469136</v>
      </c>
      <c r="K38" s="718"/>
      <c r="L38" s="274" t="str">
        <f>'[2]Small comp'!$T41</f>
        <v>CS075</v>
      </c>
      <c r="M38" s="710">
        <f>'[2]Small comp'!W41</f>
        <v>991.583053717898</v>
      </c>
      <c r="N38" s="515"/>
      <c r="O38" s="710"/>
      <c r="P38" s="515"/>
      <c r="Q38" s="710"/>
      <c r="R38" s="710"/>
      <c r="S38" s="710"/>
      <c r="T38" s="408"/>
      <c r="U38" s="712"/>
      <c r="W38" s="695"/>
      <c r="X38" s="713"/>
      <c r="AC38" s="291"/>
      <c r="AD38" s="291"/>
    </row>
    <row r="39" spans="1:30">
      <c r="A39" s="266" t="str">
        <f>'[2]Small comp'!$A42</f>
        <v>SMA030.24</v>
      </c>
      <c r="B39" s="267" t="str">
        <f>'[2]Small comp'!$B42</f>
        <v>NE2178CU 3/4HP R290</v>
      </c>
      <c r="C39" s="121"/>
      <c r="D39" s="706" t="str">
        <f>'[2]Small comp'!D42</f>
        <v>3/4hp 810W c/w run&amp;start cap</v>
      </c>
      <c r="E39" s="707" t="str">
        <f>'[2]Small comp'!E42</f>
        <v>SC18CL</v>
      </c>
      <c r="F39" s="707">
        <f>'[2]Small comp'!F42</f>
        <v>0</v>
      </c>
      <c r="G39" s="493" t="str">
        <f>'[2]Small comp'!H42</f>
        <v>0.049*54"</v>
      </c>
      <c r="H39" s="493">
        <f>'[2]Small comp'!I42</f>
        <v>0</v>
      </c>
      <c r="I39" s="493"/>
      <c r="J39" s="708">
        <f>'[2]Small comp'!O42</f>
        <v>492.540740740741</v>
      </c>
      <c r="K39" s="718"/>
      <c r="L39" s="274" t="str">
        <f>'[2]Small comp'!$T42</f>
        <v>CS100</v>
      </c>
      <c r="M39" s="710">
        <f>'[2]Small comp'!W42</f>
        <v>1106.91790972149</v>
      </c>
      <c r="N39" s="515"/>
      <c r="O39" s="710"/>
      <c r="P39" s="515"/>
      <c r="Q39" s="710"/>
      <c r="R39" s="710"/>
      <c r="S39" s="710"/>
      <c r="T39" s="408"/>
      <c r="U39" s="712"/>
      <c r="W39" s="695"/>
      <c r="X39" s="713"/>
      <c r="AC39" s="291"/>
      <c r="AD39" s="291"/>
    </row>
    <row r="40" spans="1:30">
      <c r="A40" s="266" t="str">
        <f>'[2]Small comp'!$A43</f>
        <v>SMA030.25</v>
      </c>
      <c r="B40" s="296" t="str">
        <f>'[2]Small comp'!$B43</f>
        <v>NV2180CU 1HP R290</v>
      </c>
      <c r="C40" s="121"/>
      <c r="D40" s="706" t="str">
        <f>'[2]Small comp'!D43</f>
        <v>1hp 900W c/w run&amp;start cap</v>
      </c>
      <c r="E40" s="707" t="str">
        <f>'[2]Small comp'!E43</f>
        <v>SC21CL</v>
      </c>
      <c r="F40" s="707">
        <f>'[2]Small comp'!F43</f>
        <v>0</v>
      </c>
      <c r="G40" s="493" t="str">
        <f>'[2]Small comp'!H43</f>
        <v>0.049*54"*2</v>
      </c>
      <c r="H40" s="493" t="str">
        <f>'[2]Small comp'!I43</f>
        <v>2d frezzer,4d s/s frezzer</v>
      </c>
      <c r="I40" s="493"/>
      <c r="J40" s="708">
        <f>'[2]Small comp'!O43</f>
        <v>712.195555555555</v>
      </c>
      <c r="K40" s="718"/>
      <c r="L40" s="274" t="str">
        <f>'[2]Small comp'!$T43</f>
        <v>CS125 Axial fan</v>
      </c>
      <c r="M40" s="710">
        <f>'[2]Small comp'!W43</f>
        <v>1425.90014467356</v>
      </c>
      <c r="N40" s="515"/>
      <c r="O40" s="710"/>
      <c r="P40" s="515"/>
      <c r="Q40" s="710"/>
      <c r="R40" s="710"/>
      <c r="S40" s="710"/>
      <c r="T40" s="408"/>
      <c r="U40" s="712"/>
      <c r="W40" s="695"/>
      <c r="X40" s="713"/>
      <c r="AC40" s="291"/>
      <c r="AD40" s="291"/>
    </row>
    <row r="41" ht="22.5" spans="1:30">
      <c r="A41" s="266" t="str">
        <f>'[2]Small comp'!$A44</f>
        <v>SMA030.26</v>
      </c>
      <c r="B41" s="296" t="str">
        <f>'[2]Small comp'!$B44</f>
        <v>NV2195CU 1 1/2HP R290</v>
      </c>
      <c r="C41" s="122"/>
      <c r="D41" s="706" t="str">
        <f>'[2]Small comp'!D44</f>
        <v>1 1/2hp 1020W c/w run&amp;start cap</v>
      </c>
      <c r="E41" s="707" t="str">
        <f>'[2]Small comp'!E44</f>
        <v>WJ2450Z</v>
      </c>
      <c r="F41" s="707">
        <f>'[2]Small comp'!F44</f>
        <v>0</v>
      </c>
      <c r="G41" s="493" t="str">
        <f>'[2]Small comp'!H44</f>
        <v>0.049*54"*2</v>
      </c>
      <c r="H41" s="493" t="str">
        <f>'[2]Small comp'!I44</f>
        <v>3d frezzer,6door frezzer,2 door 40ice</v>
      </c>
      <c r="I41" s="493"/>
      <c r="J41" s="708">
        <f>'[2]Small comp'!O44</f>
        <v>953.903073286052</v>
      </c>
      <c r="K41" s="718"/>
      <c r="L41" s="274" t="str">
        <f>'[2]Small comp'!$T44</f>
        <v>CS170 Axial fan</v>
      </c>
      <c r="M41" s="710">
        <f>'[2]Small comp'!W44</f>
        <v>1814.025978582</v>
      </c>
      <c r="N41" s="515"/>
      <c r="O41" s="710"/>
      <c r="P41" s="515"/>
      <c r="Q41" s="710"/>
      <c r="R41" s="710"/>
      <c r="S41" s="710"/>
      <c r="T41" s="408"/>
      <c r="U41" s="712"/>
      <c r="W41" s="695"/>
      <c r="X41" s="713"/>
      <c r="AC41" s="291"/>
      <c r="AD41" s="291"/>
    </row>
    <row r="42" spans="1:30">
      <c r="A42" s="266" t="str">
        <f>'[2]Small comp'!$A46</f>
        <v>SMA030.27</v>
      </c>
      <c r="B42" s="267" t="str">
        <f>'[2]Small comp'!$B46</f>
        <v>A120CY1</v>
      </c>
      <c r="C42" s="117" t="s">
        <v>676</v>
      </c>
      <c r="D42" s="706" t="str">
        <f>'[2]Small comp'!D46</f>
        <v>1/6hp</v>
      </c>
      <c r="E42" s="707">
        <f>'[2]Small comp'!E46</f>
        <v>0</v>
      </c>
      <c r="F42" s="707">
        <f>'[2]Small comp'!F46</f>
        <v>0</v>
      </c>
      <c r="G42" s="493">
        <f>'[2]Small comp'!H46</f>
        <v>0</v>
      </c>
      <c r="H42" s="493">
        <f>'[2]Small comp'!I46</f>
        <v>0</v>
      </c>
      <c r="I42" s="493"/>
      <c r="J42" s="708">
        <f>'[2]Small comp'!O46</f>
        <v>144.222222222222</v>
      </c>
      <c r="K42" s="718"/>
      <c r="L42" s="274" t="str">
        <f>'[2]Small comp'!$T46</f>
        <v>CS025</v>
      </c>
      <c r="M42" s="710">
        <f>'[2]Small comp'!W46</f>
        <v>0</v>
      </c>
      <c r="N42" s="515"/>
      <c r="O42" s="710"/>
      <c r="P42" s="515"/>
      <c r="Q42" s="710"/>
      <c r="R42" s="710"/>
      <c r="S42" s="710"/>
      <c r="T42" s="408"/>
      <c r="U42" s="712"/>
      <c r="W42" s="695"/>
      <c r="X42" s="713"/>
      <c r="AC42" s="291"/>
      <c r="AD42" s="291"/>
    </row>
    <row r="43" spans="1:30">
      <c r="A43" s="266" t="str">
        <f>'[2]Small comp'!$A47</f>
        <v>SMA030.28</v>
      </c>
      <c r="B43" s="267" t="str">
        <f>'[2]Small comp'!$B47</f>
        <v>S100CY1</v>
      </c>
      <c r="C43" s="121"/>
      <c r="D43" s="706" t="str">
        <f>'[2]Small comp'!D47</f>
        <v>1/5hp</v>
      </c>
      <c r="E43" s="707">
        <f>'[2]Small comp'!E47</f>
        <v>0</v>
      </c>
      <c r="F43" s="707">
        <f>'[2]Small comp'!F47</f>
        <v>0</v>
      </c>
      <c r="G43" s="493">
        <f>'[2]Small comp'!H47</f>
        <v>0</v>
      </c>
      <c r="H43" s="493">
        <f>'[2]Small comp'!I47</f>
        <v>0</v>
      </c>
      <c r="I43" s="493"/>
      <c r="J43" s="708">
        <f>'[2]Small comp'!O47</f>
        <v>171.537037037037</v>
      </c>
      <c r="K43" s="718"/>
      <c r="L43" s="274" t="str">
        <f>'[2]Small comp'!$T47</f>
        <v>CS025</v>
      </c>
      <c r="M43" s="710">
        <f>'[2]Small comp'!W47</f>
        <v>0</v>
      </c>
      <c r="N43" s="515"/>
      <c r="O43" s="710"/>
      <c r="P43" s="515"/>
      <c r="Q43" s="710"/>
      <c r="R43" s="710"/>
      <c r="S43" s="710"/>
      <c r="T43" s="408"/>
      <c r="U43" s="712"/>
      <c r="W43" s="695"/>
      <c r="X43" s="713"/>
      <c r="AC43" s="291"/>
      <c r="AD43" s="291"/>
    </row>
    <row r="44" spans="1:30">
      <c r="A44" s="266" t="str">
        <f>'[2]Small comp'!$A48</f>
        <v>SMA030.29</v>
      </c>
      <c r="B44" s="267" t="str">
        <f>'[2]Small comp'!$B48</f>
        <v>H200CY1/S118CY1</v>
      </c>
      <c r="C44" s="121"/>
      <c r="D44" s="706" t="str">
        <f>'[2]Small comp'!D48</f>
        <v>1/4hp 230W c/w Run cap</v>
      </c>
      <c r="E44" s="707">
        <f>'[2]Small comp'!E48</f>
        <v>0</v>
      </c>
      <c r="F44" s="707">
        <f>'[2]Small comp'!F48</f>
        <v>0</v>
      </c>
      <c r="G44" s="493">
        <f>'[2]Small comp'!H48</f>
        <v>0</v>
      </c>
      <c r="H44" s="493">
        <f>'[2]Small comp'!I48</f>
        <v>0</v>
      </c>
      <c r="I44" s="493"/>
      <c r="J44" s="708">
        <f>'[2]Small comp'!O48</f>
        <v>177</v>
      </c>
      <c r="K44" s="718"/>
      <c r="L44" s="274" t="str">
        <f>'[2]Small comp'!$T48</f>
        <v>CS030</v>
      </c>
      <c r="M44" s="710">
        <f>'[2]Small comp'!W48</f>
        <v>0</v>
      </c>
      <c r="N44" s="515"/>
      <c r="O44" s="710"/>
      <c r="P44" s="515"/>
      <c r="Q44" s="710"/>
      <c r="R44" s="710"/>
      <c r="S44" s="710"/>
      <c r="T44" s="408"/>
      <c r="U44" s="712"/>
      <c r="W44" s="695"/>
      <c r="X44" s="713"/>
      <c r="AC44" s="291"/>
      <c r="AD44" s="291"/>
    </row>
    <row r="45" spans="1:30">
      <c r="A45" s="266" t="str">
        <f>'[2]Small comp'!$A49</f>
        <v>SMA030.30</v>
      </c>
      <c r="B45" s="267" t="str">
        <f>'[2]Small comp'!$B49</f>
        <v>L140CY1</v>
      </c>
      <c r="C45" s="121"/>
      <c r="D45" s="706" t="str">
        <f>'[2]Small comp'!D49</f>
        <v>1/4hp big 270W c/w Run cap</v>
      </c>
      <c r="E45" s="707">
        <f>'[2]Small comp'!E49</f>
        <v>0</v>
      </c>
      <c r="F45" s="707">
        <f>'[2]Small comp'!F49</f>
        <v>0</v>
      </c>
      <c r="G45" s="493">
        <f>'[2]Small comp'!H49</f>
        <v>0</v>
      </c>
      <c r="H45" s="493">
        <f>'[2]Small comp'!I49</f>
        <v>0</v>
      </c>
      <c r="I45" s="493"/>
      <c r="J45" s="708">
        <f>'[2]Small comp'!O49</f>
        <v>219.839793281654</v>
      </c>
      <c r="K45" s="718"/>
      <c r="L45" s="274" t="str">
        <f>'[2]Small comp'!$T49</f>
        <v>CS033 (10 u)</v>
      </c>
      <c r="M45" s="710">
        <f>'[2]Small comp'!W49</f>
        <v>0</v>
      </c>
      <c r="N45" s="515"/>
      <c r="O45" s="710"/>
      <c r="P45" s="515"/>
      <c r="Q45" s="710"/>
      <c r="R45" s="710"/>
      <c r="S45" s="710"/>
      <c r="T45" s="408"/>
      <c r="U45" s="712"/>
      <c r="W45" s="695"/>
      <c r="X45" s="713"/>
      <c r="AC45" s="291"/>
      <c r="AD45" s="291"/>
    </row>
    <row r="46" ht="12" customHeight="1" spans="1:30">
      <c r="A46" s="266" t="str">
        <f>'[2]Small comp'!$A50</f>
        <v>SMA030.31</v>
      </c>
      <c r="B46" s="267" t="str">
        <f>'[2]Small comp'!$B50</f>
        <v>K270CY1</v>
      </c>
      <c r="C46" s="122"/>
      <c r="D46" s="706" t="str">
        <f>'[2]Small comp'!D50</f>
        <v>1/3hp 270W c/w Run cap</v>
      </c>
      <c r="E46" s="707">
        <f>'[2]Small comp'!E50</f>
        <v>0</v>
      </c>
      <c r="F46" s="707">
        <f>'[2]Small comp'!F50</f>
        <v>0</v>
      </c>
      <c r="G46" s="493">
        <f>'[2]Small comp'!H50</f>
        <v>0</v>
      </c>
      <c r="H46" s="493">
        <f>'[2]Small comp'!I50</f>
        <v>0</v>
      </c>
      <c r="I46" s="493"/>
      <c r="J46" s="708">
        <f>'[2]Small comp'!O50</f>
        <v>232.645994832041</v>
      </c>
      <c r="K46" s="718"/>
      <c r="L46" s="274" t="str">
        <f>'[2]Small comp'!$T50</f>
        <v>CS050 (15 u)</v>
      </c>
      <c r="M46" s="710">
        <f>'[2]Small comp'!W50</f>
        <v>0</v>
      </c>
      <c r="N46" s="515"/>
      <c r="O46" s="710"/>
      <c r="P46" s="515"/>
      <c r="Q46" s="710"/>
      <c r="R46" s="710"/>
      <c r="S46" s="710"/>
      <c r="T46" s="408"/>
      <c r="U46" s="712"/>
      <c r="W46" s="695"/>
      <c r="X46" s="713"/>
      <c r="AC46" s="291"/>
      <c r="AD46" s="291"/>
    </row>
    <row r="47" spans="1:30">
      <c r="A47" s="266" t="str">
        <f>'[2]Small comp'!$A51</f>
        <v>SMA030.32</v>
      </c>
      <c r="B47" s="267" t="str">
        <f>'[2]Small comp'!$B51</f>
        <v>MPT12LA 3/8hp</v>
      </c>
      <c r="C47" s="117" t="s">
        <v>677</v>
      </c>
      <c r="D47" s="706" t="str">
        <f>'[2]Small comp'!D51</f>
        <v>3/8hp 660W c/w start&amp;run cap</v>
      </c>
      <c r="E47" s="707" t="str">
        <f>'[2]Small comp'!E51</f>
        <v>SC12CL</v>
      </c>
      <c r="F47" s="707">
        <f>'[2]Small comp'!F51</f>
        <v>0</v>
      </c>
      <c r="G47" s="493">
        <f>'[2]Small comp'!H51</f>
        <v>0</v>
      </c>
      <c r="H47" s="493" t="str">
        <f>'[2]Small comp'!I51</f>
        <v>counter frezzer 6ft</v>
      </c>
      <c r="I47" s="493"/>
      <c r="J47" s="708">
        <f>'[2]Small comp'!O51</f>
        <v>450.185823754789</v>
      </c>
      <c r="K47" s="718"/>
      <c r="L47" s="274" t="str">
        <f>'[2]Small comp'!$T51</f>
        <v>CS050 (15 u)</v>
      </c>
      <c r="M47" s="710">
        <f>'[2]Small comp'!W51</f>
        <v>988.686311768299</v>
      </c>
      <c r="N47" s="515"/>
      <c r="O47" s="710"/>
      <c r="P47" s="515"/>
      <c r="Q47" s="710"/>
      <c r="R47" s="710"/>
      <c r="S47" s="710"/>
      <c r="T47" s="408"/>
      <c r="U47" s="712"/>
      <c r="W47" s="695"/>
      <c r="X47" s="713"/>
      <c r="AC47" s="291"/>
      <c r="AD47" s="291"/>
    </row>
    <row r="48" spans="1:30">
      <c r="A48" s="266" t="str">
        <f>'[2]Small comp'!$A53</f>
        <v>SMA030.34</v>
      </c>
      <c r="B48" s="267" t="str">
        <f>'[2]Small comp'!$B53</f>
        <v>MPT16LA 5/8hp </v>
      </c>
      <c r="C48" s="121"/>
      <c r="D48" s="706" t="str">
        <f>'[2]Small comp'!D53</f>
        <v>1/2HP big 870W c/w start&amp;run cap</v>
      </c>
      <c r="E48" s="707" t="str">
        <f>'[2]Small comp'!E53</f>
        <v>SC18CL</v>
      </c>
      <c r="F48" s="707">
        <f>'[2]Small comp'!F53</f>
        <v>0</v>
      </c>
      <c r="G48" s="493" t="str">
        <f>'[2]Small comp'!H53</f>
        <v>0.055*54"</v>
      </c>
      <c r="H48" s="493" t="str">
        <f>'[2]Small comp'!I53</f>
        <v>6d s/s</v>
      </c>
      <c r="I48" s="493"/>
      <c r="J48" s="708">
        <f>'[2]Small comp'!O53</f>
        <v>488.162835249042</v>
      </c>
      <c r="K48" s="718"/>
      <c r="L48" s="274" t="str">
        <f>'[2]Small comp'!$T53</f>
        <v>CS075</v>
      </c>
      <c r="M48" s="710">
        <f>'[2]Small comp'!W53</f>
        <v>1133.62009075493</v>
      </c>
      <c r="N48" s="515"/>
      <c r="O48" s="710"/>
      <c r="P48" s="515"/>
      <c r="Q48" s="710"/>
      <c r="R48" s="710"/>
      <c r="S48" s="710"/>
      <c r="T48" s="408"/>
      <c r="U48" s="712"/>
      <c r="W48" s="695"/>
      <c r="X48" s="713"/>
      <c r="AC48" s="291"/>
      <c r="AD48" s="291"/>
    </row>
    <row r="49" ht="12" customHeight="1" spans="1:32">
      <c r="A49" s="266" t="str">
        <f>'[2]Small comp'!$A54</f>
        <v>SMA030.35</v>
      </c>
      <c r="B49" s="267" t="str">
        <f>'[2]Small comp'!$B54</f>
        <v>MPT18LA 3/4HP</v>
      </c>
      <c r="C49" s="122"/>
      <c r="D49" s="706" t="str">
        <f>'[2]Small comp'!D54</f>
        <v>3/4HP 970W c/w start&amp;run cap</v>
      </c>
      <c r="E49" s="707" t="str">
        <f>'[2]Small comp'!E54</f>
        <v>SC18CL</v>
      </c>
      <c r="F49" s="707">
        <f>'[2]Small comp'!F54</f>
        <v>0</v>
      </c>
      <c r="G49" s="493" t="str">
        <f>'[2]Small comp'!H54</f>
        <v>0.055*54"</v>
      </c>
      <c r="H49" s="493" t="str">
        <f>'[2]Small comp'!I54</f>
        <v>2d frezzer,4d s/s frezzer,6d s/s</v>
      </c>
      <c r="I49" s="493"/>
      <c r="J49" s="708">
        <f>'[2]Small comp'!O54</f>
        <v>561.374074074074</v>
      </c>
      <c r="K49" s="718"/>
      <c r="L49" s="274" t="str">
        <f>'[2]Small comp'!$T54</f>
        <v>CS100</v>
      </c>
      <c r="M49" s="710">
        <f>'[2]Small comp'!W54</f>
        <v>1289.74507021532</v>
      </c>
      <c r="N49" s="515"/>
      <c r="O49" s="710"/>
      <c r="P49" s="515"/>
      <c r="Q49" s="710"/>
      <c r="R49" s="710"/>
      <c r="S49" s="710"/>
      <c r="T49" s="408"/>
      <c r="U49" s="712"/>
      <c r="W49" s="695"/>
      <c r="X49" s="713"/>
      <c r="AC49" s="291"/>
      <c r="AD49" s="291"/>
    </row>
    <row r="50" customHeight="1" spans="1:32">
      <c r="A50" s="266" t="str">
        <f>'[2]Small comp'!$A55</f>
        <v>SMA030.47</v>
      </c>
      <c r="B50" s="267" t="str">
        <f>'[2]Small comp'!$B55</f>
        <v>GH16TB 1/2hp med temp</v>
      </c>
      <c r="C50" s="117" t="s">
        <v>678</v>
      </c>
      <c r="D50" s="706" t="str">
        <f>'[2]Small comp'!D55</f>
        <v>1/2hp cw Start cap</v>
      </c>
      <c r="E50" s="707" t="str">
        <f>'[2]Small comp'!E55</f>
        <v>AE2415Y</v>
      </c>
      <c r="F50" s="707">
        <f>'[2]Small comp'!F55</f>
        <v>0</v>
      </c>
      <c r="G50" s="493">
        <f>'[2]Small comp'!H55</f>
        <v>0</v>
      </c>
      <c r="H50" s="493" t="str">
        <f>'[2]Small comp'!I55</f>
        <v>2door chiller showcase</v>
      </c>
      <c r="I50" s="493"/>
      <c r="J50" s="708">
        <f>'[2]Small comp'!O55</f>
        <v>306.8</v>
      </c>
      <c r="K50" s="718"/>
      <c r="L50" s="274" t="str">
        <f>'[2]Small comp'!$T55</f>
        <v>CS060 (16 u)</v>
      </c>
      <c r="M50" s="710">
        <f>'[2]Small comp'!W55</f>
        <v>938.248757680642</v>
      </c>
      <c r="N50" s="515"/>
      <c r="O50" s="710"/>
      <c r="P50" s="515"/>
      <c r="Q50" s="710"/>
      <c r="R50" s="710"/>
      <c r="S50" s="710"/>
      <c r="T50" s="408"/>
      <c r="U50" s="712"/>
      <c r="W50" s="695"/>
      <c r="X50" s="713"/>
      <c r="AC50" s="291"/>
      <c r="AD50" s="291"/>
    </row>
    <row r="51" ht="12" customHeight="1" spans="1:32">
      <c r="A51" s="266" t="str">
        <f>'[2]Small comp'!$A56</f>
        <v>SMA030.48</v>
      </c>
      <c r="B51" s="267" t="str">
        <f>'[2]Small comp'!$B56</f>
        <v>GPT18RA 3/4hp med temp</v>
      </c>
      <c r="C51" s="122"/>
      <c r="D51" s="706" t="str">
        <f>'[2]Small comp'!D56</f>
        <v>3/4hp cw Start&amp;Run cap</v>
      </c>
      <c r="E51" s="707" t="str">
        <f>'[2]Small comp'!E56</f>
        <v>AW4495Y</v>
      </c>
      <c r="F51" s="707">
        <f>'[2]Small comp'!F56</f>
        <v>0</v>
      </c>
      <c r="G51" s="493">
        <f>'[2]Small comp'!H56</f>
        <v>0</v>
      </c>
      <c r="H51" s="493" t="str">
        <f>'[2]Small comp'!I56</f>
        <v>3door chiller showcase,6door s/s</v>
      </c>
      <c r="I51" s="493"/>
      <c r="J51" s="708">
        <f>'[2]Small comp'!O56</f>
        <v>514.399641577061</v>
      </c>
      <c r="K51" s="718"/>
      <c r="L51" s="274" t="str">
        <f>'[2]Small comp'!$T56</f>
        <v>CS075</v>
      </c>
      <c r="M51" s="710">
        <f>'[2]Small comp'!W56</f>
        <v>1190.43490556975</v>
      </c>
      <c r="N51" s="515"/>
      <c r="O51" s="710"/>
      <c r="P51" s="515"/>
      <c r="Q51" s="710"/>
      <c r="R51" s="710"/>
      <c r="S51" s="710"/>
      <c r="T51" s="408"/>
      <c r="U51" s="712"/>
      <c r="W51" s="695"/>
      <c r="X51" s="713"/>
      <c r="AC51" s="291"/>
      <c r="AD51" s="291"/>
    </row>
    <row r="52" spans="1:32">
      <c r="A52" s="266" t="str">
        <f>'[2]Small comp'!$A57</f>
        <v>SMA030.66</v>
      </c>
      <c r="B52" s="719" t="str">
        <f>'[2]Small comp'!$B57</f>
        <v>NPT16LA 5/8hp R290</v>
      </c>
      <c r="C52" s="117" t="s">
        <v>679</v>
      </c>
      <c r="D52" s="706" t="str">
        <f>'[2]Small comp'!D57</f>
        <v>756W</v>
      </c>
      <c r="E52" s="707" t="str">
        <f>'[2]Small comp'!E57</f>
        <v>NE2168CU</v>
      </c>
      <c r="F52" s="707">
        <f>'[2]Small comp'!F57</f>
        <v>0</v>
      </c>
      <c r="G52" s="493">
        <f>'[2]Small comp'!H57</f>
        <v>0</v>
      </c>
      <c r="H52" s="493">
        <f>'[2]Small comp'!I57</f>
        <v>0</v>
      </c>
      <c r="I52" s="493"/>
      <c r="J52" s="708">
        <f>'[2]Small comp'!O57</f>
        <v>512.12</v>
      </c>
      <c r="K52" s="718"/>
      <c r="L52" s="274" t="str">
        <f>'[2]Small comp'!$T57</f>
        <v>CS075</v>
      </c>
      <c r="M52" s="710">
        <f>'[2]Small comp'!W57</f>
        <v>1090.64478211296</v>
      </c>
      <c r="N52" s="515"/>
      <c r="O52" s="710"/>
      <c r="P52" s="515"/>
      <c r="Q52" s="710"/>
      <c r="R52" s="710"/>
      <c r="S52" s="710"/>
      <c r="T52" s="408"/>
      <c r="U52" s="712"/>
      <c r="W52" s="695"/>
      <c r="X52" s="713"/>
      <c r="AC52" s="291"/>
      <c r="AD52" s="291"/>
    </row>
    <row r="53" spans="1:32">
      <c r="A53" s="266" t="str">
        <f>'[2]Small comp'!$A58</f>
        <v>SMA030.67</v>
      </c>
      <c r="B53" s="719" t="str">
        <f>'[2]Small comp'!$B58</f>
        <v>NPT18LA 3/4hp R290</v>
      </c>
      <c r="C53" s="121"/>
      <c r="D53" s="706"/>
      <c r="E53" s="707"/>
      <c r="F53" s="707"/>
      <c r="G53" s="493"/>
      <c r="H53" s="493"/>
      <c r="I53" s="493"/>
      <c r="J53" s="708" t="str">
        <f>'[2]Small comp'!O58</f>
        <v>~</v>
      </c>
      <c r="K53" s="718"/>
      <c r="L53" s="274"/>
      <c r="M53" s="710">
        <f>'[2]Small comp'!W58</f>
        <v>1187.04136651161</v>
      </c>
      <c r="N53" s="515"/>
      <c r="O53" s="710"/>
      <c r="P53" s="515"/>
      <c r="Q53" s="710"/>
      <c r="R53" s="710"/>
      <c r="S53" s="710"/>
      <c r="T53" s="408"/>
      <c r="U53" s="712"/>
      <c r="W53" s="695"/>
      <c r="X53" s="713"/>
      <c r="AC53" s="291"/>
      <c r="AD53" s="291"/>
    </row>
    <row r="54" spans="1:32">
      <c r="A54" s="266" t="str">
        <f>'[2]Small comp'!$A59</f>
        <v>SMA030.68</v>
      </c>
      <c r="B54" s="719" t="str">
        <f>'[2]Small comp'!$B59</f>
        <v>NX21FB  7/8hp R290</v>
      </c>
      <c r="C54" s="121"/>
      <c r="D54" s="706" t="str">
        <f>'[2]Small comp'!D59</f>
        <v>907W</v>
      </c>
      <c r="E54" s="707" t="str">
        <f>'[2]Small comp'!E59</f>
        <v>NV2180CU</v>
      </c>
      <c r="F54" s="707">
        <f>'[2]Small comp'!F59</f>
        <v>0</v>
      </c>
      <c r="G54" s="493">
        <f>'[2]Small comp'!H59</f>
        <v>0</v>
      </c>
      <c r="H54" s="493" t="str">
        <f>'[2]Small comp'!I59</f>
        <v>4d s/s frezzer</v>
      </c>
      <c r="I54" s="493"/>
      <c r="J54" s="708">
        <f>'[2]Small comp'!O59</f>
        <v>808.664197530864</v>
      </c>
      <c r="K54" s="718"/>
      <c r="L54" s="274" t="str">
        <f>'[2]Small comp'!$T59</f>
        <v>CS075</v>
      </c>
      <c r="M54" s="710">
        <f>'[2]Small comp'!W59</f>
        <v>1351.20603398891</v>
      </c>
      <c r="N54" s="515"/>
      <c r="O54" s="710"/>
      <c r="P54" s="515"/>
      <c r="Q54" s="710"/>
      <c r="R54" s="710"/>
      <c r="S54" s="710"/>
      <c r="T54" s="408"/>
      <c r="U54" s="712"/>
      <c r="W54" s="695"/>
      <c r="X54" s="713"/>
      <c r="AC54" s="291"/>
      <c r="AD54" s="291"/>
    </row>
    <row r="55" spans="1:32">
      <c r="A55" s="266" t="str">
        <f>'[2]Small comp'!$A60</f>
        <v>SMA030.69</v>
      </c>
      <c r="B55" s="719" t="str">
        <f>'[2]Small comp'!$B60</f>
        <v>NX23FB 1hp R290</v>
      </c>
      <c r="C55" s="122"/>
      <c r="D55" s="706" t="str">
        <f>'[2]Small comp'!D60</f>
        <v>1003W</v>
      </c>
      <c r="E55" s="707" t="str">
        <f>'[2]Small comp'!E60</f>
        <v>NV2195CU</v>
      </c>
      <c r="F55" s="707">
        <f>'[2]Small comp'!F60</f>
        <v>0</v>
      </c>
      <c r="G55" s="493">
        <f>'[2]Small comp'!H60</f>
        <v>0</v>
      </c>
      <c r="H55" s="493" t="str">
        <f>'[2]Small comp'!I60</f>
        <v>2door frezzer</v>
      </c>
      <c r="I55" s="493"/>
      <c r="J55" s="708">
        <f>'[2]Small comp'!O60</f>
        <v>885.145679012346</v>
      </c>
      <c r="K55" s="718"/>
      <c r="L55" s="274" t="str">
        <f>'[2]Small comp'!$T60</f>
        <v>CS145 Axial fan</v>
      </c>
      <c r="M55" s="710">
        <f>'[2]Small comp'!W60</f>
        <v>1631.87532186199</v>
      </c>
      <c r="N55" s="515"/>
      <c r="O55" s="710"/>
      <c r="P55" s="515"/>
      <c r="Q55" s="710"/>
      <c r="R55" s="710"/>
      <c r="S55" s="710"/>
      <c r="T55" s="408"/>
      <c r="U55" s="712"/>
      <c r="W55" s="695"/>
      <c r="X55" s="713"/>
      <c r="AC55" s="291"/>
      <c r="AD55" s="291"/>
    </row>
    <row r="56" ht="16.5" customHeight="1" spans="1:32">
      <c r="A56" s="266" t="str">
        <f>'[2]Small comp'!$A61</f>
        <v>SMA031</v>
      </c>
      <c r="B56" s="267" t="str">
        <f>'[2]Small comp'!$B61</f>
        <v>DDD127CV </v>
      </c>
      <c r="C56" s="281" t="s">
        <v>680</v>
      </c>
      <c r="D56" s="706" t="str">
        <f>'[2]Small comp'!D61</f>
        <v>7/8hp (2.9amp) </v>
      </c>
      <c r="E56" s="707" t="str">
        <f>'[2]Small comp'!E61</f>
        <v>SC21CL,WJ2446Z</v>
      </c>
      <c r="F56" s="707" t="str">
        <f>'[2]Small comp'!F61</f>
        <v>30uf,53-64uf,relay</v>
      </c>
      <c r="G56" s="493" t="str">
        <f>'[2]Small comp'!H61</f>
        <v>0.049*7ft</v>
      </c>
      <c r="H56" s="493" t="str">
        <f>'[2]Small comp'!I61</f>
        <v>2d frezzer,4d s/s frezzer)</v>
      </c>
      <c r="I56" s="493" t="str">
        <f>'[2]Small comp'!$G61</f>
        <v>3100btu</v>
      </c>
      <c r="J56" s="708">
        <f>'[2]Small comp'!O61</f>
        <v>812.015374331551</v>
      </c>
      <c r="K56" s="306" t="s">
        <v>681</v>
      </c>
      <c r="L56" s="274" t="str">
        <f>'[2]Small comp'!$T61</f>
        <v>CS125 Axial fan</v>
      </c>
      <c r="M56" s="710">
        <f>'[2]Small comp'!W61</f>
        <v>1692.68217128892</v>
      </c>
      <c r="N56" s="515">
        <f>'[2]Small comp'!AC61</f>
        <v>0</v>
      </c>
      <c r="O56" s="710">
        <f>'[2]Small comp'!AF61</f>
        <v>0</v>
      </c>
      <c r="P56" s="515">
        <f>'[2]Small comp'!AG61</f>
        <v>0</v>
      </c>
      <c r="Q56" s="710">
        <f>'[2]Small comp'!AJ61</f>
        <v>0</v>
      </c>
      <c r="R56" s="710">
        <f>'[2]Small comp'!AK61</f>
        <v>0</v>
      </c>
      <c r="S56" s="710">
        <f>'[2]Small comp'!AL61</f>
        <v>0</v>
      </c>
      <c r="T56" s="408"/>
      <c r="U56" s="712"/>
      <c r="W56" s="695"/>
      <c r="X56" s="713" t="e">
        <f>(#REF!+#REF!)*#REF!</f>
        <v>#REF!</v>
      </c>
      <c r="AA56" s="720" t="s">
        <v>682</v>
      </c>
      <c r="AB56" t="s">
        <v>683</v>
      </c>
      <c r="AC56" s="572"/>
      <c r="AD56" s="572"/>
      <c r="AE56" s="572"/>
      <c r="AF56" s="572"/>
    </row>
    <row r="57" ht="16.5" customHeight="1" spans="1:32">
      <c r="A57" s="266" t="str">
        <f>'[2]Small comp'!$A62</f>
        <v>SMA032</v>
      </c>
      <c r="B57" s="267" t="str">
        <f>'[2]Small comp'!$B62</f>
        <v>DDL211SX</v>
      </c>
      <c r="C57" s="281"/>
      <c r="D57" s="706" t="str">
        <f>'[2]Small comp'!D62</f>
        <v>1.4hp (4.8amp) </v>
      </c>
      <c r="E57" s="707" t="str">
        <f>'[2]Small comp'!E62</f>
        <v>AW2464Z,CAJ2464Z</v>
      </c>
      <c r="F57" s="707" t="str">
        <f>'[2]Small comp'!F62</f>
        <v>35uf,88-108uf,relay</v>
      </c>
      <c r="G57" s="493" t="str">
        <f>'[2]Small comp'!H62</f>
        <v>0.055*7ft</v>
      </c>
      <c r="H57" s="493" t="str">
        <f>'[2]Small comp'!I62</f>
        <v>3d frezzer, 6d frezzer</v>
      </c>
      <c r="I57" s="493" t="str">
        <f>'[2]Small comp'!$G62</f>
        <v>5100btu</v>
      </c>
      <c r="J57" s="708">
        <f>'[2]Small comp'!O62</f>
        <v>849.886363636364</v>
      </c>
      <c r="K57" s="307"/>
      <c r="L57" s="274" t="str">
        <f>'[2]Small comp'!$T62</f>
        <v>CS170 Axial fan</v>
      </c>
      <c r="M57" s="710">
        <f>'[2]Small comp'!W62</f>
        <v>1867.3551432445</v>
      </c>
      <c r="N57" s="515">
        <f>'[2]Small comp'!AC62</f>
        <v>0</v>
      </c>
      <c r="O57" s="710">
        <f>'[2]Small comp'!AF62</f>
        <v>0</v>
      </c>
      <c r="P57" s="515">
        <f>'[2]Small comp'!AG62</f>
        <v>0</v>
      </c>
      <c r="Q57" s="710">
        <f>'[2]Small comp'!AJ62</f>
        <v>0</v>
      </c>
      <c r="R57" s="710">
        <f>'[2]Small comp'!AK62</f>
        <v>0</v>
      </c>
      <c r="S57" s="710">
        <f>'[2]Small comp'!AL62</f>
        <v>0</v>
      </c>
      <c r="T57" s="408"/>
      <c r="U57" s="712"/>
      <c r="W57" s="695"/>
      <c r="X57" s="713" t="e">
        <f>(#REF!+#REF!)*#REF!</f>
        <v>#REF!</v>
      </c>
      <c r="AA57" s="720" t="s">
        <v>684</v>
      </c>
      <c r="AB57" t="s">
        <v>685</v>
      </c>
      <c r="AC57" s="572"/>
      <c r="AD57" s="572"/>
      <c r="AE57" s="572"/>
      <c r="AF57" s="572"/>
    </row>
    <row r="58" ht="16.5" customHeight="1" spans="1:32">
      <c r="A58" s="266" t="str">
        <f>'[2]Small comp'!$A63</f>
        <v>SMA033</v>
      </c>
      <c r="B58" s="267" t="str">
        <f>'[2]Small comp'!$B63</f>
        <v>DDH307LV / DBH307LV</v>
      </c>
      <c r="C58" s="281"/>
      <c r="D58" s="706" t="str">
        <f>'[2]Small comp'!D63</f>
        <v>2hp (6.65amp)</v>
      </c>
      <c r="E58" s="707" t="str">
        <f>'[2]Small comp'!E63</f>
        <v>AW2495Z,ZB21</v>
      </c>
      <c r="F58" s="707" t="str">
        <f>'[2]Small comp'!F63</f>
        <v>60uf,130-156uf,relay 1.5M*0.036</v>
      </c>
      <c r="G58" s="493" t="str">
        <f>'[2]Small comp'!H63</f>
        <v>2*0.055*6ft </v>
      </c>
      <c r="H58" s="493" t="str">
        <f>'[2]Small comp'!I63</f>
        <v>3d frezzer glass</v>
      </c>
      <c r="I58" s="493" t="str">
        <f>'[2]Small comp'!$G63</f>
        <v>6650btu (1.5m*0.036)0.031</v>
      </c>
      <c r="J58" s="708">
        <f>'[2]Small comp'!O63</f>
        <v>959.393939393939</v>
      </c>
      <c r="K58" s="307"/>
      <c r="L58" s="274" t="str">
        <f>'[2]Small comp'!$T63</f>
        <v>CS200</v>
      </c>
      <c r="M58" s="710">
        <f>'[2]Small comp'!W63</f>
        <v>2648.79052342052</v>
      </c>
      <c r="N58" s="515">
        <f>'[2]Small comp'!AC63</f>
        <v>0</v>
      </c>
      <c r="O58" s="710">
        <f>'[2]Small comp'!AF63</f>
        <v>0</v>
      </c>
      <c r="P58" s="515">
        <f>'[2]Small comp'!AG63</f>
        <v>0</v>
      </c>
      <c r="Q58" s="710">
        <f>'[2]Small comp'!AJ63</f>
        <v>0</v>
      </c>
      <c r="R58" s="710">
        <f>'[2]Small comp'!AK63</f>
        <v>0</v>
      </c>
      <c r="S58" s="710">
        <f>'[2]Small comp'!AL63</f>
        <v>0</v>
      </c>
      <c r="T58" s="408"/>
      <c r="U58" s="712"/>
      <c r="W58" s="695"/>
      <c r="X58" s="713" t="e">
        <f>(#REF!+#REF!)*#REF!</f>
        <v>#REF!</v>
      </c>
      <c r="AA58" s="720" t="s">
        <v>686</v>
      </c>
      <c r="AB58" t="s">
        <v>687</v>
      </c>
      <c r="AC58" s="572"/>
      <c r="AD58" s="572"/>
      <c r="AE58" s="572"/>
      <c r="AF58" s="572"/>
    </row>
    <row r="59" ht="16.5" customHeight="1" spans="1:32">
      <c r="A59" s="266" t="str">
        <f>'[2]Small comp'!$A64</f>
        <v>SMA034</v>
      </c>
      <c r="B59" s="267" t="str">
        <f>'[2]Small comp'!$B64</f>
        <v>DDH356LV / DBH356LV</v>
      </c>
      <c r="C59" s="281"/>
      <c r="D59" s="706" t="str">
        <f>'[2]Small comp'!D64</f>
        <v>2.5hp (8.1amp)</v>
      </c>
      <c r="E59" s="707" t="str">
        <f>'[2]Small comp'!E64</f>
        <v>AW2495Z</v>
      </c>
      <c r="F59" s="707" t="str">
        <f>'[2]Small comp'!F64</f>
        <v>60uf,130-156uf,relay 1M*0.036</v>
      </c>
      <c r="G59" s="493">
        <f>'[2]Small comp'!H64</f>
        <v>0</v>
      </c>
      <c r="H59" s="493">
        <f>'[2]Small comp'!I64</f>
        <v>0</v>
      </c>
      <c r="I59" s="493" t="str">
        <f>'[2]Small comp'!$G64</f>
        <v>7630btu (1m*0.0.36)0.031</v>
      </c>
      <c r="J59" s="708">
        <f>'[2]Small comp'!O64</f>
        <v>1029.79166666667</v>
      </c>
      <c r="K59" s="307"/>
      <c r="L59" s="274" t="str">
        <f>'[2]Small comp'!$T64</f>
        <v>CU - 36  QC</v>
      </c>
      <c r="M59" s="710">
        <f>'[2]Small comp'!W64</f>
        <v>2934.286963026</v>
      </c>
      <c r="N59" s="515">
        <f>'[2]Small comp'!AC64</f>
        <v>0</v>
      </c>
      <c r="O59" s="710">
        <f>'[2]Small comp'!AF64</f>
        <v>0</v>
      </c>
      <c r="P59" s="515">
        <f>'[2]Small comp'!AG64</f>
        <v>0</v>
      </c>
      <c r="Q59" s="710">
        <f>'[2]Small comp'!AJ64</f>
        <v>0</v>
      </c>
      <c r="R59" s="710">
        <f>'[2]Small comp'!AK64</f>
        <v>0</v>
      </c>
      <c r="S59" s="710">
        <f>'[2]Small comp'!AL64</f>
        <v>0</v>
      </c>
      <c r="T59" s="410"/>
      <c r="U59" s="712"/>
      <c r="W59" s="695"/>
      <c r="X59" s="713" t="e">
        <f>(#REF!+#REF!)*#REF!</f>
        <v>#REF!</v>
      </c>
      <c r="AA59" s="720" t="s">
        <v>688</v>
      </c>
      <c r="AB59" t="s">
        <v>689</v>
      </c>
      <c r="AC59" s="572"/>
      <c r="AD59" s="572"/>
      <c r="AE59" s="572"/>
      <c r="AF59" s="572"/>
    </row>
    <row r="60" ht="16.5" customHeight="1" spans="1:32">
      <c r="A60" s="266" t="str">
        <f>'[2]Small comp'!$A65</f>
        <v>SMA035</v>
      </c>
      <c r="B60" s="267" t="str">
        <f>'[2]Small comp'!$B65</f>
        <v>DBH488LC-3ph</v>
      </c>
      <c r="C60" s="281"/>
      <c r="D60" s="706" t="str">
        <f>'[2]Small comp'!D65</f>
        <v>3HP-3ph (4.95amp)</v>
      </c>
      <c r="E60" s="707" t="str">
        <f>'[2]Small comp'!E65</f>
        <v>AW2510Z,ZB21</v>
      </c>
      <c r="F60" s="707" t="str">
        <f>'[2]Small comp'!F65</f>
        <v>(vertical &amp; horizontal) 1M*0.039</v>
      </c>
      <c r="G60" s="493">
        <f>'[2]Small comp'!H65</f>
        <v>0</v>
      </c>
      <c r="H60" s="493">
        <f>'[2]Small comp'!I65</f>
        <v>0</v>
      </c>
      <c r="I60" s="493" t="str">
        <f>'[2]Small comp'!$G65</f>
        <v>10150btu (1.5m*0.042)0.039</v>
      </c>
      <c r="J60" s="708">
        <f>'[2]Small comp'!O65</f>
        <v>1654.34659090909</v>
      </c>
      <c r="K60" s="307"/>
      <c r="L60" s="274" t="str">
        <f>'[2]Small comp'!$T65</f>
        <v>CU - 50  QC</v>
      </c>
      <c r="M60" s="710">
        <f>'[2]Small comp'!W65</f>
        <v>4170.42948028657</v>
      </c>
      <c r="N60" s="515">
        <f>'[2]Small comp'!AC65</f>
        <v>0</v>
      </c>
      <c r="O60" s="710">
        <f>'[2]Small comp'!AF65</f>
        <v>0</v>
      </c>
      <c r="P60" s="515">
        <f>'[2]Small comp'!AG65</f>
        <v>0</v>
      </c>
      <c r="Q60" s="710">
        <f>'[2]Small comp'!AJ65</f>
        <v>0</v>
      </c>
      <c r="R60" s="710">
        <f>'[2]Small comp'!AK65</f>
        <v>0</v>
      </c>
      <c r="S60" s="710">
        <f>'[2]Small comp'!AL65</f>
        <v>0</v>
      </c>
      <c r="T60" s="407"/>
      <c r="U60" s="712"/>
      <c r="W60" s="695"/>
      <c r="X60" s="713" t="e">
        <f>(#REF!+#REF!)*#REF!</f>
        <v>#REF!</v>
      </c>
      <c r="AA60" s="720" t="s">
        <v>690</v>
      </c>
      <c r="AB60" t="s">
        <v>691</v>
      </c>
      <c r="AC60" s="572"/>
      <c r="AD60" s="572"/>
      <c r="AE60" s="572"/>
      <c r="AF60" s="572"/>
    </row>
    <row r="61" ht="16.5" customHeight="1" spans="1:32">
      <c r="A61" s="266" t="str">
        <f>'[2]Small comp'!$A66</f>
        <v>SMA035.1</v>
      </c>
      <c r="B61" s="267" t="str">
        <f>'[2]Small comp'!$B66</f>
        <v>DSD063SV</v>
      </c>
      <c r="C61" s="377"/>
      <c r="D61" s="706" t="str">
        <f>'[2]Small comp'!D66</f>
        <v>1/2 (1.8amp)</v>
      </c>
      <c r="E61" s="707" t="str">
        <f>'[2]Small comp'!E66</f>
        <v>SC15CL,CAE2420Z</v>
      </c>
      <c r="F61" s="707" t="str">
        <f>'[2]Small comp'!F66</f>
        <v>17uf,66-77uf,relay</v>
      </c>
      <c r="G61" s="493">
        <f>'[2]Small comp'!H66</f>
        <v>0</v>
      </c>
      <c r="H61" s="493" t="str">
        <f>'[2]Small comp'!I66</f>
        <v>2door frezzer</v>
      </c>
      <c r="I61" s="493">
        <f>'[2]Small comp'!$G66</f>
        <v>0</v>
      </c>
      <c r="J61" s="708">
        <f>'[2]Small comp'!O66</f>
        <v>331.283422459893</v>
      </c>
      <c r="K61" s="307"/>
      <c r="L61" s="274">
        <f>'[2]Small comp'!$T66</f>
        <v>0</v>
      </c>
      <c r="M61" s="710">
        <f>'[2]Small comp'!W66</f>
        <v>0</v>
      </c>
      <c r="N61" s="515">
        <f>'[2]Small comp'!AC66</f>
        <v>0</v>
      </c>
      <c r="O61" s="710">
        <f>'[2]Small comp'!AF66</f>
        <v>0</v>
      </c>
      <c r="P61" s="515">
        <f>'[2]Small comp'!AG66</f>
        <v>0</v>
      </c>
      <c r="Q61" s="710">
        <f>'[2]Small comp'!AJ66</f>
        <v>0</v>
      </c>
      <c r="R61" s="710">
        <f>'[2]Small comp'!AK66</f>
        <v>0</v>
      </c>
      <c r="S61" s="710">
        <f>'[2]Small comp'!AL66</f>
        <v>0</v>
      </c>
      <c r="T61" s="408"/>
      <c r="U61" s="712"/>
      <c r="W61" s="695"/>
      <c r="X61" s="713"/>
      <c r="AA61" s="721"/>
      <c r="AB61"/>
      <c r="AC61" s="572"/>
      <c r="AD61" s="572"/>
      <c r="AE61" s="572"/>
      <c r="AF61" s="572"/>
    </row>
    <row r="62" spans="1:32">
      <c r="A62" s="266" t="str">
        <f>'[2]Small comp'!$A67</f>
        <v>SMA035.2</v>
      </c>
      <c r="B62" s="267" t="str">
        <f>'[2]Small comp'!$B67</f>
        <v>DSD096SV</v>
      </c>
      <c r="C62" s="377" t="s">
        <v>692</v>
      </c>
      <c r="D62" s="706" t="str">
        <f>'[2]Small comp'!D67</f>
        <v>5/8 (2.5amp)</v>
      </c>
      <c r="E62" s="707" t="str">
        <f>'[2]Small comp'!E67</f>
        <v>SC18CL,CAE2425Z</v>
      </c>
      <c r="F62" s="707" t="str">
        <f>'[2]Small comp'!F67</f>
        <v>25uf,66-77uf,relay</v>
      </c>
      <c r="G62" s="493">
        <f>'[2]Small comp'!H67</f>
        <v>0</v>
      </c>
      <c r="H62" s="493" t="str">
        <f>'[2]Small comp'!I67</f>
        <v>1 glass d frezzer</v>
      </c>
      <c r="I62" s="493" t="str">
        <f>'[2]Small comp'!$G67</f>
        <v>1815btu</v>
      </c>
      <c r="J62" s="708">
        <f>'[2]Small comp'!O67</f>
        <v>482.253787878788</v>
      </c>
      <c r="K62" s="307"/>
      <c r="L62" s="274" t="str">
        <f>'[2]Small comp'!$T67</f>
        <v>CS100</v>
      </c>
      <c r="M62" s="710">
        <f>'[2]Small comp'!W67</f>
        <v>1542.0119521113</v>
      </c>
      <c r="N62" s="515">
        <f>'[2]Small comp'!AC67</f>
        <v>0</v>
      </c>
      <c r="O62" s="710">
        <f>'[2]Small comp'!AF67</f>
        <v>0</v>
      </c>
      <c r="P62" s="515" t="str">
        <f>'[2]Small comp'!AG67</f>
        <v>BCU - 10</v>
      </c>
      <c r="Q62" s="710">
        <f>'[2]Small comp'!AJ67</f>
        <v>1834.81975291831</v>
      </c>
      <c r="R62" s="710" t="str">
        <f>'[2]Small comp'!AK67</f>
        <v>~</v>
      </c>
      <c r="S62" s="710" t="str">
        <f>'[2]Small comp'!AL67</f>
        <v>~</v>
      </c>
      <c r="T62" s="408"/>
      <c r="U62" s="712"/>
      <c r="W62" s="695"/>
      <c r="X62" s="713" t="e">
        <f>(#REF!+#REF!)*#REF!</f>
        <v>#REF!</v>
      </c>
      <c r="AC62" s="291"/>
      <c r="AD62" s="291"/>
    </row>
    <row r="63" spans="1:32">
      <c r="A63" s="266" t="str">
        <f>'[2]Small comp'!$A68</f>
        <v>SMA035.3</v>
      </c>
      <c r="B63" s="267" t="str">
        <f>'[2]Small comp'!$B68</f>
        <v>DSD113SV</v>
      </c>
      <c r="C63" s="377"/>
      <c r="D63" s="706" t="str">
        <f>'[2]Small comp'!D68</f>
        <v>7/8 (2.9amp)</v>
      </c>
      <c r="E63" s="707" t="str">
        <f>'[2]Small comp'!E68</f>
        <v>SC18CL,CAJ2432Z</v>
      </c>
      <c r="F63" s="707" t="str">
        <f>'[2]Small comp'!F68</f>
        <v>25uf,66-77uf,relay</v>
      </c>
      <c r="G63" s="493">
        <f>'[2]Small comp'!H68</f>
        <v>0</v>
      </c>
      <c r="H63" s="493" t="str">
        <f>'[2]Small comp'!I68</f>
        <v>4d s/s frezzer</v>
      </c>
      <c r="I63" s="493" t="str">
        <f>'[2]Small comp'!$G68</f>
        <v>2130btu</v>
      </c>
      <c r="J63" s="708">
        <f>'[2]Small comp'!O68</f>
        <v>572.512864493996</v>
      </c>
      <c r="K63" s="307"/>
      <c r="L63" s="274" t="str">
        <f>'[2]Small comp'!$T68</f>
        <v>CS125 Axial fan</v>
      </c>
      <c r="M63" s="710">
        <f>'[2]Small comp'!W68</f>
        <v>1635.21796600346</v>
      </c>
      <c r="N63" s="515">
        <f>'[2]Small comp'!AC68</f>
        <v>0</v>
      </c>
      <c r="O63" s="710">
        <f>'[2]Small comp'!AF68</f>
        <v>0</v>
      </c>
      <c r="P63" s="515" t="str">
        <f>'[2]Small comp'!AG68</f>
        <v>BCU - 15</v>
      </c>
      <c r="Q63" s="710">
        <f>'[2]Small comp'!AJ68</f>
        <v>2056.81331318827</v>
      </c>
      <c r="R63" s="710" t="str">
        <f>'[2]Small comp'!AK68</f>
        <v>~</v>
      </c>
      <c r="S63" s="710" t="str">
        <f>'[2]Small comp'!AL68</f>
        <v>~</v>
      </c>
      <c r="T63" s="408"/>
      <c r="U63" s="712"/>
      <c r="W63" s="695"/>
      <c r="X63" s="713" t="e">
        <f>(#REF!+#REF!)*#REF!</f>
        <v>#REF!</v>
      </c>
      <c r="AC63" s="291"/>
      <c r="AD63" s="291"/>
    </row>
    <row r="64" spans="1:32">
      <c r="A64" s="266" t="str">
        <f>'[2]Small comp'!$A69</f>
        <v>SMA036</v>
      </c>
      <c r="B64" s="267" t="str">
        <f>'[2]Small comp'!$B69</f>
        <v>DSD145XV</v>
      </c>
      <c r="C64" s="377"/>
      <c r="D64" s="706" t="str">
        <f>'[2]Small comp'!D69</f>
        <v>1hp (4amp)</v>
      </c>
      <c r="E64" s="707" t="str">
        <f>'[2]Small comp'!E69</f>
        <v>WJ2450Z,CAJ2446Z</v>
      </c>
      <c r="F64" s="707" t="str">
        <f>'[2]Small comp'!F69</f>
        <v>25uf,66-77uf,relay</v>
      </c>
      <c r="G64" s="493" t="str">
        <f>'[2]Small comp'!H69</f>
        <v>0.049*7ft</v>
      </c>
      <c r="H64" s="493" t="str">
        <f>'[2]Small comp'!I69</f>
        <v>2 glass d frezzer</v>
      </c>
      <c r="I64" s="493" t="str">
        <f>'[2]Small comp'!$G69</f>
        <v>2900btu</v>
      </c>
      <c r="J64" s="708">
        <f>'[2]Small comp'!O69</f>
        <v>715.079331046312</v>
      </c>
      <c r="K64" s="436" t="s">
        <v>693</v>
      </c>
      <c r="L64" s="274" t="str">
        <f>'[2]Small comp'!$T69</f>
        <v>CU - 15 QC  </v>
      </c>
      <c r="M64" s="710">
        <f>'[2]Small comp'!W69</f>
        <v>2587.14182106243</v>
      </c>
      <c r="N64" s="515">
        <f>'[2]Small comp'!AC69</f>
        <v>0</v>
      </c>
      <c r="O64" s="710">
        <f>'[2]Small comp'!AF69</f>
        <v>0</v>
      </c>
      <c r="P64" s="515" t="str">
        <f>'[2]Small comp'!AG69</f>
        <v>BCU - 15</v>
      </c>
      <c r="Q64" s="710">
        <f>'[2]Small comp'!AJ69</f>
        <v>2803.51936728925</v>
      </c>
      <c r="R64" s="710" t="str">
        <f>'[2]Small comp'!AK69</f>
        <v>~</v>
      </c>
      <c r="S64" s="710" t="str">
        <f>'[2]Small comp'!AL69</f>
        <v>~</v>
      </c>
      <c r="T64" s="408"/>
      <c r="U64" s="712"/>
      <c r="W64" s="695"/>
      <c r="X64" s="713" t="e">
        <f>(#REF!+#REF!)*#REF!</f>
        <v>#REF!</v>
      </c>
      <c r="AC64" s="291"/>
      <c r="AD64" s="291"/>
    </row>
    <row r="65" ht="13.5" customHeight="1" spans="1:30">
      <c r="A65" s="266" t="str">
        <f>'[2]Small comp'!$A70</f>
        <v>SMA037</v>
      </c>
      <c r="B65" s="267" t="str">
        <f>'[2]Small comp'!$B70</f>
        <v>DSL193SV</v>
      </c>
      <c r="C65" s="377"/>
      <c r="D65" s="706" t="str">
        <f>'[2]Small comp'!D70</f>
        <v>1.3hp (5.2amp) DSL193</v>
      </c>
      <c r="E65" s="707" t="str">
        <f>'[2]Small comp'!E70</f>
        <v>AW2464Z,CAJ2464Z</v>
      </c>
      <c r="F65" s="707" t="str">
        <f>'[2]Small comp'!F70</f>
        <v>30uf,72-86uf,relay</v>
      </c>
      <c r="G65" s="493" t="str">
        <f>'[2]Small comp'!H70</f>
        <v>0.055*7ft</v>
      </c>
      <c r="H65" s="493" t="str">
        <f>'[2]Small comp'!I70</f>
        <v>6door frezzer,2 door 40ice</v>
      </c>
      <c r="I65" s="493" t="str">
        <f>'[2]Small comp'!$G70</f>
        <v>3900btu</v>
      </c>
      <c r="J65" s="708">
        <f>'[2]Small comp'!O70</f>
        <v>833.285123966942</v>
      </c>
      <c r="K65" s="436"/>
      <c r="L65" s="274" t="str">
        <f>'[2]Small comp'!$T70</f>
        <v>CU - 22  QC</v>
      </c>
      <c r="M65" s="710">
        <f>'[2]Small comp'!W70</f>
        <v>2878.77754403511</v>
      </c>
      <c r="N65" s="515">
        <f>'[2]Small comp'!AC70</f>
        <v>0</v>
      </c>
      <c r="O65" s="710">
        <f>'[2]Small comp'!AF70</f>
        <v>0</v>
      </c>
      <c r="P65" s="515" t="str">
        <f>'[2]Small comp'!AG70</f>
        <v>BCU - 22</v>
      </c>
      <c r="Q65" s="710">
        <f>'[2]Small comp'!AJ70</f>
        <v>3215.32729797141</v>
      </c>
      <c r="R65" s="710" t="str">
        <f>'[2]Small comp'!AK70</f>
        <v>~</v>
      </c>
      <c r="S65" s="710" t="str">
        <f>'[2]Small comp'!AL70</f>
        <v>~</v>
      </c>
      <c r="T65" s="408"/>
      <c r="U65" s="712"/>
      <c r="W65" s="695"/>
      <c r="X65" s="713" t="e">
        <f>(#REF!+#REF!)*#REF!</f>
        <v>#REF!</v>
      </c>
      <c r="AC65" s="291"/>
      <c r="AD65" s="291"/>
    </row>
    <row r="66" ht="13.5" customHeight="1" spans="1:30">
      <c r="A66" s="266" t="str">
        <f>'[2]Small comp'!$A71</f>
        <v>SMA038</v>
      </c>
      <c r="B66" s="267" t="str">
        <f>'[2]Small comp'!$B71</f>
        <v>DSH254LV</v>
      </c>
      <c r="C66" s="377"/>
      <c r="D66" s="706" t="str">
        <f>'[2]Small comp'!D71</f>
        <v>1.5hp (6.65amp) DSH254</v>
      </c>
      <c r="E66" s="707" t="str">
        <f>'[2]Small comp'!E71</f>
        <v>AW2464Z,CAJ2464Z</v>
      </c>
      <c r="F66" s="707" t="str">
        <f>'[2]Small comp'!F71</f>
        <v>50uf,108-130uf,relay,2M*0.031</v>
      </c>
      <c r="G66" s="493" t="str">
        <f>'[2]Small comp'!H71</f>
        <v>2m*0.036 (0.031)</v>
      </c>
      <c r="H66" s="493" t="str">
        <f>'[2]Small comp'!I71</f>
        <v>3d frezzer,6door frezzer,2 door 40ice</v>
      </c>
      <c r="I66" s="493" t="str">
        <f>'[2]Small comp'!$G71</f>
        <v>5260btu</v>
      </c>
      <c r="J66" s="708">
        <f>'[2]Small comp'!O71</f>
        <v>918.973214285714</v>
      </c>
      <c r="K66" s="436"/>
      <c r="L66" s="274" t="str">
        <f>'[2]Small comp'!$T71</f>
        <v>CU - 22  QC</v>
      </c>
      <c r="M66" s="710">
        <f>'[2]Small comp'!W71</f>
        <v>2965.42090067847</v>
      </c>
      <c r="N66" s="515">
        <f>'[2]Small comp'!AC71</f>
        <v>0</v>
      </c>
      <c r="O66" s="710">
        <f>'[2]Small comp'!AF71</f>
        <v>0</v>
      </c>
      <c r="P66" s="515" t="str">
        <f>'[2]Small comp'!AG71</f>
        <v>BCU - 22</v>
      </c>
      <c r="Q66" s="710">
        <f>'[2]Small comp'!AJ71</f>
        <v>3304.72123736535</v>
      </c>
      <c r="R66" s="710" t="str">
        <f>'[2]Small comp'!AK71</f>
        <v>~</v>
      </c>
      <c r="S66" s="710" t="str">
        <f>'[2]Small comp'!AL71</f>
        <v>~</v>
      </c>
      <c r="T66" s="408"/>
      <c r="U66" s="712"/>
      <c r="W66" s="695"/>
      <c r="X66" s="713" t="e">
        <f>(#REF!+#REF!)*#REF!</f>
        <v>#REF!</v>
      </c>
      <c r="AC66" s="291"/>
      <c r="AD66" s="291"/>
    </row>
    <row r="67" ht="13.5" customHeight="1" spans="1:30">
      <c r="A67" s="266" t="str">
        <f>'[2]Small comp'!$A72</f>
        <v>SMA039</v>
      </c>
      <c r="B67" s="267" t="str">
        <f>'[2]Small comp'!$B72</f>
        <v>DSH356LV-C8LU</v>
      </c>
      <c r="C67" s="377"/>
      <c r="D67" s="706" t="str">
        <f>'[2]Small comp'!D72</f>
        <v>2hp (9amp) DSH356 1ph</v>
      </c>
      <c r="E67" s="707" t="str">
        <f>'[2]Small comp'!E72</f>
        <v>AW2495Z</v>
      </c>
      <c r="F67" s="707" t="str">
        <f>'[2]Small comp'!F72</f>
        <v>50uf,108-130uf,relay,1M*0.031</v>
      </c>
      <c r="G67" s="493" t="str">
        <f>'[2]Small comp'!H72</f>
        <v>1m*0.036 (0.031)</v>
      </c>
      <c r="H67" s="493">
        <f>'[2]Small comp'!I72</f>
        <v>0</v>
      </c>
      <c r="I67" s="493" t="str">
        <f>'[2]Small comp'!$G72</f>
        <v>7800btu</v>
      </c>
      <c r="J67" s="708">
        <f>'[2]Small comp'!O72</f>
        <v>1052.84090909091</v>
      </c>
      <c r="K67" s="436"/>
      <c r="L67" s="274" t="str">
        <f>'[2]Small comp'!$T72</f>
        <v>CU - 32  QC</v>
      </c>
      <c r="M67" s="710">
        <f>'[2]Small comp'!W72</f>
        <v>3093.39744459491</v>
      </c>
      <c r="N67" s="515">
        <f>'[2]Small comp'!AC72</f>
        <v>0</v>
      </c>
      <c r="O67" s="710">
        <f>'[2]Small comp'!AF72</f>
        <v>0</v>
      </c>
      <c r="P67" s="515" t="str">
        <f>'[2]Small comp'!AG72</f>
        <v>BCU - 36  </v>
      </c>
      <c r="Q67" s="710">
        <f>'[2]Small comp'!AJ72</f>
        <v>3815.17290670238</v>
      </c>
      <c r="R67" s="710">
        <f>'[2]Small comp'!AK72</f>
        <v>3715.72599990368</v>
      </c>
      <c r="S67" s="710">
        <f>'[2]Small comp'!AL72</f>
        <v>3665.72599990368</v>
      </c>
      <c r="T67" s="408"/>
      <c r="U67" s="712"/>
      <c r="W67" s="695"/>
      <c r="X67" s="713" t="e">
        <f>(#REF!+#REF!)*#REF!</f>
        <v>#REF!</v>
      </c>
      <c r="AC67" s="291"/>
      <c r="AD67" s="291"/>
    </row>
    <row r="68" spans="1:30">
      <c r="A68" s="266" t="str">
        <f>'[2]Small comp'!$A73</f>
        <v>SMA040</v>
      </c>
      <c r="B68" s="267" t="str">
        <f>'[2]Small comp'!$B73</f>
        <v>DTH488LV-C9EU (1PH)</v>
      </c>
      <c r="C68" s="377"/>
      <c r="D68" s="706" t="str">
        <f>'[2]Small comp'!D73</f>
        <v>3hp (11.8amp) 1ph</v>
      </c>
      <c r="E68" s="707" t="str">
        <f>'[2]Small comp'!E73</f>
        <v>AW2510Z,ZB21</v>
      </c>
      <c r="F68" s="707" t="str">
        <f>'[2]Small comp'!F73</f>
        <v>60uf,130-156uf,relay,1.5M*0.039</v>
      </c>
      <c r="G68" s="493" t="str">
        <f>'[2]Small comp'!H73</f>
        <v>1.5m*0.042 (0.039)</v>
      </c>
      <c r="H68" s="493">
        <f>'[2]Small comp'!I73</f>
        <v>0</v>
      </c>
      <c r="I68" s="493" t="str">
        <f>'[2]Small comp'!$G73</f>
        <v>11300btu</v>
      </c>
      <c r="J68" s="708">
        <f>'[2]Small comp'!O73</f>
        <v>1325.19296740995</v>
      </c>
      <c r="K68" s="436"/>
      <c r="L68" s="274" t="str">
        <f>'[2]Small comp'!$T73</f>
        <v>CU - 40  QC</v>
      </c>
      <c r="M68" s="710">
        <f>'[2]Small comp'!W73</f>
        <v>3636.48627273115</v>
      </c>
      <c r="N68" s="515">
        <f>'[2]Small comp'!AC73</f>
        <v>0</v>
      </c>
      <c r="O68" s="710">
        <f>'[2]Small comp'!AF73</f>
        <v>0</v>
      </c>
      <c r="P68" s="515" t="str">
        <f>'[2]Small comp'!AG73</f>
        <v>BCU - 40  </v>
      </c>
      <c r="Q68" s="710">
        <f>'[2]Small comp'!AJ73</f>
        <v>4286.53123264145</v>
      </c>
      <c r="R68" s="710">
        <f>'[2]Small comp'!AK73</f>
        <v>4187.08432584275</v>
      </c>
      <c r="S68" s="710">
        <f>'[2]Small comp'!AL73</f>
        <v>4137.08432584275</v>
      </c>
      <c r="T68" s="408"/>
      <c r="U68" s="712"/>
      <c r="W68" s="695"/>
      <c r="X68" s="713" t="e">
        <f>(#REF!+#REF!)*#REF!</f>
        <v>#REF!</v>
      </c>
      <c r="AC68" s="291"/>
      <c r="AD68" s="291"/>
    </row>
    <row r="69" spans="1:30">
      <c r="A69" s="266" t="str">
        <f>'[2]Small comp'!$A74</f>
        <v>SMA040.1</v>
      </c>
      <c r="B69" s="267" t="str">
        <f>'[2]Small comp'!$B74</f>
        <v>DTH488LC3-3ph</v>
      </c>
      <c r="C69" s="377"/>
      <c r="D69" s="706" t="str">
        <f>'[2]Small comp'!D74</f>
        <v>3hp (5.1amp)</v>
      </c>
      <c r="E69" s="707" t="str">
        <f>'[2]Small comp'!E74</f>
        <v>AW2510Z,ZB21</v>
      </c>
      <c r="F69" s="707" t="str">
        <f>'[2]Small comp'!F74</f>
        <v>1.5m*0.042 (0.039)</v>
      </c>
      <c r="G69" s="493" t="str">
        <f>'[2]Small comp'!H74</f>
        <v>1.5m*0.042 (0.039)</v>
      </c>
      <c r="H69" s="493">
        <f>'[2]Small comp'!I74</f>
        <v>0</v>
      </c>
      <c r="I69" s="493" t="str">
        <f>'[2]Small comp'!$G74</f>
        <v>11300btu</v>
      </c>
      <c r="J69" s="708">
        <f>'[2]Small comp'!O74</f>
        <v>1243.69318181818</v>
      </c>
      <c r="K69" s="436"/>
      <c r="L69" s="274" t="str">
        <f>'[2]Small comp'!$T74</f>
        <v>CU - 40  QC</v>
      </c>
      <c r="M69" s="710">
        <f>'[2]Small comp'!W74</f>
        <v>3108.59528083578</v>
      </c>
      <c r="N69" s="515">
        <f>'[2]Small comp'!AC74</f>
        <v>0</v>
      </c>
      <c r="O69" s="710">
        <f>'[2]Small comp'!AF74</f>
        <v>0</v>
      </c>
      <c r="P69" s="515" t="str">
        <f>'[2]Small comp'!AG74</f>
        <v>BCU - 40  </v>
      </c>
      <c r="Q69" s="710">
        <f>'[2]Small comp'!AJ74</f>
        <v>3789.84641173033</v>
      </c>
      <c r="R69" s="710">
        <f>'[2]Small comp'!AK74</f>
        <v>3642.43488976022</v>
      </c>
      <c r="S69" s="710">
        <f>'[2]Small comp'!AL74</f>
        <v>3592.43488976022</v>
      </c>
      <c r="T69" s="408"/>
      <c r="U69" s="712"/>
      <c r="W69" s="695"/>
      <c r="X69" s="713" t="e">
        <f>(#REF!+#REF!)*#REF!</f>
        <v>#REF!</v>
      </c>
      <c r="AC69" s="291"/>
      <c r="AD69" s="291"/>
    </row>
    <row r="70" spans="1:30">
      <c r="A70" s="266" t="str">
        <f>'[2]Small comp'!$A75</f>
        <v>SMA040.2</v>
      </c>
      <c r="B70" s="267" t="str">
        <f>'[2]Small comp'!$B75</f>
        <v>DTE590LC3-3ph</v>
      </c>
      <c r="C70" s="377"/>
      <c r="D70" s="706" t="str">
        <f>'[2]Small comp'!D75</f>
        <v>4hp (6.2amp)</v>
      </c>
      <c r="E70" s="707" t="str">
        <f>'[2]Small comp'!E75</f>
        <v>ZB38</v>
      </c>
      <c r="F70" s="707" t="str">
        <f>'[2]Small comp'!F75</f>
        <v>0.8m*0.042 (0.039)</v>
      </c>
      <c r="G70" s="493" t="str">
        <f>'[2]Small comp'!H75</f>
        <v>0.8m*0.042 (0.039)</v>
      </c>
      <c r="H70" s="493">
        <f>'[2]Small comp'!I75</f>
        <v>0</v>
      </c>
      <c r="I70" s="493" t="str">
        <f>'[2]Small comp'!$G75</f>
        <v>15800btu</v>
      </c>
      <c r="J70" s="708">
        <f>'[2]Small comp'!O75</f>
        <v>1416.33522727273</v>
      </c>
      <c r="K70" s="436"/>
      <c r="L70" s="274" t="str">
        <f>'[2]Small comp'!$T75</f>
        <v>CU - 64B QC</v>
      </c>
      <c r="M70" s="710">
        <f>'[2]Small comp'!W75</f>
        <v>4597.14623528676</v>
      </c>
      <c r="N70" s="515">
        <f>'[2]Small comp'!AC75</f>
        <v>0</v>
      </c>
      <c r="O70" s="710">
        <f>'[2]Small comp'!AF75</f>
        <v>0</v>
      </c>
      <c r="P70" s="515" t="str">
        <f>'[2]Small comp'!AG75</f>
        <v>BCU - 50  </v>
      </c>
      <c r="Q70" s="710">
        <f>'[2]Small comp'!AJ75</f>
        <v>4906.15156628092</v>
      </c>
      <c r="R70" s="710">
        <f>'[2]Small comp'!AK75</f>
        <v>4801.21367808216</v>
      </c>
      <c r="S70" s="710">
        <f>'[2]Small comp'!AL75</f>
        <v>4708.74004431081</v>
      </c>
      <c r="T70" s="408"/>
      <c r="U70" s="712"/>
      <c r="W70" s="695"/>
      <c r="X70" s="713" t="e">
        <f>(#REF!+#REF!)*#REF!</f>
        <v>#REF!</v>
      </c>
      <c r="AC70" s="291"/>
      <c r="AD70" s="291"/>
    </row>
    <row r="71" spans="1:30">
      <c r="A71" s="266" t="str">
        <f>'[2]Small comp'!$A76</f>
        <v>SMA040.3</v>
      </c>
      <c r="B71" s="267" t="str">
        <f>'[2]Small comp'!$B76</f>
        <v>DTE752LC3-3ph</v>
      </c>
      <c r="C71" s="377"/>
      <c r="D71" s="706" t="str">
        <f>'[2]Small comp'!D76</f>
        <v>5hp (8amp)</v>
      </c>
      <c r="E71" s="707" t="str">
        <f>'[2]Small comp'!E76</f>
        <v>ZB45</v>
      </c>
      <c r="F71" s="707" t="str">
        <f>'[2]Small comp'!F76</f>
        <v>1.2m*0.049 (0.047)</v>
      </c>
      <c r="G71" s="493" t="str">
        <f>'[2]Small comp'!H76</f>
        <v>1.2m*0.049 (0.047)</v>
      </c>
      <c r="H71" s="493">
        <f>'[2]Small comp'!I76</f>
        <v>0</v>
      </c>
      <c r="I71" s="493" t="str">
        <f>'[2]Small comp'!$G76</f>
        <v>22100btu</v>
      </c>
      <c r="J71" s="708">
        <f>'[2]Small comp'!O76</f>
        <v>1680.64459247649</v>
      </c>
      <c r="K71" s="436"/>
      <c r="L71" s="274" t="str">
        <f>'[2]Small comp'!$T76</f>
        <v>CU - 72B QC</v>
      </c>
      <c r="M71" s="710">
        <f>'[2]Small comp'!W76</f>
        <v>5334.79595807681</v>
      </c>
      <c r="N71" s="515">
        <f>'[2]Small comp'!AC76</f>
        <v>0</v>
      </c>
      <c r="O71" s="710">
        <f>'[2]Small comp'!AF76</f>
        <v>0</v>
      </c>
      <c r="P71" s="515" t="str">
        <f>'[2]Small comp'!AG76</f>
        <v>BCU - 64  </v>
      </c>
      <c r="Q71" s="710">
        <f>'[2]Small comp'!AJ76</f>
        <v>6206.03917093418</v>
      </c>
      <c r="R71" s="710">
        <f>'[2]Small comp'!AK76</f>
        <v>6101.10128273542</v>
      </c>
      <c r="S71" s="710">
        <f>'[2]Small comp'!AL76</f>
        <v>6008.62764896407</v>
      </c>
      <c r="T71" s="408"/>
      <c r="U71" s="712"/>
      <c r="W71" s="695"/>
      <c r="X71" s="713" t="e">
        <f>(#REF!+#REF!)*#REF!</f>
        <v>#REF!</v>
      </c>
      <c r="AC71" s="291"/>
      <c r="AD71" s="291"/>
    </row>
    <row r="72" ht="12" customHeight="1" spans="1:30">
      <c r="A72" s="266" t="str">
        <f>'[2]Small comp'!$A77</f>
        <v>SMA041</v>
      </c>
      <c r="B72" s="267" t="str">
        <f>'[2]Small comp'!$B77</f>
        <v>DTE911LC3</v>
      </c>
      <c r="C72" s="378"/>
      <c r="D72" s="706" t="str">
        <f>'[2]Small comp'!D77</f>
        <v>6.5hp (9.8amp)</v>
      </c>
      <c r="E72" s="707" t="str">
        <f>'[2]Small comp'!E77</f>
        <v>ZB48/WHP19460</v>
      </c>
      <c r="F72" s="707" t="str">
        <f>'[2]Small comp'!F77</f>
        <v>2m*0.059</v>
      </c>
      <c r="G72" s="493" t="str">
        <f>'[2]Small comp'!H77</f>
        <v>2m*0.059</v>
      </c>
      <c r="H72" s="493">
        <f>'[2]Small comp'!I77</f>
        <v>0</v>
      </c>
      <c r="I72" s="493" t="str">
        <f>'[2]Small comp'!$G77</f>
        <v>24500btu</v>
      </c>
      <c r="J72" s="708">
        <f>'[2]Small comp'!O77</f>
        <v>1819.82170846395</v>
      </c>
      <c r="K72" s="436"/>
      <c r="L72" s="274" t="str">
        <f>'[2]Small comp'!$T77</f>
        <v>CU - 90 QC</v>
      </c>
      <c r="M72" s="710">
        <f>'[2]Small comp'!W77</f>
        <v>6025.16751266157</v>
      </c>
      <c r="N72" s="515">
        <f>'[2]Small comp'!AC77</f>
        <v>0</v>
      </c>
      <c r="O72" s="710">
        <f>'[2]Small comp'!AF77</f>
        <v>0</v>
      </c>
      <c r="P72" s="515" t="str">
        <f>'[2]Small comp'!AG77</f>
        <v>BCU - 72</v>
      </c>
      <c r="Q72" s="710">
        <f>'[2]Small comp'!AJ77</f>
        <v>6728.53112687333</v>
      </c>
      <c r="R72" s="710">
        <f>'[2]Small comp'!AK77</f>
        <v>6623.59323867457</v>
      </c>
      <c r="S72" s="710">
        <f>'[2]Small comp'!AL77</f>
        <v>6531.11960490322</v>
      </c>
      <c r="T72" s="408"/>
      <c r="U72" s="712"/>
      <c r="W72" s="695"/>
      <c r="X72" s="713" t="e">
        <f>(#REF!+#REF!)*#REF!</f>
        <v>#REF!</v>
      </c>
      <c r="AC72" s="291"/>
      <c r="AD72" s="291"/>
    </row>
    <row r="73" spans="1:30">
      <c r="A73" s="266" t="str">
        <f>'[2]Small comp'!$A78</f>
        <v>SMA041.2</v>
      </c>
      <c r="B73" s="267" t="str">
        <f>'[2]Small comp'!$B78</f>
        <v>WHP02700RCV</v>
      </c>
      <c r="C73" s="377" t="s">
        <v>694</v>
      </c>
      <c r="D73" s="706" t="str">
        <f>'[2]Small comp'!D78</f>
        <v>3./4 (3.2amp)</v>
      </c>
      <c r="E73" s="707">
        <f>'[2]Small comp'!E78</f>
        <v>0</v>
      </c>
      <c r="F73" s="707" t="str">
        <f>'[2]Small comp'!F78</f>
        <v>17uf450vac(3.2amp)</v>
      </c>
      <c r="G73" s="493">
        <f>'[2]Small comp'!H78</f>
        <v>0</v>
      </c>
      <c r="H73" s="493">
        <f>'[2]Small comp'!I78</f>
        <v>0</v>
      </c>
      <c r="I73" s="493">
        <f>'[2]Small comp'!$G78</f>
        <v>12.2</v>
      </c>
      <c r="J73" s="708">
        <f>'[2]Small comp'!O78</f>
        <v>351.814814814815</v>
      </c>
      <c r="K73" s="307"/>
      <c r="L73" s="274" t="str">
        <f>'[2]Small comp'!$T78</f>
        <v>CS125 Axial fan</v>
      </c>
      <c r="M73" s="710">
        <f>'[2]Small comp'!W78</f>
        <v>1115.8587727007</v>
      </c>
      <c r="N73" s="515" t="str">
        <f>'[2]Small comp'!AC78</f>
        <v>WCU-1HP</v>
      </c>
      <c r="O73" s="710">
        <f>'[2]Small comp'!AF78</f>
        <v>1255.67618082381</v>
      </c>
      <c r="P73" s="515" t="str">
        <f>'[2]Small comp'!AG78</f>
        <v>BCU - 10</v>
      </c>
      <c r="Q73" s="710">
        <f>'[2]Small comp'!AJ78</f>
        <v>1321.32145102585</v>
      </c>
      <c r="R73" s="710">
        <f>'[2]Small comp'!AK78</f>
        <v>0</v>
      </c>
      <c r="S73" s="710">
        <f>'[2]Small comp'!AL78</f>
        <v>0</v>
      </c>
      <c r="T73" s="408"/>
      <c r="U73" s="712"/>
      <c r="W73" s="695"/>
      <c r="X73" s="713" t="e">
        <f>(#REF!+#REF!)*#REF!</f>
        <v>#REF!</v>
      </c>
      <c r="AC73" s="291"/>
      <c r="AD73" s="291"/>
    </row>
    <row r="74" ht="12" customHeight="1" spans="1:30">
      <c r="A74" s="266" t="str">
        <f>'[2]Small comp'!$A79</f>
        <v>SMA041.3</v>
      </c>
      <c r="B74" s="267" t="str">
        <f>'[2]Small comp'!$B79</f>
        <v>SG167UV</v>
      </c>
      <c r="C74" s="377"/>
      <c r="D74" s="706" t="str">
        <f>'[2]Small comp'!D79</f>
        <v>1HP (4.35amp)</v>
      </c>
      <c r="E74" s="707">
        <f>'[2]Small comp'!E79</f>
        <v>0</v>
      </c>
      <c r="F74" s="707" t="str">
        <f>'[2]Small comp'!F79</f>
        <v>30uf450vac(4.35amp)</v>
      </c>
      <c r="G74" s="493">
        <f>'[2]Small comp'!H79</f>
        <v>0</v>
      </c>
      <c r="H74" s="493">
        <f>'[2]Small comp'!I79</f>
        <v>0</v>
      </c>
      <c r="I74" s="493">
        <f>'[2]Small comp'!$G79</f>
        <v>16.7</v>
      </c>
      <c r="J74" s="708">
        <f>'[2]Small comp'!O79</f>
        <v>382.407407407407</v>
      </c>
      <c r="K74" s="307"/>
      <c r="L74" s="274" t="str">
        <f>'[2]Small comp'!$T79</f>
        <v>CU - 15 QC  </v>
      </c>
      <c r="M74" s="710">
        <f>'[2]Small comp'!W79</f>
        <v>1749.58460903013</v>
      </c>
      <c r="N74" s="515" t="str">
        <f>'[2]Small comp'!AC79</f>
        <v>WCU-1HP</v>
      </c>
      <c r="O74" s="710">
        <f>'[2]Small comp'!AF79</f>
        <v>1674.08269179115</v>
      </c>
      <c r="P74" s="515" t="str">
        <f>'[2]Small comp'!AG79</f>
        <v>BCU - 10</v>
      </c>
      <c r="Q74" s="710">
        <f>'[2]Small comp'!AJ79</f>
        <v>1739.72796199319</v>
      </c>
      <c r="R74" s="710" t="str">
        <f>'[2]Small comp'!AK79</f>
        <v>~</v>
      </c>
      <c r="S74" s="710" t="str">
        <f>'[2]Small comp'!AL79</f>
        <v>~</v>
      </c>
      <c r="T74" s="408"/>
      <c r="U74" s="712"/>
      <c r="W74" s="695"/>
      <c r="X74" s="713" t="e">
        <f>(#REF!+#REF!)*#REF!</f>
        <v>#REF!</v>
      </c>
      <c r="AC74" s="291"/>
      <c r="AD74" s="291"/>
    </row>
    <row r="75" ht="12" customHeight="1" spans="1:30">
      <c r="A75" s="266" t="str">
        <f>'[2]Small comp'!$A80</f>
        <v>SMA041.4</v>
      </c>
      <c r="B75" s="267" t="str">
        <f>'[2]Small comp'!$B80</f>
        <v>SG184SV</v>
      </c>
      <c r="C75" s="377"/>
      <c r="D75" s="706" t="str">
        <f>'[2]Small comp'!D80</f>
        <v>1.25HP (4.6amp)</v>
      </c>
      <c r="E75" s="707">
        <f>'[2]Small comp'!E80</f>
        <v>0</v>
      </c>
      <c r="F75" s="707" t="str">
        <f>'[2]Small comp'!F80</f>
        <v>35uf450vac(4.6amp)</v>
      </c>
      <c r="G75" s="493">
        <f>'[2]Small comp'!H80</f>
        <v>0</v>
      </c>
      <c r="H75" s="493">
        <f>'[2]Small comp'!I80</f>
        <v>0</v>
      </c>
      <c r="I75" s="493">
        <f>'[2]Small comp'!$G80</f>
        <v>18.4</v>
      </c>
      <c r="J75" s="708">
        <f>'[2]Small comp'!O80</f>
        <v>397.703703703704</v>
      </c>
      <c r="K75" s="307"/>
      <c r="L75" s="274" t="str">
        <f>'[2]Small comp'!$T80</f>
        <v>CU - 15 QC  </v>
      </c>
      <c r="M75" s="710">
        <f>'[2]Small comp'!W80</f>
        <v>1763.70426714979</v>
      </c>
      <c r="N75" s="515" t="str">
        <f>'[2]Small comp'!AC80</f>
        <v>WCU-1.5HP</v>
      </c>
      <c r="O75" s="710">
        <f>'[2]Small comp'!AF80</f>
        <v>1883.3661604121</v>
      </c>
      <c r="P75" s="515" t="str">
        <f>'[2]Small comp'!AG80</f>
        <v>BCU - 15</v>
      </c>
      <c r="Q75" s="710">
        <f>'[2]Small comp'!AJ80</f>
        <v>1953.94093864923</v>
      </c>
      <c r="R75" s="710" t="str">
        <f>'[2]Small comp'!AK80</f>
        <v>~</v>
      </c>
      <c r="S75" s="710" t="str">
        <f>'[2]Small comp'!AL80</f>
        <v>~</v>
      </c>
      <c r="T75" s="408"/>
      <c r="U75" s="712"/>
      <c r="W75" s="695"/>
      <c r="X75" s="713"/>
      <c r="AC75" s="291"/>
      <c r="AD75" s="291"/>
    </row>
    <row r="76" spans="1:30">
      <c r="A76" s="266" t="str">
        <f>'[2]Small comp'!$A81</f>
        <v>SMA041.7</v>
      </c>
      <c r="B76" s="267" t="str">
        <f>'[2]Small comp'!$B81</f>
        <v>WHP09800RCV</v>
      </c>
      <c r="C76" s="377"/>
      <c r="D76" s="706" t="str">
        <f>'[2]Small comp'!D81</f>
        <v>2.5HP (11amp)</v>
      </c>
      <c r="E76" s="707" t="str">
        <f>'[2]Small comp'!E81</f>
        <v>44.6LRA(11.1a)</v>
      </c>
      <c r="F76" s="707" t="str">
        <f>'[2]Small comp'!F81</f>
        <v>50uf (11.1amp)</v>
      </c>
      <c r="G76" s="493">
        <f>'[2]Small comp'!H81</f>
        <v>0</v>
      </c>
      <c r="H76" s="493">
        <f>'[2]Small comp'!I81</f>
        <v>0</v>
      </c>
      <c r="I76" s="493">
        <f>'[2]Small comp'!$G81</f>
        <v>44.6</v>
      </c>
      <c r="J76" s="708">
        <f>'[2]Small comp'!O81</f>
        <v>691.863247863248</v>
      </c>
      <c r="K76" s="308"/>
      <c r="L76" s="274" t="str">
        <f>'[2]Small comp'!$T81</f>
        <v>CU - 36  QC</v>
      </c>
      <c r="M76" s="710">
        <f>'[2]Small comp'!W81</f>
        <v>2489.59379062992</v>
      </c>
      <c r="N76" s="515" t="str">
        <f>'[2]Small comp'!AC81</f>
        <v>WCU-3HP</v>
      </c>
      <c r="O76" s="710">
        <f>'[2]Small comp'!AF81</f>
        <v>2982.50163424736</v>
      </c>
      <c r="P76" s="515" t="str">
        <f>'[2]Small comp'!AG81</f>
        <v>BCU - 36  </v>
      </c>
      <c r="Q76" s="710">
        <f>'[2]Small comp'!AJ81</f>
        <v>3017.41011553093</v>
      </c>
      <c r="R76" s="710" t="str">
        <f>'[2]Small comp'!AK81</f>
        <v>~</v>
      </c>
      <c r="S76" s="710" t="str">
        <f>'[2]Small comp'!AL81</f>
        <v>~</v>
      </c>
      <c r="T76" s="408"/>
      <c r="U76" s="712"/>
      <c r="W76" s="695"/>
      <c r="X76" s="713" t="e">
        <f>(#REF!+#REF!)*#REF!</f>
        <v>#REF!</v>
      </c>
      <c r="AC76" s="291"/>
      <c r="AD76" s="291"/>
    </row>
    <row r="77" ht="12" customHeight="1" spans="1:30">
      <c r="A77" s="266" t="str">
        <f>'[2]Small comp'!$A82</f>
        <v>SMA042.5</v>
      </c>
      <c r="B77" s="267" t="str">
        <f>'[2]Small comp'!$B82</f>
        <v>TE800RC3Q9JK</v>
      </c>
      <c r="C77" s="378"/>
      <c r="D77" s="706">
        <f>'[2]Small comp'!D82</f>
        <v>5</v>
      </c>
      <c r="E77" s="707">
        <f>'[2]Small comp'!E82</f>
        <v>0</v>
      </c>
      <c r="F77" s="707">
        <f>'[2]Small comp'!F82</f>
        <v>0</v>
      </c>
      <c r="G77" s="493">
        <f>'[2]Small comp'!H82</f>
        <v>0</v>
      </c>
      <c r="H77" s="493">
        <f>'[2]Small comp'!I82</f>
        <v>0</v>
      </c>
      <c r="I77" s="493">
        <f>'[2]Small comp'!$G82</f>
        <v>0</v>
      </c>
      <c r="J77" s="708">
        <f>'[2]Small comp'!O82</f>
        <v>1333.33333333333</v>
      </c>
      <c r="K77" s="585"/>
      <c r="L77" s="274" t="str">
        <f>'[2]Small comp'!$T82</f>
        <v>CU - 72 QC</v>
      </c>
      <c r="M77" s="710">
        <f>'[2]Small comp'!W82</f>
        <v>4642.00777744599</v>
      </c>
      <c r="N77" s="515">
        <f>'[2]Small comp'!AC82</f>
        <v>0</v>
      </c>
      <c r="O77" s="710">
        <f>'[2]Small comp'!AF82</f>
        <v>0</v>
      </c>
      <c r="P77" s="515">
        <f>'[2]Small comp'!AG82</f>
        <v>0</v>
      </c>
      <c r="Q77" s="710">
        <f>'[2]Small comp'!AJ82</f>
        <v>0</v>
      </c>
      <c r="R77" s="710">
        <f>'[2]Small comp'!AK82</f>
        <v>0</v>
      </c>
      <c r="S77" s="710">
        <f>'[2]Small comp'!AL82</f>
        <v>0</v>
      </c>
      <c r="T77" s="407"/>
      <c r="U77" s="712"/>
      <c r="W77" s="695"/>
      <c r="X77" s="713" t="e">
        <f>(#REF!+#REF!)*#REF!</f>
        <v>#REF!</v>
      </c>
      <c r="AC77" s="291"/>
      <c r="AD77" s="291"/>
    </row>
    <row r="78" ht="20" customHeight="1" spans="1:30">
      <c r="A78" s="266" t="str">
        <f>'[2]Small comp'!$A83</f>
        <v>SMA050</v>
      </c>
      <c r="B78" s="267" t="str">
        <f>'[2]Small comp'!$B83</f>
        <v>QYGL-C139Y R404 compressor</v>
      </c>
      <c r="C78" s="306" t="s">
        <v>695</v>
      </c>
      <c r="D78" s="706">
        <f>'[2]Small comp'!D83</f>
        <v>1</v>
      </c>
      <c r="E78" s="707">
        <f>'[2]Small comp'!E83</f>
        <v>0</v>
      </c>
      <c r="F78" s="707">
        <f>'[2]Small comp'!F83</f>
        <v>0</v>
      </c>
      <c r="G78" s="493">
        <f>'[2]Small comp'!H83</f>
        <v>0</v>
      </c>
      <c r="H78" s="493" t="str">
        <f>'[2]Small comp'!I83</f>
        <v>2d frezzer,4d s/s frezzer)</v>
      </c>
      <c r="I78" s="493">
        <f>'[2]Small comp'!$G83</f>
        <v>0</v>
      </c>
      <c r="J78" s="708">
        <f>'[2]Small comp'!O83</f>
        <v>586.46</v>
      </c>
      <c r="K78" s="585"/>
      <c r="L78" s="274">
        <f>'[2]Small comp'!$T83</f>
        <v>0</v>
      </c>
      <c r="M78" s="710">
        <f>'[2]Small comp'!W83</f>
        <v>0</v>
      </c>
      <c r="N78" s="515">
        <f>'[2]Small comp'!AC83</f>
        <v>0</v>
      </c>
      <c r="O78" s="710">
        <f>'[2]Small comp'!AF83</f>
        <v>0</v>
      </c>
      <c r="P78" s="515">
        <f>'[2]Small comp'!AG83</f>
        <v>0</v>
      </c>
      <c r="Q78" s="710">
        <f>'[2]Small comp'!AJ83</f>
        <v>0</v>
      </c>
      <c r="R78" s="710">
        <f>'[2]Small comp'!AK83</f>
        <v>0</v>
      </c>
      <c r="S78" s="710">
        <f>'[2]Small comp'!AL83</f>
        <v>0</v>
      </c>
      <c r="T78" s="408"/>
      <c r="U78" s="712"/>
      <c r="W78" s="695"/>
      <c r="X78" s="713" t="e">
        <f>(#REF!+#REF!)*#REF!</f>
        <v>#REF!</v>
      </c>
      <c r="AC78" s="291"/>
      <c r="AD78" s="291"/>
    </row>
    <row r="79" ht="12" customHeight="1" spans="1:30">
      <c r="A79" s="266" t="str">
        <f>'[2]Small comp'!$A84</f>
        <v>SMA057</v>
      </c>
      <c r="B79" s="267" t="str">
        <f>'[2]Small comp'!$B84</f>
        <v>QX-16A030 GREE </v>
      </c>
      <c r="C79" s="306" t="s">
        <v>696</v>
      </c>
      <c r="D79" s="706">
        <f>'[2]Small comp'!D84</f>
        <v>1</v>
      </c>
      <c r="E79" s="707">
        <f>'[2]Small comp'!E84</f>
        <v>0</v>
      </c>
      <c r="F79" s="707" t="str">
        <f>'[2]Small comp'!F84</f>
        <v>30uf</v>
      </c>
      <c r="G79" s="493">
        <f>'[2]Small comp'!H84</f>
        <v>0</v>
      </c>
      <c r="H79" s="493">
        <f>'[2]Small comp'!I84</f>
        <v>0</v>
      </c>
      <c r="I79" s="493">
        <f>'[2]Small comp'!$G84</f>
        <v>40</v>
      </c>
      <c r="J79" s="708">
        <f>'[2]Small comp'!O84</f>
        <v>300</v>
      </c>
      <c r="K79" s="493" t="s">
        <v>697</v>
      </c>
      <c r="L79" s="274" t="str">
        <f>'[2]Small comp'!$T84</f>
        <v>CU - 15 QC  </v>
      </c>
      <c r="M79" s="710">
        <f>'[2]Small comp'!W84</f>
        <v>1673.51623296176</v>
      </c>
      <c r="N79" s="515" t="str">
        <f>'[2]Small comp'!AC84</f>
        <v>WCU-1HP</v>
      </c>
      <c r="O79" s="710">
        <f>'[2]Small comp'!AF84</f>
        <v>1595.59944664124</v>
      </c>
      <c r="P79" s="515">
        <f>'[2]Small comp'!AG84</f>
        <v>0</v>
      </c>
      <c r="Q79" s="710">
        <f>'[2]Small comp'!AJ84</f>
        <v>1745.04635343994</v>
      </c>
      <c r="R79" s="710" t="str">
        <f>'[2]Small comp'!AK84</f>
        <v>~</v>
      </c>
      <c r="S79" s="710" t="str">
        <f>'[2]Small comp'!AL84</f>
        <v>~</v>
      </c>
      <c r="T79" s="408"/>
      <c r="U79" s="712"/>
      <c r="X79" s="713" t="e">
        <f>(#REF!+#REF!)*#REF!</f>
        <v>#REF!</v>
      </c>
      <c r="AD79" s="291"/>
    </row>
    <row r="80" spans="1:30">
      <c r="A80" s="266" t="str">
        <f>'[2]Small comp'!$A85</f>
        <v>SMA058</v>
      </c>
      <c r="B80" s="267" t="str">
        <f>'[2]Small comp'!$B85</f>
        <v>44R213C RECHI</v>
      </c>
      <c r="C80" s="307"/>
      <c r="D80" s="706">
        <f>'[2]Small comp'!D85</f>
        <v>1</v>
      </c>
      <c r="E80" s="707">
        <f>'[2]Small comp'!E85</f>
        <v>0</v>
      </c>
      <c r="F80" s="707" t="str">
        <f>'[2]Small comp'!F85</f>
        <v>30uf</v>
      </c>
      <c r="G80" s="493">
        <f>'[2]Small comp'!H85</f>
        <v>0</v>
      </c>
      <c r="H80" s="493">
        <f>'[2]Small comp'!I85</f>
        <v>0</v>
      </c>
      <c r="I80" s="493">
        <f>'[2]Small comp'!$G85</f>
        <v>40</v>
      </c>
      <c r="J80" s="708">
        <f>'[2]Small comp'!O85</f>
        <v>300</v>
      </c>
      <c r="K80" s="497"/>
      <c r="L80" s="274" t="str">
        <f>'[2]Small comp'!$T85</f>
        <v>CU - 15 QC  </v>
      </c>
      <c r="M80" s="710">
        <f>'[2]Small comp'!W85</f>
        <v>1673.51623296176</v>
      </c>
      <c r="N80" s="515" t="str">
        <f>'[2]Small comp'!AC85</f>
        <v>WCU-1HP</v>
      </c>
      <c r="O80" s="710">
        <f>'[2]Small comp'!AF85</f>
        <v>1595.59944664124</v>
      </c>
      <c r="P80" s="515">
        <f>'[2]Small comp'!AG85</f>
        <v>0</v>
      </c>
      <c r="Q80" s="710">
        <f>'[2]Small comp'!AJ85</f>
        <v>1745.04635343994</v>
      </c>
      <c r="R80" s="710" t="str">
        <f>'[2]Small comp'!AK85</f>
        <v>~</v>
      </c>
      <c r="S80" s="710" t="str">
        <f>'[2]Small comp'!AL85</f>
        <v>~</v>
      </c>
      <c r="T80" s="408"/>
      <c r="U80" s="712"/>
      <c r="X80" s="713" t="e">
        <f>(#REF!+#REF!)*#REF!</f>
        <v>#REF!</v>
      </c>
    </row>
    <row r="81" ht="12" customHeight="1" spans="1:24">
      <c r="A81" s="266" t="str">
        <f>'[2]Small comp'!$A86</f>
        <v>SMA060.2</v>
      </c>
      <c r="B81" s="267" t="str">
        <f>'[2]Small comp'!$B86</f>
        <v>PH371X3CS GMCC</v>
      </c>
      <c r="C81" s="308"/>
      <c r="D81" s="706">
        <f>'[2]Small comp'!D86</f>
        <v>2.5</v>
      </c>
      <c r="E81" s="707">
        <f>'[2]Small comp'!E86</f>
        <v>0</v>
      </c>
      <c r="F81" s="707" t="str">
        <f>'[2]Small comp'!F86</f>
        <v>50uf</v>
      </c>
      <c r="G81" s="493">
        <f>'[2]Small comp'!H86</f>
        <v>0</v>
      </c>
      <c r="H81" s="493">
        <f>'[2]Small comp'!I86</f>
        <v>0</v>
      </c>
      <c r="I81" s="493">
        <f>'[2]Small comp'!$G86</f>
        <v>0</v>
      </c>
      <c r="J81" s="708">
        <f>'[2]Small comp'!O86</f>
        <v>666.666666666667</v>
      </c>
      <c r="K81" s="505"/>
      <c r="L81" s="274" t="str">
        <f>'[2]Small comp'!$T86</f>
        <v>CU - 40  QC</v>
      </c>
      <c r="M81" s="710">
        <f>'[2]Small comp'!W86</f>
        <v>2767.29283328333</v>
      </c>
      <c r="N81" s="515" t="str">
        <f>'[2]Small comp'!AC86</f>
        <v>WCU-3HP</v>
      </c>
      <c r="O81" s="710">
        <f>'[2]Small comp'!AF86</f>
        <v>3571.80685923313</v>
      </c>
      <c r="P81" s="515">
        <f>'[2]Small comp'!AG86</f>
        <v>0</v>
      </c>
      <c r="Q81" s="710">
        <f>'[2]Small comp'!AJ86</f>
        <v>0</v>
      </c>
      <c r="R81" s="710">
        <f>'[2]Small comp'!AK86</f>
        <v>0</v>
      </c>
      <c r="S81" s="710">
        <f>'[2]Small comp'!AL86</f>
        <v>0</v>
      </c>
      <c r="T81" s="408"/>
      <c r="U81" s="712"/>
      <c r="X81" s="713" t="e">
        <f>(#REF!+#REF!)*#REF!</f>
        <v>#REF!</v>
      </c>
    </row>
    <row r="82" spans="1:24">
      <c r="A82" s="266" t="str">
        <f>'[2]Small comp'!$A87</f>
        <v>SMA060.3</v>
      </c>
      <c r="B82" s="267" t="str">
        <f>'[2]Small comp'!$B87</f>
        <v>HSM165V3UDZA</v>
      </c>
      <c r="C82" s="306" t="s">
        <v>698</v>
      </c>
      <c r="D82" s="706">
        <f>'[2]Small comp'!D87</f>
        <v>1</v>
      </c>
      <c r="E82" s="707" t="str">
        <f>'[2]Small comp'!E87</f>
        <v>2855W</v>
      </c>
      <c r="F82" s="707" t="str">
        <f>'[2]Small comp'!F87</f>
        <v>30uf</v>
      </c>
      <c r="G82" s="493">
        <f>'[2]Small comp'!H87</f>
        <v>0</v>
      </c>
      <c r="H82" s="493">
        <f>'[2]Small comp'!I87</f>
        <v>0</v>
      </c>
      <c r="I82" s="493">
        <f>'[2]Small comp'!$G87</f>
        <v>0</v>
      </c>
      <c r="J82" s="708">
        <f>'[2]Small comp'!O87</f>
        <v>313.976608187135</v>
      </c>
      <c r="K82" s="585"/>
      <c r="L82" s="274" t="str">
        <f>'[2]Small comp'!$T87</f>
        <v>CU - 15 QC  </v>
      </c>
      <c r="M82" s="710">
        <f>'[2]Small comp'!W87</f>
        <v>1671.92648937201</v>
      </c>
      <c r="N82" s="515" t="str">
        <f>'[2]Small comp'!AC87</f>
        <v>WCU-1HP</v>
      </c>
      <c r="O82" s="710">
        <f>'[2]Small comp'!AF87</f>
        <v>1842.88953175741</v>
      </c>
      <c r="P82" s="515">
        <f>'[2]Small comp'!AG87</f>
        <v>0</v>
      </c>
      <c r="Q82" s="710">
        <f>'[2]Small comp'!AJ87</f>
        <v>0</v>
      </c>
      <c r="R82" s="710">
        <f>'[2]Small comp'!AK87</f>
        <v>0</v>
      </c>
      <c r="S82" s="710">
        <f>'[2]Small comp'!AL87</f>
        <v>0</v>
      </c>
      <c r="T82" s="408"/>
      <c r="U82" s="712"/>
      <c r="X82" s="713" t="e">
        <f>(#REF!+#REF!)*#REF!</f>
        <v>#REF!</v>
      </c>
    </row>
    <row r="83" spans="1:24">
      <c r="A83" s="266" t="str">
        <f>'[2]Small comp'!$A88</f>
        <v>SMA060.4</v>
      </c>
      <c r="B83" s="267" t="str">
        <f>'[2]Small comp'!$B88</f>
        <v>HSM215V3UDZ</v>
      </c>
      <c r="C83" s="307"/>
      <c r="D83" s="706">
        <f>'[2]Small comp'!D88</f>
        <v>1.5</v>
      </c>
      <c r="E83" s="707" t="str">
        <f>'[2]Small comp'!E88</f>
        <v>3715W</v>
      </c>
      <c r="F83" s="707" t="str">
        <f>'[2]Small comp'!F88</f>
        <v>35uf</v>
      </c>
      <c r="G83" s="493">
        <f>'[2]Small comp'!H88</f>
        <v>0</v>
      </c>
      <c r="H83" s="493">
        <f>'[2]Small comp'!I88</f>
        <v>0</v>
      </c>
      <c r="I83" s="493">
        <f>'[2]Small comp'!$G88</f>
        <v>0</v>
      </c>
      <c r="J83" s="708">
        <f>'[2]Small comp'!O88</f>
        <v>330.4</v>
      </c>
      <c r="K83" s="585"/>
      <c r="L83" s="274" t="str">
        <f>'[2]Small comp'!$T88</f>
        <v>CU - 22  QC</v>
      </c>
      <c r="M83" s="710">
        <f>'[2]Small comp'!W88</f>
        <v>1845.77538250786</v>
      </c>
      <c r="N83" s="515" t="str">
        <f>'[2]Small comp'!AC88</f>
        <v>WCU-1.5HP</v>
      </c>
      <c r="O83" s="710">
        <f>'[2]Small comp'!AF88</f>
        <v>1793.04517275777</v>
      </c>
      <c r="P83" s="515">
        <f>'[2]Small comp'!AG88</f>
        <v>0</v>
      </c>
      <c r="Q83" s="710">
        <f>'[2]Small comp'!AJ88</f>
        <v>0</v>
      </c>
      <c r="R83" s="710">
        <f>'[2]Small comp'!AK88</f>
        <v>0</v>
      </c>
      <c r="S83" s="710">
        <f>'[2]Small comp'!AL88</f>
        <v>0</v>
      </c>
      <c r="T83" s="408"/>
      <c r="U83" s="712"/>
      <c r="X83" s="713" t="e">
        <f>(#REF!+#REF!)*#REF!</f>
        <v>#REF!</v>
      </c>
    </row>
    <row r="84" ht="12" customHeight="1" spans="1:24">
      <c r="A84" s="266" t="str">
        <f>'[2]Small comp'!$A89</f>
        <v>SMA062</v>
      </c>
      <c r="B84" s="267" t="str">
        <f>'[2]Small comp'!$B89</f>
        <v>PH310M2CS-4KTH</v>
      </c>
      <c r="C84" s="307"/>
      <c r="D84" s="706">
        <f>'[2]Small comp'!D89</f>
        <v>2</v>
      </c>
      <c r="E84" s="707" t="str">
        <f>'[2]Small comp'!E89</f>
        <v>5470W</v>
      </c>
      <c r="F84" s="707" t="str">
        <f>'[2]Small comp'!F89</f>
        <v>40uf</v>
      </c>
      <c r="G84" s="493">
        <f>'[2]Small comp'!H89</f>
        <v>0</v>
      </c>
      <c r="H84" s="493">
        <f>'[2]Small comp'!I89</f>
        <v>0</v>
      </c>
      <c r="I84" s="493">
        <f>'[2]Small comp'!$G89</f>
        <v>0</v>
      </c>
      <c r="J84" s="708">
        <f>'[2]Small comp'!O89</f>
        <v>448.042424242424</v>
      </c>
      <c r="K84" s="345"/>
      <c r="L84" s="274" t="str">
        <f>'[2]Small comp'!$T89</f>
        <v>CU - 32  QC</v>
      </c>
      <c r="M84" s="710">
        <f>'[2]Small comp'!W89</f>
        <v>2007.43077349369</v>
      </c>
      <c r="N84" s="515" t="str">
        <f>'[2]Small comp'!AC89</f>
        <v>WCU-2HP</v>
      </c>
      <c r="O84" s="710">
        <f>'[2]Small comp'!AF89</f>
        <v>2174.26608044452</v>
      </c>
      <c r="P84" s="515">
        <f>'[2]Small comp'!AG89</f>
        <v>0</v>
      </c>
      <c r="Q84" s="710">
        <f>'[2]Small comp'!AJ89</f>
        <v>0</v>
      </c>
      <c r="R84" s="710">
        <f>'[2]Small comp'!AK89</f>
        <v>0</v>
      </c>
      <c r="S84" s="710">
        <f>'[2]Small comp'!AL89</f>
        <v>0</v>
      </c>
      <c r="T84" s="408"/>
      <c r="X84" s="722" t="e">
        <f>SUM(X6:X83)</f>
        <v>#REF!</v>
      </c>
    </row>
    <row r="85" spans="1:24">
      <c r="A85" s="266" t="str">
        <f>'[2]Small comp'!$A90</f>
        <v>SMA066</v>
      </c>
      <c r="B85" s="267" t="str">
        <f>'[2]Small comp'!$B90</f>
        <v>PH420G2CS-4KU1</v>
      </c>
      <c r="C85" s="307"/>
      <c r="D85" s="706">
        <f>'[2]Small comp'!D90</f>
        <v>2.5</v>
      </c>
      <c r="E85" s="707" t="str">
        <f>'[2]Small comp'!E90</f>
        <v>7420W</v>
      </c>
      <c r="F85" s="707" t="str">
        <f>'[2]Small comp'!F90</f>
        <v>50uf</v>
      </c>
      <c r="G85" s="493">
        <f>'[2]Small comp'!H90</f>
        <v>0</v>
      </c>
      <c r="H85" s="493">
        <f>'[2]Small comp'!I90</f>
        <v>0</v>
      </c>
      <c r="I85" s="493">
        <f>'[2]Small comp'!$G90</f>
        <v>0</v>
      </c>
      <c r="J85" s="708">
        <f>'[2]Small comp'!O90</f>
        <v>604.89898989899</v>
      </c>
      <c r="K85" s="345"/>
      <c r="L85" s="274" t="str">
        <f>'[2]Small comp'!$T90</f>
        <v>CU - 36  QC</v>
      </c>
      <c r="M85" s="710">
        <f>'[2]Small comp'!W90</f>
        <v>2528.33881715512</v>
      </c>
      <c r="N85" s="515" t="str">
        <f>'[2]Small comp'!AC90</f>
        <v>WCU-3HP</v>
      </c>
      <c r="O85" s="710">
        <f>'[2]Small comp'!AF90</f>
        <v>3022.47666161462</v>
      </c>
      <c r="P85" s="515">
        <f>'[2]Small comp'!AG90</f>
        <v>0</v>
      </c>
      <c r="Q85" s="710">
        <f>'[2]Small comp'!AJ90</f>
        <v>0</v>
      </c>
      <c r="R85" s="710">
        <f>'[2]Small comp'!AK90</f>
        <v>0</v>
      </c>
      <c r="S85" s="710">
        <f>'[2]Small comp'!AL90</f>
        <v>0</v>
      </c>
      <c r="T85" s="408"/>
      <c r="X85" s="722"/>
    </row>
    <row r="86" spans="1:24">
      <c r="A86" s="266" t="str">
        <f>'[2]Small comp'!$A91</f>
        <v>SMA068</v>
      </c>
      <c r="B86" s="267" t="str">
        <f>'[2]Small comp'!$B91</f>
        <v>PH480X3CS-4MU1</v>
      </c>
      <c r="C86" s="308"/>
      <c r="D86" s="706">
        <f>'[2]Small comp'!D91</f>
        <v>3</v>
      </c>
      <c r="E86" s="707" t="str">
        <f>'[2]Small comp'!E91</f>
        <v>8600W</v>
      </c>
      <c r="F86" s="707" t="str">
        <f>'[2]Small comp'!F91</f>
        <v>55uf</v>
      </c>
      <c r="G86" s="493">
        <f>'[2]Small comp'!H91</f>
        <v>0</v>
      </c>
      <c r="H86" s="493">
        <f>'[2]Small comp'!I91</f>
        <v>0</v>
      </c>
      <c r="I86" s="493">
        <f>'[2]Small comp'!$G91</f>
        <v>0</v>
      </c>
      <c r="J86" s="708">
        <f>'[2]Small comp'!O91</f>
        <v>740.662768031189</v>
      </c>
      <c r="K86" s="345"/>
      <c r="L86" s="274" t="str">
        <f>'[2]Small comp'!$T91</f>
        <v>CU - 40  QC</v>
      </c>
      <c r="M86" s="710">
        <f>'[2]Small comp'!W91</f>
        <v>2801.41249140299</v>
      </c>
      <c r="N86" s="515" t="str">
        <f>'[2]Small comp'!AC91</f>
        <v>WCU-3HP</v>
      </c>
      <c r="O86" s="710">
        <f>'[2]Small comp'!AF91</f>
        <v>3164.51369865166</v>
      </c>
      <c r="P86" s="515">
        <f>'[2]Small comp'!AG91</f>
        <v>0</v>
      </c>
      <c r="Q86" s="710">
        <f>'[2]Small comp'!AJ91</f>
        <v>0</v>
      </c>
      <c r="R86" s="710">
        <f>'[2]Small comp'!AK91</f>
        <v>0</v>
      </c>
      <c r="S86" s="710">
        <f>'[2]Small comp'!AL91</f>
        <v>0</v>
      </c>
      <c r="T86" s="408"/>
      <c r="X86" s="722"/>
    </row>
    <row r="87" ht="12" customHeight="1" spans="1:24">
      <c r="A87" s="266">
        <f>'[2]Small comp'!$A92</f>
        <v>0</v>
      </c>
      <c r="B87" s="267" t="str">
        <f>'[2]Small comp'!$B92</f>
        <v>PA108M1C</v>
      </c>
      <c r="C87" s="376" t="s">
        <v>699</v>
      </c>
      <c r="D87" s="706">
        <f>'[2]Small comp'!D92</f>
        <v>0.75</v>
      </c>
      <c r="E87" s="707" t="str">
        <f>'[2]Small comp'!E92</f>
        <v>8769btu</v>
      </c>
      <c r="F87" s="707">
        <f>'[2]Small comp'!F92</f>
        <v>0</v>
      </c>
      <c r="G87" s="493">
        <f>'[2]Small comp'!H92</f>
        <v>0</v>
      </c>
      <c r="H87" s="493">
        <f>'[2]Small comp'!I92</f>
        <v>0</v>
      </c>
      <c r="I87" s="493">
        <f>'[2]Small comp'!$G92</f>
        <v>0</v>
      </c>
      <c r="J87" s="708">
        <f>'[2]Small comp'!O92</f>
        <v>329.635185185185</v>
      </c>
      <c r="K87" s="345"/>
      <c r="L87" s="274">
        <f>'[2]Small comp'!$T92</f>
        <v>0</v>
      </c>
      <c r="M87" s="710">
        <f>'[2]Small comp'!W92</f>
        <v>0</v>
      </c>
      <c r="N87" s="515">
        <f>'[2]Small comp'!AC92</f>
        <v>0</v>
      </c>
      <c r="O87" s="710">
        <f>'[2]Small comp'!AF92</f>
        <v>0</v>
      </c>
      <c r="P87" s="515">
        <f>'[2]Small comp'!AG92</f>
        <v>0</v>
      </c>
      <c r="Q87" s="710">
        <f>'[2]Small comp'!AJ92</f>
        <v>0</v>
      </c>
      <c r="R87" s="710">
        <f>'[2]Small comp'!AK92</f>
        <v>0</v>
      </c>
      <c r="S87" s="710">
        <f>'[2]Small comp'!AL92</f>
        <v>0</v>
      </c>
      <c r="T87" s="410"/>
      <c r="X87" s="722"/>
    </row>
    <row r="88" spans="1:24">
      <c r="A88" s="266" t="str">
        <f>'[2]Small comp'!$A93</f>
        <v>SMA069</v>
      </c>
      <c r="B88" s="267" t="str">
        <f>'[2]Small comp'!$B93</f>
        <v>PA140GIC</v>
      </c>
      <c r="C88" s="377"/>
      <c r="D88" s="706">
        <f>'[2]Small comp'!D93</f>
        <v>1</v>
      </c>
      <c r="E88" s="707" t="str">
        <f>'[2]Small comp'!E93</f>
        <v>11601btu</v>
      </c>
      <c r="F88" s="707">
        <f>'[2]Small comp'!F93</f>
        <v>0</v>
      </c>
      <c r="G88" s="493">
        <f>'[2]Small comp'!H93</f>
        <v>0</v>
      </c>
      <c r="H88" s="493">
        <f>'[2]Small comp'!I93</f>
        <v>0</v>
      </c>
      <c r="I88" s="493">
        <f>'[2]Small comp'!$G93</f>
        <v>0</v>
      </c>
      <c r="J88" s="708">
        <f>'[2]Small comp'!O93</f>
        <v>317.398148148148</v>
      </c>
      <c r="K88" s="345"/>
      <c r="L88" s="274">
        <f>'[2]Small comp'!$T93</f>
        <v>0</v>
      </c>
      <c r="M88" s="710">
        <f>'[2]Small comp'!W93</f>
        <v>0</v>
      </c>
      <c r="N88" s="515">
        <f>'[2]Small comp'!AC93</f>
        <v>0</v>
      </c>
      <c r="O88" s="710">
        <f>'[2]Small comp'!AF93</f>
        <v>0</v>
      </c>
      <c r="P88" s="515">
        <f>'[2]Small comp'!AG93</f>
        <v>0</v>
      </c>
      <c r="Q88" s="710">
        <f>'[2]Small comp'!AJ93</f>
        <v>0</v>
      </c>
      <c r="R88" s="710">
        <f>'[2]Small comp'!AK93</f>
        <v>0</v>
      </c>
      <c r="S88" s="710">
        <f>'[2]Small comp'!AL93</f>
        <v>0</v>
      </c>
      <c r="T88" s="345"/>
      <c r="X88" s="722"/>
    </row>
    <row r="89" spans="1:24">
      <c r="A89" s="266" t="e">
        <f>'[2]Small comp'!#REF!</f>
        <v>#REF!</v>
      </c>
      <c r="B89" s="267" t="str">
        <f>'[2]Small comp'!$B94</f>
        <v>PA145GIC</v>
      </c>
      <c r="C89" s="377"/>
      <c r="D89" s="706">
        <f>'[2]Small comp'!D94</f>
        <v>1</v>
      </c>
      <c r="E89" s="723" t="str">
        <f>'[2]Small comp'!E94</f>
        <v>12232btu</v>
      </c>
      <c r="F89" s="723">
        <f>'[2]Small comp'!F94</f>
        <v>0</v>
      </c>
      <c r="G89" s="563">
        <f>'[2]Small comp'!H94</f>
        <v>0</v>
      </c>
      <c r="H89" s="563">
        <f>'[2]Small comp'!I94</f>
        <v>0</v>
      </c>
      <c r="I89" s="563">
        <f>'[2]Small comp'!$G94</f>
        <v>0</v>
      </c>
      <c r="J89" s="708">
        <f>'[2]Small comp'!O94</f>
        <v>389.290740740741</v>
      </c>
      <c r="K89" s="345"/>
      <c r="L89" s="269">
        <f>'[2]Small comp'!$T94</f>
        <v>0</v>
      </c>
      <c r="M89" s="523">
        <f>'[2]Small comp'!W94</f>
        <v>0</v>
      </c>
      <c r="N89" s="662">
        <f>'[2]Small comp'!AC94</f>
        <v>0</v>
      </c>
      <c r="O89" s="523">
        <f>'[2]Small comp'!AF94</f>
        <v>0</v>
      </c>
      <c r="P89" s="662">
        <f>'[2]Small comp'!AG94</f>
        <v>0</v>
      </c>
      <c r="Q89" s="523">
        <f>'[2]Small comp'!AJ94</f>
        <v>0</v>
      </c>
      <c r="R89" s="523">
        <f>'[2]Small comp'!AK94</f>
        <v>0</v>
      </c>
      <c r="S89" s="523">
        <f>'[2]Small comp'!AL94</f>
        <v>0</v>
      </c>
      <c r="T89" s="345"/>
      <c r="X89" s="722"/>
    </row>
    <row r="90" spans="1:24">
      <c r="A90" s="266">
        <f>'[2]Small comp'!$A95</f>
        <v>0</v>
      </c>
      <c r="B90" s="267" t="str">
        <f>'[2]Small comp'!$B95</f>
        <v>PA190G2C</v>
      </c>
      <c r="C90" s="377"/>
      <c r="D90" s="706">
        <f>'[2]Small comp'!D95</f>
        <v>1.5</v>
      </c>
      <c r="E90" s="723" t="str">
        <f>'[2]Small comp'!E95</f>
        <v>18630btu</v>
      </c>
      <c r="F90" s="723">
        <f>'[2]Small comp'!F95</f>
        <v>0</v>
      </c>
      <c r="G90" s="563">
        <f>'[2]Small comp'!H95</f>
        <v>0</v>
      </c>
      <c r="H90" s="563">
        <f>'[2]Small comp'!I95</f>
        <v>0</v>
      </c>
      <c r="I90" s="563">
        <f>'[2]Small comp'!$G95</f>
        <v>0</v>
      </c>
      <c r="J90" s="708">
        <f>'[2]Small comp'!O95</f>
        <v>484.127777777778</v>
      </c>
      <c r="K90" s="345"/>
      <c r="L90" s="269">
        <f>'[2]Small comp'!$T95</f>
        <v>0</v>
      </c>
      <c r="M90" s="523">
        <f>'[2]Small comp'!W95</f>
        <v>0</v>
      </c>
      <c r="N90" s="662">
        <f>'[2]Small comp'!AC95</f>
        <v>0</v>
      </c>
      <c r="O90" s="523">
        <f>'[2]Small comp'!AF95</f>
        <v>0</v>
      </c>
      <c r="P90" s="662">
        <f>'[2]Small comp'!AG95</f>
        <v>0</v>
      </c>
      <c r="Q90" s="523">
        <f>'[2]Small comp'!AJ95</f>
        <v>0</v>
      </c>
      <c r="R90" s="523">
        <f>'[2]Small comp'!AK95</f>
        <v>0</v>
      </c>
      <c r="S90" s="523">
        <f>'[2]Small comp'!AL95</f>
        <v>0</v>
      </c>
      <c r="T90" s="345"/>
      <c r="X90" s="722"/>
    </row>
    <row r="91" spans="1:24">
      <c r="A91" s="266" t="str">
        <f>'[2]Small comp'!$A96</f>
        <v>SMA071</v>
      </c>
      <c r="B91" s="267" t="str">
        <f>'[2]Small comp'!$B96</f>
        <v>PA215M2C</v>
      </c>
      <c r="C91" s="377"/>
      <c r="D91" s="706">
        <f>'[2]Small comp'!D96</f>
        <v>1.5</v>
      </c>
      <c r="E91" s="723" t="str">
        <f>'[2]Small comp'!E96</f>
        <v>18067btu</v>
      </c>
      <c r="F91" s="723">
        <f>'[2]Small comp'!F96</f>
        <v>0</v>
      </c>
      <c r="G91" s="563">
        <f>'[2]Small comp'!H96</f>
        <v>0</v>
      </c>
      <c r="H91" s="563">
        <f>'[2]Small comp'!I96</f>
        <v>0</v>
      </c>
      <c r="I91" s="563">
        <f>'[2]Small comp'!$G96</f>
        <v>0</v>
      </c>
      <c r="J91" s="708">
        <f>'[2]Small comp'!O96</f>
        <v>474.185185185185</v>
      </c>
      <c r="K91" s="345"/>
      <c r="L91" s="269">
        <f>'[2]Small comp'!$T96</f>
        <v>0</v>
      </c>
      <c r="M91" s="523">
        <f>'[2]Small comp'!W96</f>
        <v>0</v>
      </c>
      <c r="N91" s="662">
        <f>'[2]Small comp'!AC96</f>
        <v>0</v>
      </c>
      <c r="O91" s="523">
        <f>'[2]Small comp'!AF96</f>
        <v>0</v>
      </c>
      <c r="P91" s="662">
        <f>'[2]Small comp'!AG96</f>
        <v>0</v>
      </c>
      <c r="Q91" s="523">
        <f>'[2]Small comp'!AJ96</f>
        <v>0</v>
      </c>
      <c r="R91" s="523">
        <f>'[2]Small comp'!AK96</f>
        <v>0</v>
      </c>
      <c r="S91" s="523">
        <f>'[2]Small comp'!AL96</f>
        <v>0</v>
      </c>
      <c r="T91" s="345"/>
      <c r="X91" s="722"/>
    </row>
    <row r="92" spans="1:24">
      <c r="A92" s="266" t="str">
        <f>'[2]Small comp'!$A97</f>
        <v>SMA072</v>
      </c>
      <c r="B92" s="267" t="str">
        <f>'[2]Small comp'!$B97</f>
        <v>PA270G2C</v>
      </c>
      <c r="C92" s="377"/>
      <c r="D92" s="706">
        <f>'[2]Small comp'!D97</f>
        <v>2</v>
      </c>
      <c r="E92" s="723" t="str">
        <f>'[2]Small comp'!E97</f>
        <v>23304btu</v>
      </c>
      <c r="F92" s="723">
        <f>'[2]Small comp'!F97</f>
        <v>0</v>
      </c>
      <c r="G92" s="563">
        <f>'[2]Small comp'!H97</f>
        <v>0</v>
      </c>
      <c r="H92" s="563">
        <f>'[2]Small comp'!I97</f>
        <v>0</v>
      </c>
      <c r="I92" s="563">
        <f>'[2]Small comp'!$G97</f>
        <v>0</v>
      </c>
      <c r="J92" s="708">
        <f>'[2]Small comp'!O97</f>
        <v>604.203703703704</v>
      </c>
      <c r="K92" s="345"/>
      <c r="L92" s="269">
        <f>'[2]Small comp'!$T97</f>
        <v>0</v>
      </c>
      <c r="M92" s="523">
        <f>'[2]Small comp'!W97</f>
        <v>0</v>
      </c>
      <c r="N92" s="662">
        <f>'[2]Small comp'!AC97</f>
        <v>0</v>
      </c>
      <c r="O92" s="523">
        <f>'[2]Small comp'!AF97</f>
        <v>0</v>
      </c>
      <c r="P92" s="662">
        <f>'[2]Small comp'!AG97</f>
        <v>0</v>
      </c>
      <c r="Q92" s="523">
        <f>'[2]Small comp'!AJ97</f>
        <v>0</v>
      </c>
      <c r="R92" s="523">
        <f>'[2]Small comp'!AK97</f>
        <v>0</v>
      </c>
      <c r="S92" s="523">
        <f>'[2]Small comp'!AL97</f>
        <v>0</v>
      </c>
      <c r="T92" s="345"/>
      <c r="X92" s="722"/>
    </row>
    <row r="93" spans="1:24">
      <c r="A93" s="266">
        <f>'[2]Small comp'!$A98</f>
        <v>0</v>
      </c>
      <c r="B93" s="267" t="str">
        <f>'[2]Small comp'!$B98</f>
        <v>PA290G2C</v>
      </c>
      <c r="C93" s="377"/>
      <c r="D93" s="706">
        <f>'[2]Small comp'!D98</f>
        <v>2.5</v>
      </c>
      <c r="E93" s="723" t="str">
        <f>'[2]Small comp'!E98</f>
        <v>24805btu</v>
      </c>
      <c r="F93" s="723">
        <f>'[2]Small comp'!F98</f>
        <v>0</v>
      </c>
      <c r="G93" s="563">
        <f>'[2]Small comp'!H98</f>
        <v>0</v>
      </c>
      <c r="H93" s="563">
        <f>'[2]Small comp'!I98</f>
        <v>0</v>
      </c>
      <c r="I93" s="563">
        <f>'[2]Small comp'!$G98</f>
        <v>0</v>
      </c>
      <c r="J93" s="708">
        <f>'[2]Small comp'!O98</f>
        <v>636.325925925926</v>
      </c>
      <c r="K93" s="345"/>
      <c r="L93" s="269">
        <f>'[2]Small comp'!$T98</f>
        <v>0</v>
      </c>
      <c r="M93" s="523">
        <f>'[2]Small comp'!W98</f>
        <v>0</v>
      </c>
      <c r="N93" s="662">
        <f>'[2]Small comp'!AC98</f>
        <v>0</v>
      </c>
      <c r="O93" s="523">
        <f>'[2]Small comp'!AF98</f>
        <v>0</v>
      </c>
      <c r="P93" s="662">
        <f>'[2]Small comp'!AG98</f>
        <v>0</v>
      </c>
      <c r="Q93" s="523">
        <f>'[2]Small comp'!AJ98</f>
        <v>0</v>
      </c>
      <c r="R93" s="523">
        <f>'[2]Small comp'!AK98</f>
        <v>0</v>
      </c>
      <c r="S93" s="523">
        <f>'[2]Small comp'!AL98</f>
        <v>0</v>
      </c>
      <c r="T93" s="345"/>
      <c r="X93" s="722"/>
    </row>
    <row r="94" spans="1:24">
      <c r="A94" s="266">
        <f>'[2]Small comp'!$A99</f>
        <v>0</v>
      </c>
      <c r="B94" s="267" t="str">
        <f>'[2]Small comp'!$B99</f>
        <v>PA330X3CS</v>
      </c>
      <c r="C94" s="378"/>
      <c r="D94" s="706">
        <f>'[2]Small comp'!D99</f>
        <v>3</v>
      </c>
      <c r="E94" s="723" t="str">
        <f>'[2]Small comp'!E99</f>
        <v>27944btu</v>
      </c>
      <c r="F94" s="723">
        <f>'[2]Small comp'!F99</f>
        <v>0</v>
      </c>
      <c r="G94" s="563">
        <f>'[2]Small comp'!H99</f>
        <v>0</v>
      </c>
      <c r="H94" s="563">
        <f>'[2]Small comp'!I99</f>
        <v>0</v>
      </c>
      <c r="I94" s="563">
        <f>'[2]Small comp'!$G99</f>
        <v>0</v>
      </c>
      <c r="J94" s="708">
        <f>'[2]Small comp'!O99</f>
        <v>715.866666666667</v>
      </c>
      <c r="K94" s="345"/>
      <c r="L94" s="269">
        <f>'[2]Small comp'!$T99</f>
        <v>0</v>
      </c>
      <c r="M94" s="523">
        <f>'[2]Small comp'!W99</f>
        <v>0</v>
      </c>
      <c r="N94" s="662">
        <f>'[2]Small comp'!AC99</f>
        <v>0</v>
      </c>
      <c r="O94" s="523">
        <f>'[2]Small comp'!AF99</f>
        <v>0</v>
      </c>
      <c r="P94" s="662">
        <f>'[2]Small comp'!AG99</f>
        <v>0</v>
      </c>
      <c r="Q94" s="523">
        <f>'[2]Small comp'!AJ99</f>
        <v>0</v>
      </c>
      <c r="R94" s="523">
        <f>'[2]Small comp'!AK99</f>
        <v>0</v>
      </c>
      <c r="S94" s="523">
        <f>'[2]Small comp'!AL99</f>
        <v>0</v>
      </c>
      <c r="T94" s="345"/>
      <c r="X94" s="722"/>
    </row>
    <row r="95" spans="1:24">
      <c r="A95" s="724"/>
      <c r="B95" s="725"/>
      <c r="C95" s="726"/>
      <c r="X95" s="722"/>
    </row>
    <row r="96" spans="1:24">
      <c r="A96" s="565" t="s">
        <v>700</v>
      </c>
      <c r="C96" s="726"/>
      <c r="J96" s="678"/>
      <c r="K96" s="678"/>
      <c r="L96" s="678"/>
      <c r="M96" s="678"/>
      <c r="N96" s="678"/>
      <c r="O96" s="678"/>
      <c r="P96" s="678"/>
      <c r="Q96" s="678"/>
      <c r="R96" s="678"/>
      <c r="S96" s="678"/>
    </row>
    <row r="97" spans="1:19">
      <c r="A97" s="290" t="s">
        <v>701</v>
      </c>
      <c r="B97" s="727"/>
      <c r="C97" s="726"/>
      <c r="D97" s="728"/>
      <c r="E97" s="728"/>
      <c r="F97" s="729"/>
      <c r="G97" s="729"/>
      <c r="H97" s="729"/>
      <c r="I97" s="729"/>
      <c r="J97" s="730"/>
      <c r="K97" s="730"/>
      <c r="L97" s="730"/>
      <c r="M97" s="730"/>
      <c r="N97" s="730"/>
      <c r="O97" s="730"/>
      <c r="P97" s="730"/>
      <c r="Q97" s="730"/>
      <c r="R97" s="730"/>
      <c r="S97" s="730"/>
    </row>
    <row r="98" spans="1:19">
      <c r="A98" s="290"/>
      <c r="B98" s="727"/>
      <c r="C98" s="727"/>
      <c r="D98" s="728"/>
      <c r="E98" s="728"/>
      <c r="F98" s="729"/>
      <c r="G98" s="729"/>
      <c r="H98" s="729"/>
      <c r="I98" s="729"/>
      <c r="J98" s="730"/>
      <c r="K98" s="730"/>
      <c r="L98" s="730"/>
      <c r="M98" s="730"/>
      <c r="N98" s="730"/>
      <c r="O98" s="730"/>
      <c r="P98" s="730"/>
      <c r="Q98" s="730"/>
      <c r="R98" s="730"/>
      <c r="S98" s="730"/>
    </row>
  </sheetData>
  <mergeCells count="28">
    <mergeCell ref="C6:C8"/>
    <mergeCell ref="C11:C14"/>
    <mergeCell ref="C15:C16"/>
    <mergeCell ref="C17:C24"/>
    <mergeCell ref="C25:C30"/>
    <mergeCell ref="C31:C41"/>
    <mergeCell ref="C42:C46"/>
    <mergeCell ref="C47:C49"/>
    <mergeCell ref="C50:C51"/>
    <mergeCell ref="C52:C55"/>
    <mergeCell ref="C56:C60"/>
    <mergeCell ref="C62:C72"/>
    <mergeCell ref="C73:C77"/>
    <mergeCell ref="C79:C81"/>
    <mergeCell ref="C82:C86"/>
    <mergeCell ref="C87:C94"/>
    <mergeCell ref="K6:K8"/>
    <mergeCell ref="K56:K60"/>
    <mergeCell ref="K62:K63"/>
    <mergeCell ref="K64:K72"/>
    <mergeCell ref="K73:K76"/>
    <mergeCell ref="K79:K81"/>
    <mergeCell ref="T6:T8"/>
    <mergeCell ref="T11:T14"/>
    <mergeCell ref="T15:T24"/>
    <mergeCell ref="T56:T59"/>
    <mergeCell ref="T60:T76"/>
    <mergeCell ref="T77:T87"/>
  </mergeCells>
  <pageMargins left="0.7" right="0.7" top="0.75" bottom="0.75" header="0.3" footer="0.3"/>
  <pageSetup paperSize="9" orientation="portrait" horizontalDpi="180" verticalDpi="180"/>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AP35"/>
  <sheetViews>
    <sheetView workbookViewId="0">
      <pane xSplit="2" ySplit="3" topLeftCell="C4" activePane="bottomRight" state="frozen"/>
      <selection/>
      <selection pane="topRight"/>
      <selection pane="bottomLeft"/>
      <selection pane="bottomRight" activeCell="A2" sqref="A2"/>
    </sheetView>
  </sheetViews>
  <sheetFormatPr defaultColWidth="9" defaultRowHeight="12"/>
  <cols>
    <col min="1" max="1" width="14.1428571428571" style="291" customWidth="1"/>
    <col min="2" max="2" width="18.7142857142857" style="398" customWidth="1"/>
    <col min="3" max="3" width="13.1428571428571" style="398" customWidth="1"/>
    <col min="4" max="4" width="12" style="398" customWidth="1"/>
    <col min="5" max="5" width="10.5714285714286" style="398" customWidth="1"/>
    <col min="6" max="6" width="12.8571428571429" style="398" customWidth="1"/>
    <col min="7" max="7" width="13" style="511" customWidth="1"/>
    <col min="8" max="9" width="10.5714285714286" style="511" customWidth="1"/>
    <col min="10" max="10" width="13.4285714285714" style="398" customWidth="1"/>
    <col min="11" max="11" width="11" style="398" customWidth="1"/>
    <col min="12" max="12" width="11.1428571428571" style="398" customWidth="1"/>
    <col min="13" max="13" width="10.5714285714286" style="398" customWidth="1"/>
    <col min="14" max="14" width="12.2857142857143" style="398" customWidth="1"/>
    <col min="15" max="15" width="12.7142857142857" style="398" customWidth="1"/>
    <col min="16" max="16" width="12.2857142857143" style="398" customWidth="1"/>
    <col min="17" max="17" width="13.5714285714286" style="398" customWidth="1"/>
    <col min="18" max="18" width="11.1428571428571" style="398" customWidth="1"/>
    <col min="19" max="19" width="11.4285714285714" style="398" customWidth="1"/>
    <col min="20" max="20" width="11.1428571428571" style="398" customWidth="1"/>
    <col min="21" max="21" width="11.5714285714286" style="398" customWidth="1"/>
    <col min="22" max="22" width="11.8571428571429" style="398" customWidth="1"/>
    <col min="23" max="23" width="11.4285714285714" style="398" customWidth="1"/>
    <col min="24" max="24" width="10.4285714285714" style="398" customWidth="1"/>
    <col min="25" max="25" width="9.57142857142857" style="398" customWidth="1"/>
    <col min="26" max="27" width="9.57142857142857" style="685" customWidth="1"/>
    <col min="28" max="28" width="15.1428571428571" style="685" customWidth="1"/>
    <col min="29" max="29" width="13.4285714285714" style="685" customWidth="1"/>
    <col min="30" max="30" width="11.7142857142857" style="685" customWidth="1"/>
    <col min="31" max="31" width="9.28571428571429" style="685" customWidth="1"/>
    <col min="32" max="34" width="15.2857142857143" style="398" customWidth="1"/>
    <col min="35" max="35" width="10.2857142857143" style="398" customWidth="1"/>
    <col min="36" max="36" width="14.1428571428571" style="398" customWidth="1"/>
    <col min="37" max="37" width="12.1428571428571" style="398" customWidth="1"/>
    <col min="38" max="38" width="10.1428571428571" style="398" customWidth="1"/>
    <col min="39" max="39" width="9.85714285714286" style="398" customWidth="1"/>
    <col min="40" max="40" width="18.8571428571429" style="291" customWidth="1"/>
    <col min="41" max="41" width="12" style="291" customWidth="1"/>
    <col min="42" max="42" width="18.8571428571429" style="291" customWidth="1"/>
    <col min="43" max="16365" width="9.14285714285714" style="291"/>
    <col min="16366" max="16384" width="9" style="291"/>
  </cols>
  <sheetData>
    <row r="1" customFormat="1" ht="15" spans="1:39">
      <c r="A1" t="str">
        <f>'Small comp'!A1</f>
        <v>DATE :28.9.26</v>
      </c>
    </row>
    <row r="2" customFormat="1" ht="15"/>
    <row r="3" s="399" customFormat="1" ht="48" customHeight="1" spans="1:39">
      <c r="A3" s="686" t="str">
        <f>[2]WELZER!$A8</f>
        <v>ITEM CODE</v>
      </c>
      <c r="B3" s="687" t="str">
        <f>[1]WELZER!$B8</f>
        <v>MODEL</v>
      </c>
      <c r="C3" s="661" t="str">
        <f>[1]WELZER!$C8</f>
        <v>EQUAVELANT MODEL</v>
      </c>
      <c r="D3" s="687" t="str">
        <f>[1]WELZER!$D8</f>
        <v>HP</v>
      </c>
      <c r="E3" s="688" t="str">
        <f>[1]WELZER!$L8</f>
        <v>Dealer (RM) CASH -10%</v>
      </c>
      <c r="F3" s="689" t="s">
        <v>373</v>
      </c>
      <c r="G3" s="515" t="str">
        <f>[1]WELZER!$R8</f>
        <v>CU QC MODEL</v>
      </c>
      <c r="H3" s="688" t="str">
        <f>[1]WELZER!$U8</f>
        <v>Cond QC (RM) </v>
      </c>
      <c r="I3" s="688" t="str">
        <f>[1]WELZER!$X8</f>
        <v>HTC MODEL</v>
      </c>
      <c r="J3" s="688" t="str">
        <f>[1]WELZER!AA8</f>
        <v>HTC cond (RM) </v>
      </c>
      <c r="S3" s="517"/>
      <c r="T3" s="517"/>
      <c r="U3" s="517"/>
      <c r="V3" s="517"/>
      <c r="W3" s="517"/>
      <c r="X3" s="517"/>
    </row>
    <row r="4" s="399" customFormat="1" customHeight="1" spans="1:39">
      <c r="A4" s="690" t="str">
        <f>[2]WELZER!$A9</f>
        <v>CB001</v>
      </c>
      <c r="B4" s="690" t="str">
        <f>[2]WELZER!$B9</f>
        <v>B2DES-2(Y)</v>
      </c>
      <c r="C4" s="687" t="str">
        <f>[2]WELZER!C9</f>
        <v>2DC-2.2</v>
      </c>
      <c r="D4" s="687" t="str">
        <f>[2]WELZER!D9</f>
        <v>2LT</v>
      </c>
      <c r="E4" s="691">
        <f>[2]WELZER!M9</f>
        <v>2548.72563718141</v>
      </c>
      <c r="F4" s="692" t="s">
        <v>702</v>
      </c>
      <c r="G4" s="153" t="str">
        <f>[2]WELZER!$S9</f>
        <v>CU - 40  QC</v>
      </c>
      <c r="H4" s="693">
        <f>[2]WELZER!V9</f>
        <v>6063.14857082134</v>
      </c>
      <c r="I4" s="662" t="str">
        <f>[2]WELZER!$AM9</f>
        <v>HTC-4</v>
      </c>
      <c r="J4" s="662">
        <f>[2]WELZER!AP9</f>
        <v>7109.61825876162</v>
      </c>
      <c r="S4" s="517"/>
      <c r="T4" s="517"/>
      <c r="U4" s="517"/>
      <c r="V4" s="517"/>
      <c r="W4" s="517"/>
      <c r="X4" s="517"/>
    </row>
    <row r="5" spans="1:39">
      <c r="A5" s="690" t="str">
        <f>[2]WELZER!$A10</f>
        <v>CB002</v>
      </c>
      <c r="B5" s="690" t="str">
        <f>[2]WELZER!$B10</f>
        <v>B2CES-3(Y)</v>
      </c>
      <c r="C5" s="687" t="str">
        <f>[2]WELZER!C10</f>
        <v>2CC-3.2</v>
      </c>
      <c r="D5" s="687" t="str">
        <f>[2]WELZER!D10</f>
        <v>3LT</v>
      </c>
      <c r="E5" s="691">
        <f>[2]WELZER!M10</f>
        <v>2736.72687465791</v>
      </c>
      <c r="F5" s="694"/>
      <c r="G5" s="153" t="str">
        <f>[2]WELZER!$S10</f>
        <v>CU - 50  QC</v>
      </c>
      <c r="H5" s="693">
        <f>[2]WELZER!V10</f>
        <v>6513.47975061297</v>
      </c>
      <c r="I5" s="662" t="str">
        <f>[2]WELZER!$AM10</f>
        <v>HTC-4</v>
      </c>
      <c r="J5" s="662">
        <f>[2]WELZER!AP10</f>
        <v>7277.37320912527</v>
      </c>
      <c r="L5" s="291"/>
      <c r="S5" s="517"/>
      <c r="T5" s="517"/>
      <c r="U5" s="695"/>
      <c r="V5" s="695"/>
      <c r="W5" s="517"/>
      <c r="X5" s="517"/>
      <c r="Y5" s="291"/>
      <c r="Z5" s="291"/>
      <c r="AA5" s="291"/>
      <c r="AB5" s="291"/>
      <c r="AC5" s="291"/>
      <c r="AD5" s="291"/>
      <c r="AE5" s="291"/>
      <c r="AF5" s="291"/>
      <c r="AG5" s="291"/>
      <c r="AH5" s="291"/>
      <c r="AI5" s="291"/>
      <c r="AJ5" s="291"/>
      <c r="AK5" s="291"/>
      <c r="AL5" s="291"/>
      <c r="AM5" s="291"/>
    </row>
    <row r="6" spans="1:39">
      <c r="A6" s="690" t="str">
        <f>[2]WELZER!$A11</f>
        <v>CB003</v>
      </c>
      <c r="B6" s="690" t="str">
        <f>[2]WELZER!$B11</f>
        <v>B4FES-3(Y)</v>
      </c>
      <c r="C6" s="687" t="str">
        <f>[2]WELZER!C11</f>
        <v>4FC-3.2</v>
      </c>
      <c r="D6" s="687" t="str">
        <f>[2]WELZER!D11</f>
        <v>3LT</v>
      </c>
      <c r="E6" s="691">
        <f>[2]WELZER!M11</f>
        <v>3468.20133113427</v>
      </c>
      <c r="F6" s="694"/>
      <c r="G6" s="153" t="str">
        <f>[2]WELZER!$S11</f>
        <v>CU - 50  QC</v>
      </c>
      <c r="H6" s="693">
        <f>[2]WELZER!V11</f>
        <v>7219.53697840933</v>
      </c>
      <c r="I6" s="662" t="str">
        <f>[2]WELZER!$AM11</f>
        <v>HTC-4</v>
      </c>
      <c r="J6" s="662">
        <f>[2]WELZER!AP11</f>
        <v>7983.43043692162</v>
      </c>
      <c r="L6" s="291"/>
      <c r="S6" s="517"/>
      <c r="T6" s="517"/>
      <c r="U6" s="695"/>
      <c r="V6" s="695"/>
      <c r="W6" s="517"/>
      <c r="X6" s="517"/>
      <c r="Y6" s="291"/>
      <c r="Z6" s="291"/>
      <c r="AA6" s="291"/>
      <c r="AB6" s="291"/>
      <c r="AC6" s="291"/>
      <c r="AD6" s="291"/>
      <c r="AE6" s="291"/>
      <c r="AF6" s="291"/>
      <c r="AG6" s="291"/>
      <c r="AH6" s="291"/>
      <c r="AI6" s="291"/>
      <c r="AJ6" s="291"/>
      <c r="AK6" s="291"/>
      <c r="AL6" s="291"/>
      <c r="AM6" s="291"/>
    </row>
    <row r="7" spans="1:39">
      <c r="A7" s="690" t="str">
        <f>[2]WELZER!$A12</f>
        <v>CB004</v>
      </c>
      <c r="B7" s="690" t="str">
        <f>[2]WELZER!$B12</f>
        <v>B4EES-4(Y)</v>
      </c>
      <c r="C7" s="687" t="str">
        <f>[2]WELZER!C12</f>
        <v>4EC-4.2</v>
      </c>
      <c r="D7" s="687" t="str">
        <f>[2]WELZER!D12</f>
        <v>4LT</v>
      </c>
      <c r="E7" s="691">
        <f>[2]WELZER!M12</f>
        <v>3527.997905809</v>
      </c>
      <c r="F7" s="694"/>
      <c r="G7" s="153" t="str">
        <f>[2]WELZER!$S12</f>
        <v>CU - 64 QC</v>
      </c>
      <c r="H7" s="693">
        <f>[2]WELZER!V12</f>
        <v>8120.08752843064</v>
      </c>
      <c r="I7" s="662" t="str">
        <f>[2]WELZER!$AM12</f>
        <v>HTC-5</v>
      </c>
      <c r="J7" s="662">
        <f>[2]WELZER!AP12</f>
        <v>8345.29878508247</v>
      </c>
      <c r="L7" s="291"/>
      <c r="S7" s="517"/>
      <c r="T7" s="517"/>
      <c r="U7" s="696"/>
      <c r="V7" s="696"/>
      <c r="W7" s="517"/>
      <c r="X7" s="517"/>
      <c r="Y7" s="291"/>
      <c r="Z7" s="291"/>
      <c r="AA7" s="291"/>
      <c r="AB7" s="291"/>
      <c r="AC7" s="291"/>
      <c r="AD7" s="291"/>
      <c r="AE7" s="291"/>
      <c r="AF7" s="291"/>
      <c r="AG7" s="291"/>
      <c r="AH7" s="291"/>
      <c r="AI7" s="291"/>
      <c r="AJ7" s="291"/>
      <c r="AK7" s="291"/>
      <c r="AL7" s="291"/>
      <c r="AM7" s="291"/>
    </row>
    <row r="8" spans="1:39">
      <c r="A8" s="690" t="str">
        <f>[2]WELZER!$A13</f>
        <v>CB005</v>
      </c>
      <c r="B8" s="690" t="str">
        <f>[2]WELZER!$B13</f>
        <v>B4DES-5(Y)</v>
      </c>
      <c r="C8" s="687" t="str">
        <f>[2]WELZER!C13</f>
        <v>4DC-5.2</v>
      </c>
      <c r="D8" s="687" t="str">
        <f>[2]WELZER!D13</f>
        <v>5LT</v>
      </c>
      <c r="E8" s="691">
        <f>[2]WELZER!M13</f>
        <v>3589.89260591091</v>
      </c>
      <c r="F8" s="694"/>
      <c r="G8" s="153" t="str">
        <f>[2]WELZER!$S13</f>
        <v>CU - 72 QC</v>
      </c>
      <c r="H8" s="693">
        <f>[2]WELZER!V13</f>
        <v>8513.46091752777</v>
      </c>
      <c r="I8" s="662" t="str">
        <f>[2]WELZER!$AM13</f>
        <v>HTC-8</v>
      </c>
      <c r="J8" s="662">
        <f>[2]WELZER!AP13</f>
        <v>9227.69330560346</v>
      </c>
      <c r="L8" s="291"/>
      <c r="S8" s="517"/>
      <c r="T8" s="517"/>
      <c r="U8" s="696"/>
      <c r="V8" s="696"/>
      <c r="W8" s="517"/>
      <c r="X8" s="517"/>
      <c r="Y8" s="291"/>
      <c r="Z8" s="291"/>
      <c r="AA8" s="291"/>
      <c r="AB8" s="291"/>
      <c r="AC8" s="291"/>
      <c r="AD8" s="291"/>
      <c r="AE8" s="291"/>
      <c r="AF8" s="291"/>
      <c r="AG8" s="291"/>
      <c r="AH8" s="291"/>
      <c r="AI8" s="291"/>
      <c r="AJ8" s="291"/>
      <c r="AK8" s="291"/>
      <c r="AL8" s="291"/>
      <c r="AM8" s="291"/>
    </row>
    <row r="9" spans="1:39">
      <c r="A9" s="690" t="str">
        <f>[2]WELZER!$A14</f>
        <v>CB006</v>
      </c>
      <c r="B9" s="690" t="str">
        <f>[2]WELZER!$B14</f>
        <v>B4CES-6(Y)</v>
      </c>
      <c r="C9" s="687" t="str">
        <f>[2]WELZER!C14</f>
        <v>4CC-6.2</v>
      </c>
      <c r="D9" s="687" t="str">
        <f>[2]WELZER!D14</f>
        <v>6LT</v>
      </c>
      <c r="E9" s="691">
        <f>[2]WELZER!M14</f>
        <v>3653.99783101646</v>
      </c>
      <c r="F9" s="694"/>
      <c r="G9" s="153" t="str">
        <f>[2]WELZER!$S14</f>
        <v>CU - 90 QC</v>
      </c>
      <c r="H9" s="693">
        <f>[2]WELZER!V14</f>
        <v>8849.10549296282</v>
      </c>
      <c r="I9" s="662" t="str">
        <f>[2]WELZER!$AM14</f>
        <v>HTC-8</v>
      </c>
      <c r="J9" s="662">
        <f>[2]WELZER!AP14</f>
        <v>9227.69330560346</v>
      </c>
      <c r="L9" s="291"/>
      <c r="S9" s="517"/>
      <c r="T9" s="517"/>
      <c r="U9" s="696"/>
      <c r="V9" s="696"/>
      <c r="W9" s="517"/>
      <c r="X9" s="517"/>
      <c r="Y9" s="291"/>
      <c r="Z9" s="291"/>
      <c r="AA9" s="291"/>
      <c r="AB9" s="291"/>
      <c r="AC9" s="291"/>
      <c r="AD9" s="291"/>
      <c r="AE9" s="291"/>
      <c r="AF9" s="291"/>
      <c r="AG9" s="291"/>
      <c r="AH9" s="291"/>
      <c r="AI9" s="291"/>
      <c r="AJ9" s="291"/>
      <c r="AK9" s="291"/>
      <c r="AL9" s="291"/>
      <c r="AM9" s="291"/>
    </row>
    <row r="10" customHeight="1" spans="1:39">
      <c r="A10" s="690" t="str">
        <f>[2]WELZER!$A15</f>
        <v>CB007</v>
      </c>
      <c r="B10" s="690" t="str">
        <f>[2]WELZER!$B15</f>
        <v>B4TES-9(Y)</v>
      </c>
      <c r="C10" s="687" t="str">
        <f>[2]WELZER!C15</f>
        <v>4TCS-8.2</v>
      </c>
      <c r="D10" s="687" t="str">
        <f>[2]WELZER!D15</f>
        <v>8LT</v>
      </c>
      <c r="E10" s="691">
        <f>[2]WELZER!M15</f>
        <v>5204.54058684943</v>
      </c>
      <c r="F10" s="694"/>
      <c r="G10" s="153" t="str">
        <f>[2]WELZER!$S15</f>
        <v>CU - 125 QC</v>
      </c>
      <c r="H10" s="693">
        <f>[2]WELZER!V15</f>
        <v>11970.4116255019</v>
      </c>
      <c r="I10" s="662" t="str">
        <f>[2]WELZER!$AM15</f>
        <v>HTC-10</v>
      </c>
      <c r="J10" s="662">
        <f>[2]WELZER!AP15</f>
        <v>11629.2206088838</v>
      </c>
      <c r="L10" s="291"/>
      <c r="S10" s="517"/>
      <c r="T10" s="517"/>
      <c r="U10" s="696"/>
      <c r="V10" s="696"/>
      <c r="W10" s="517"/>
      <c r="X10" s="517"/>
      <c r="Y10" s="291"/>
      <c r="Z10" s="291"/>
      <c r="AA10" s="291"/>
      <c r="AB10" s="291"/>
      <c r="AC10" s="291"/>
      <c r="AD10" s="291"/>
      <c r="AE10" s="291"/>
      <c r="AF10" s="291"/>
      <c r="AG10" s="291"/>
      <c r="AH10" s="291"/>
      <c r="AI10" s="291"/>
      <c r="AJ10" s="291"/>
      <c r="AK10" s="291"/>
      <c r="AL10" s="291"/>
      <c r="AM10" s="291"/>
    </row>
    <row r="11" spans="1:39">
      <c r="A11" s="690" t="str">
        <f>[2]WELZER!$A16</f>
        <v>CB008</v>
      </c>
      <c r="B11" s="690" t="str">
        <f>[2]WELZER!$B16</f>
        <v>B4PES-12(Y)</v>
      </c>
      <c r="C11" s="687" t="str">
        <f>[2]WELZER!C16</f>
        <v>4PCS-10.2</v>
      </c>
      <c r="D11" s="687" t="str">
        <f>[2]WELZER!D16</f>
        <v>10LT</v>
      </c>
      <c r="E11" s="691">
        <f>[2]WELZER!M16</f>
        <v>5378.26324932772</v>
      </c>
      <c r="F11" s="694"/>
      <c r="G11" s="153" t="str">
        <f>[2]WELZER!$S16</f>
        <v>CU - 144 QC</v>
      </c>
      <c r="H11" s="693">
        <f>[2]WELZER!V16</f>
        <v>12894.9195480745</v>
      </c>
      <c r="I11" s="662" t="str">
        <f>[2]WELZER!$AM16</f>
        <v>HTC-12</v>
      </c>
      <c r="J11" s="662">
        <f>[2]WELZER!AP16</f>
        <v>12130.1649289928</v>
      </c>
      <c r="L11" s="291"/>
      <c r="S11" s="517"/>
      <c r="T11" s="517"/>
      <c r="U11" s="696"/>
      <c r="V11" s="696"/>
      <c r="W11" s="517"/>
      <c r="X11" s="517"/>
      <c r="Y11" s="291"/>
      <c r="Z11" s="291"/>
      <c r="AA11" s="291"/>
      <c r="AB11" s="291"/>
      <c r="AC11" s="291"/>
      <c r="AD11" s="291"/>
      <c r="AE11" s="291"/>
      <c r="AF11" s="291"/>
      <c r="AG11" s="291"/>
      <c r="AH11" s="291"/>
      <c r="AI11" s="291"/>
      <c r="AJ11" s="291"/>
      <c r="AK11" s="291"/>
      <c r="AL11" s="291"/>
      <c r="AM11" s="291"/>
    </row>
    <row r="12" spans="1:39">
      <c r="A12" s="690" t="str">
        <f>[2]WELZER!$A17</f>
        <v>CB009</v>
      </c>
      <c r="B12" s="690" t="str">
        <f>[2]WELZER!$B17</f>
        <v>B4NES-14(Y)</v>
      </c>
      <c r="C12" s="687" t="str">
        <f>[2]WELZER!C17</f>
        <v>4NCS-12.2</v>
      </c>
      <c r="D12" s="687" t="str">
        <f>[2]WELZER!D17</f>
        <v>12LT</v>
      </c>
      <c r="E12" s="691">
        <f>[2]WELZER!M17</f>
        <v>5617.17440599428</v>
      </c>
      <c r="F12" s="694"/>
      <c r="G12" s="153" t="str">
        <f>[2]WELZER!$S17</f>
        <v>CU - 160 QC</v>
      </c>
      <c r="H12" s="693">
        <f>[2]WELZER!V17</f>
        <v>13738.9977655454</v>
      </c>
      <c r="I12" s="662" t="str">
        <f>[2]WELZER!$AM17</f>
        <v>HTC-15</v>
      </c>
      <c r="J12" s="662">
        <f>[2]WELZER!AP17</f>
        <v>12767.8585872187</v>
      </c>
      <c r="L12" s="291"/>
      <c r="S12" s="517"/>
      <c r="T12" s="517"/>
      <c r="U12" s="696"/>
      <c r="V12" s="696"/>
      <c r="W12" s="517"/>
      <c r="X12" s="517"/>
      <c r="Y12" s="291"/>
      <c r="Z12" s="291"/>
      <c r="AA12" s="291"/>
      <c r="AB12" s="291"/>
      <c r="AC12" s="291"/>
      <c r="AD12" s="291"/>
      <c r="AE12" s="291"/>
      <c r="AF12" s="291"/>
      <c r="AG12" s="291"/>
      <c r="AH12" s="291"/>
      <c r="AI12" s="291"/>
      <c r="AJ12" s="291"/>
      <c r="AK12" s="291"/>
      <c r="AL12" s="291"/>
      <c r="AM12" s="291"/>
    </row>
    <row r="13" spans="1:39">
      <c r="A13" s="690" t="str">
        <f>[2]WELZER!$A18</f>
        <v>CB010</v>
      </c>
      <c r="B13" s="690" t="str">
        <f>[2]WELZER!$B18</f>
        <v>B4HE-18(Y)</v>
      </c>
      <c r="C13" s="687" t="str">
        <f>[2]WELZER!C18</f>
        <v>4H15.2</v>
      </c>
      <c r="D13" s="687" t="str">
        <f>[2]WELZER!D18</f>
        <v>15LT</v>
      </c>
      <c r="E13" s="691">
        <f>[2]WELZER!M18</f>
        <v>7293.9784383692</v>
      </c>
      <c r="F13" s="694"/>
      <c r="G13" s="153" t="str">
        <f>[2]WELZER!$S18</f>
        <v>CU - 200 QC</v>
      </c>
      <c r="H13" s="693">
        <f>[2]WELZER!V18</f>
        <v>17677.7733426508</v>
      </c>
      <c r="I13" s="662" t="str">
        <f>[2]WELZER!$AM18</f>
        <v>HTC-20</v>
      </c>
      <c r="J13" s="662">
        <f>[2]WELZER!AP18</f>
        <v>16000.8032244535</v>
      </c>
      <c r="L13" s="291"/>
      <c r="S13" s="517"/>
      <c r="T13" s="517"/>
      <c r="U13" s="696"/>
      <c r="V13" s="696"/>
      <c r="W13" s="517"/>
      <c r="X13" s="517"/>
      <c r="Y13" s="291"/>
      <c r="Z13" s="291"/>
      <c r="AA13" s="291"/>
      <c r="AB13" s="291"/>
      <c r="AC13" s="291"/>
      <c r="AD13" s="291"/>
      <c r="AE13" s="291"/>
      <c r="AF13" s="291"/>
      <c r="AG13" s="291"/>
      <c r="AH13" s="291"/>
      <c r="AI13" s="291"/>
      <c r="AJ13" s="291"/>
      <c r="AK13" s="291"/>
      <c r="AL13" s="291"/>
      <c r="AM13" s="291"/>
    </row>
    <row r="14" spans="1:39">
      <c r="A14" s="690" t="str">
        <f>[2]WELZER!$A19</f>
        <v>CB011</v>
      </c>
      <c r="B14" s="690" t="str">
        <f>[2]WELZER!$B19</f>
        <v>B4GE-23(Y)</v>
      </c>
      <c r="C14" s="687" t="str">
        <f>[2]WELZER!C19</f>
        <v>4G-20.2</v>
      </c>
      <c r="D14" s="687" t="str">
        <f>[2]WELZER!D19</f>
        <v>20LT</v>
      </c>
      <c r="E14" s="691">
        <f>[2]WELZER!M19</f>
        <v>7878.28945746283</v>
      </c>
      <c r="F14" s="694"/>
      <c r="G14" s="153" t="str">
        <f>[2]WELZER!$S19</f>
        <v>CU - 250 QC</v>
      </c>
      <c r="H14" s="693">
        <f>[2]WELZER!V19</f>
        <v>21902.8934046152</v>
      </c>
      <c r="I14" s="662" t="str">
        <f>[2]WELZER!$AM19</f>
        <v>HTC-25</v>
      </c>
      <c r="J14" s="662">
        <f>[2]WELZER!AP19</f>
        <v>18007.8878588807</v>
      </c>
      <c r="L14" s="291"/>
      <c r="S14" s="517"/>
      <c r="T14" s="517"/>
      <c r="U14" s="696"/>
      <c r="V14" s="696"/>
      <c r="W14" s="517"/>
      <c r="X14" s="517"/>
      <c r="Y14" s="291"/>
      <c r="Z14" s="291"/>
      <c r="AA14" s="291"/>
      <c r="AB14" s="291"/>
      <c r="AC14" s="291"/>
      <c r="AD14" s="291"/>
      <c r="AE14" s="291"/>
      <c r="AF14" s="291"/>
      <c r="AG14" s="291"/>
      <c r="AH14" s="291"/>
      <c r="AI14" s="291"/>
      <c r="AJ14" s="291"/>
      <c r="AK14" s="291"/>
      <c r="AL14" s="291"/>
      <c r="AM14" s="291"/>
    </row>
    <row r="15" spans="1:39">
      <c r="A15" s="690" t="str">
        <f>[2]WELZER!$A20</f>
        <v>CB012</v>
      </c>
      <c r="B15" s="690" t="str">
        <f>[2]WELZER!$B20</f>
        <v>B6HE-28(Y)</v>
      </c>
      <c r="C15" s="687" t="str">
        <f>[2]WELZER!C20</f>
        <v>6H-25.2</v>
      </c>
      <c r="D15" s="687" t="str">
        <f>[2]WELZER!D20</f>
        <v>25LT</v>
      </c>
      <c r="E15" s="691">
        <f>[2]WELZER!M20</f>
        <v>9902.67409054311</v>
      </c>
      <c r="F15" s="694"/>
      <c r="G15" s="153" t="str">
        <f>[2]WELZER!$S20</f>
        <v>CU - 300 QC</v>
      </c>
      <c r="H15" s="693">
        <f>[2]WELZER!V20</f>
        <v>26016.5419043423</v>
      </c>
      <c r="I15" s="662" t="str">
        <f>[2]WELZER!$AM20</f>
        <v>HTC-30</v>
      </c>
      <c r="J15" s="662">
        <f>[2]WELZER!AP20</f>
        <v>21863.0682932485</v>
      </c>
      <c r="L15" s="291"/>
      <c r="S15" s="517"/>
      <c r="T15" s="517"/>
      <c r="U15" s="696"/>
      <c r="V15" s="696"/>
      <c r="W15" s="517"/>
      <c r="X15" s="517"/>
      <c r="Y15" s="291"/>
      <c r="Z15" s="291"/>
      <c r="AA15" s="291"/>
      <c r="AB15" s="291"/>
      <c r="AC15" s="291"/>
      <c r="AD15" s="291"/>
      <c r="AE15" s="291"/>
      <c r="AF15" s="291"/>
      <c r="AG15" s="291"/>
      <c r="AH15" s="291"/>
      <c r="AI15" s="291"/>
      <c r="AJ15" s="291"/>
      <c r="AK15" s="291"/>
      <c r="AL15" s="291"/>
      <c r="AM15" s="291"/>
    </row>
    <row r="16" spans="1:39">
      <c r="A16" s="690" t="str">
        <f>[2]WELZER!$A21</f>
        <v>CB013</v>
      </c>
      <c r="B16" s="690" t="str">
        <f>[2]WELZER!$B21</f>
        <v>B6GE-34(Y)</v>
      </c>
      <c r="C16" s="687" t="str">
        <f>[2]WELZER!C21</f>
        <v>6G-30.2</v>
      </c>
      <c r="D16" s="687" t="str">
        <f>[2]WELZER!D21</f>
        <v>30LT</v>
      </c>
      <c r="E16" s="691">
        <f>[2]WELZER!M21</f>
        <v>9990.09069969885</v>
      </c>
      <c r="F16" s="694"/>
      <c r="G16" s="153" t="str">
        <f>[2]WELZER!$S21</f>
        <v>CU - 350 QC</v>
      </c>
      <c r="H16" s="693">
        <f>[2]WELZER!V21</f>
        <v>28208.295603275</v>
      </c>
      <c r="I16" s="662" t="str">
        <f>[2]WELZER!$AM21</f>
        <v>HTC-35</v>
      </c>
      <c r="J16" s="662">
        <f>[2]WELZER!AP21</f>
        <v>22975.8607596684</v>
      </c>
      <c r="L16" s="291"/>
      <c r="S16" s="517"/>
      <c r="T16" s="517"/>
      <c r="U16" s="696"/>
      <c r="V16" s="696"/>
      <c r="W16" s="517"/>
      <c r="X16" s="517"/>
      <c r="Y16" s="291"/>
      <c r="Z16" s="291"/>
      <c r="AA16" s="291"/>
      <c r="AB16" s="291"/>
      <c r="AC16" s="291"/>
      <c r="AD16" s="291"/>
      <c r="AE16" s="291"/>
      <c r="AF16" s="291"/>
      <c r="AG16" s="291"/>
      <c r="AH16" s="291"/>
      <c r="AI16" s="291"/>
      <c r="AJ16" s="291"/>
      <c r="AK16" s="291"/>
      <c r="AL16" s="291"/>
      <c r="AM16" s="291"/>
    </row>
    <row r="17" spans="1:39">
      <c r="A17" s="690" t="str">
        <f>[2]WELZER!$A22</f>
        <v>CB014</v>
      </c>
      <c r="B17" s="690" t="str">
        <f>[2]WELZER!$B22</f>
        <v>B6FE-44(Y)</v>
      </c>
      <c r="C17" s="687" t="str">
        <f>[2]WELZER!C22</f>
        <v>6F-40.2</v>
      </c>
      <c r="D17" s="687" t="str">
        <f>[2]WELZER!D22</f>
        <v>40LT</v>
      </c>
      <c r="E17" s="691">
        <f>[2]WELZER!M22</f>
        <v>10549.096910879</v>
      </c>
      <c r="F17" s="694"/>
      <c r="G17" s="153" t="str">
        <f>[2]WELZER!$S22</f>
        <v>CU - 400 QC</v>
      </c>
      <c r="H17" s="693">
        <f>[2]WELZER!V22</f>
        <v>30765.5836377481</v>
      </c>
      <c r="I17" s="662" t="str">
        <f>[2]WELZER!$AM22</f>
        <v>HTC-50</v>
      </c>
      <c r="J17" s="662">
        <f>[2]WELZER!AP22</f>
        <v>26233.7120865072</v>
      </c>
      <c r="L17" s="291"/>
      <c r="S17" s="517"/>
      <c r="T17" s="517"/>
      <c r="U17" s="696"/>
      <c r="V17" s="696"/>
      <c r="W17" s="517"/>
      <c r="X17" s="517"/>
      <c r="Y17" s="291"/>
      <c r="Z17" s="291"/>
      <c r="AA17" s="291"/>
      <c r="AB17" s="291"/>
      <c r="AC17" s="291"/>
      <c r="AD17" s="291"/>
      <c r="AE17" s="291"/>
      <c r="AF17" s="291"/>
      <c r="AG17" s="291"/>
      <c r="AH17" s="291"/>
      <c r="AI17" s="291"/>
      <c r="AJ17" s="291"/>
      <c r="AK17" s="291"/>
      <c r="AL17" s="291"/>
      <c r="AM17" s="291"/>
    </row>
    <row r="18" spans="1:39">
      <c r="A18" s="690" t="str">
        <f>[2]WELZER!$A24</f>
        <v>CB015</v>
      </c>
      <c r="B18" s="686" t="str">
        <f>[2]WELZER!$B24</f>
        <v>B4FES-5(Y)</v>
      </c>
      <c r="C18" s="687" t="str">
        <f>[2]WELZER!C24</f>
        <v>4FC-5.2</v>
      </c>
      <c r="D18" s="687" t="str">
        <f>[2]WELZER!D24</f>
        <v>5MT</v>
      </c>
      <c r="E18" s="691">
        <f>[2]WELZER!M24</f>
        <v>3469.69372456629</v>
      </c>
      <c r="F18" s="694"/>
      <c r="G18" s="153" t="str">
        <f>[2]WELZER!$S24</f>
        <v>CU - 72 QC</v>
      </c>
      <c r="H18" s="693">
        <f>[2]WELZER!V24</f>
        <v>8461.4356481112</v>
      </c>
      <c r="I18" s="662" t="str">
        <f>[2]WELZER!$AM24</f>
        <v>HTC-8</v>
      </c>
      <c r="J18" s="662">
        <f>[2]WELZER!AP24</f>
        <v>9175.66803618689</v>
      </c>
      <c r="L18" s="291"/>
      <c r="S18" s="517"/>
      <c r="T18" s="517"/>
      <c r="U18" s="696"/>
      <c r="V18" s="696"/>
      <c r="W18" s="517"/>
      <c r="X18" s="517"/>
      <c r="Y18" s="291"/>
      <c r="Z18" s="291"/>
      <c r="AA18" s="291"/>
      <c r="AB18" s="291"/>
      <c r="AC18" s="291"/>
      <c r="AD18" s="291"/>
      <c r="AE18" s="291"/>
      <c r="AF18" s="291"/>
      <c r="AG18" s="291"/>
      <c r="AH18" s="291"/>
      <c r="AI18" s="291"/>
      <c r="AJ18" s="291"/>
      <c r="AK18" s="291"/>
      <c r="AL18" s="291"/>
      <c r="AM18" s="291"/>
    </row>
    <row r="19" spans="1:39">
      <c r="A19" s="690" t="str">
        <f>[2]WELZER!$A25</f>
        <v>CB016</v>
      </c>
      <c r="B19" s="686" t="str">
        <f>[2]WELZER!$B25</f>
        <v>B4EES-6(Y)</v>
      </c>
      <c r="C19" s="687" t="str">
        <f>[2]WELZER!C25</f>
        <v>4EC-6.2</v>
      </c>
      <c r="D19" s="687" t="str">
        <f>[2]WELZER!D25</f>
        <v>6MT</v>
      </c>
      <c r="E19" s="691">
        <f>[2]WELZER!M25</f>
        <v>3585.11220580186</v>
      </c>
      <c r="F19" s="694"/>
      <c r="G19" s="153" t="str">
        <f>[2]WELZER!$S25</f>
        <v>CU - 90 QC</v>
      </c>
      <c r="H19" s="693">
        <f>[2]WELZER!V25</f>
        <v>8900.06902218722</v>
      </c>
      <c r="I19" s="662" t="str">
        <f>[2]WELZER!$AM25</f>
        <v>HTC-8</v>
      </c>
      <c r="J19" s="662">
        <f>[2]WELZER!AP25</f>
        <v>9278.65683482786</v>
      </c>
      <c r="L19" s="291"/>
      <c r="S19" s="517"/>
      <c r="T19" s="517"/>
      <c r="U19" s="696"/>
      <c r="V19" s="696"/>
      <c r="W19" s="517"/>
      <c r="X19" s="517"/>
      <c r="Y19" s="291"/>
      <c r="Z19" s="291"/>
      <c r="AA19" s="291"/>
      <c r="AB19" s="291"/>
      <c r="AC19" s="291"/>
      <c r="AD19" s="291"/>
      <c r="AE19" s="291"/>
      <c r="AF19" s="291"/>
      <c r="AG19" s="291"/>
      <c r="AH19" s="291"/>
      <c r="AI19" s="291"/>
      <c r="AJ19" s="291"/>
      <c r="AK19" s="291"/>
      <c r="AL19" s="291"/>
      <c r="AM19" s="291"/>
    </row>
    <row r="20" spans="1:39">
      <c r="A20" s="690" t="str">
        <f>[2]WELZER!$A26</f>
        <v>CB017</v>
      </c>
      <c r="B20" s="686" t="str">
        <f>[2]WELZER!$B26</f>
        <v>B4DES-7(Y)</v>
      </c>
      <c r="C20" s="687" t="str">
        <f>[2]WELZER!C26</f>
        <v>4DC-7.2</v>
      </c>
      <c r="D20" s="687" t="str">
        <f>[2]WELZER!D26</f>
        <v>7MT</v>
      </c>
      <c r="E20" s="691">
        <f>[2]WELZER!M26</f>
        <v>3585.11220580186</v>
      </c>
      <c r="F20" s="694"/>
      <c r="G20" s="153" t="str">
        <f>[2]WELZER!$S26</f>
        <v>CU - 100 QC</v>
      </c>
      <c r="H20" s="693">
        <f>[2]WELZER!V26</f>
        <v>9178.37767006108</v>
      </c>
      <c r="I20" s="662" t="str">
        <f>[2]WELZER!$AM26</f>
        <v>HTC-10</v>
      </c>
      <c r="J20" s="662">
        <f>[2]WELZER!AP26</f>
        <v>9636.99414968693</v>
      </c>
      <c r="L20" s="291"/>
      <c r="S20" s="517"/>
      <c r="T20" s="517"/>
      <c r="U20" s="696"/>
      <c r="V20" s="696"/>
      <c r="W20" s="517"/>
      <c r="X20" s="517"/>
      <c r="Y20" s="291"/>
      <c r="Z20" s="291"/>
      <c r="AA20" s="291"/>
      <c r="AB20" s="291"/>
      <c r="AC20" s="291"/>
      <c r="AD20" s="291"/>
      <c r="AE20" s="291"/>
      <c r="AF20" s="291"/>
      <c r="AG20" s="291"/>
      <c r="AH20" s="291"/>
      <c r="AI20" s="291"/>
      <c r="AJ20" s="291"/>
      <c r="AK20" s="291"/>
      <c r="AL20" s="291"/>
      <c r="AM20" s="291"/>
    </row>
    <row r="21" spans="1:39">
      <c r="A21" s="690" t="str">
        <f>[2]WELZER!$A27</f>
        <v>CB018</v>
      </c>
      <c r="B21" s="697" t="str">
        <f>[2]WELZER!$B27</f>
        <v>B4CES-9(Y)</v>
      </c>
      <c r="C21" s="687" t="str">
        <f>[2]WELZER!C27</f>
        <v>4CC-9.2</v>
      </c>
      <c r="D21" s="687" t="str">
        <f>[2]WELZER!D27</f>
        <v>9MT</v>
      </c>
      <c r="E21" s="691">
        <f>[2]WELZER!M27</f>
        <v>3807.61999952405</v>
      </c>
      <c r="F21" s="694"/>
      <c r="G21" s="153" t="str">
        <f>[2]WELZER!$S27</f>
        <v>CU - 125 QC</v>
      </c>
      <c r="H21" s="693">
        <f>[2]WELZER!V27</f>
        <v>10723.9286398884</v>
      </c>
      <c r="I21" s="662" t="str">
        <f>[2]WELZER!$AM27</f>
        <v>HTC-12</v>
      </c>
      <c r="J21" s="662">
        <f>[2]WELZER!AP27</f>
        <v>10651.7447983988</v>
      </c>
      <c r="L21" s="291"/>
      <c r="S21" s="517"/>
      <c r="T21" s="517"/>
      <c r="U21" s="696"/>
      <c r="V21" s="696"/>
      <c r="W21" s="517"/>
      <c r="X21" s="517"/>
      <c r="Y21" s="291"/>
      <c r="Z21" s="291"/>
      <c r="AA21" s="291"/>
      <c r="AB21" s="291"/>
      <c r="AC21" s="291"/>
      <c r="AD21" s="291"/>
      <c r="AE21" s="291"/>
      <c r="AF21" s="291"/>
      <c r="AG21" s="291"/>
      <c r="AH21" s="291"/>
      <c r="AI21" s="291"/>
      <c r="AJ21" s="291"/>
      <c r="AK21" s="291"/>
      <c r="AL21" s="291"/>
      <c r="AM21" s="291"/>
    </row>
    <row r="22" spans="1:39">
      <c r="A22" s="690" t="str">
        <f>[2]WELZER!$A28</f>
        <v>CB019</v>
      </c>
      <c r="B22" s="686" t="str">
        <f>[2]WELZER!$B28</f>
        <v>B4VES-10(Y)</v>
      </c>
      <c r="C22" s="687" t="str">
        <f>[2]WELZER!C28</f>
        <v>4VCS-10.2</v>
      </c>
      <c r="D22" s="687" t="str">
        <f>[2]WELZER!D28</f>
        <v>10MT</v>
      </c>
      <c r="E22" s="691">
        <f>[2]WELZER!M28</f>
        <v>5354.46562433069</v>
      </c>
      <c r="F22" s="694"/>
      <c r="G22" s="153" t="str">
        <f>[2]WELZER!$S28</f>
        <v>CU - 144 QC</v>
      </c>
      <c r="H22" s="693">
        <f>[2]WELZER!V28</f>
        <v>12873.6847442309</v>
      </c>
      <c r="I22" s="662" t="str">
        <f>[2]WELZER!$AM28</f>
        <v>HTC-12</v>
      </c>
      <c r="J22" s="662">
        <f>[2]WELZER!AP28</f>
        <v>12108.9301251493</v>
      </c>
      <c r="L22" s="291"/>
      <c r="S22" s="517"/>
      <c r="T22" s="517"/>
      <c r="U22" s="696"/>
      <c r="V22" s="696"/>
      <c r="W22" s="517"/>
      <c r="X22" s="517"/>
      <c r="Y22" s="291"/>
      <c r="Z22" s="291"/>
      <c r="AA22" s="291"/>
      <c r="AB22" s="291"/>
      <c r="AC22" s="291"/>
      <c r="AD22" s="291"/>
      <c r="AE22" s="291"/>
      <c r="AF22" s="291"/>
      <c r="AG22" s="291"/>
      <c r="AH22" s="291"/>
      <c r="AI22" s="291"/>
      <c r="AJ22" s="291"/>
      <c r="AK22" s="291"/>
      <c r="AL22" s="291"/>
      <c r="AM22" s="291"/>
    </row>
    <row r="23" spans="1:39">
      <c r="A23" s="690" t="str">
        <f>[2]WELZER!$A29</f>
        <v>CB020</v>
      </c>
      <c r="B23" s="686" t="str">
        <f>[2]WELZER!$B29</f>
        <v>B4TES-12(Y)</v>
      </c>
      <c r="C23" s="687" t="str">
        <f>[2]WELZER!C29</f>
        <v>4TCS-12.2</v>
      </c>
      <c r="D23" s="687" t="str">
        <f>[2]WELZER!D29</f>
        <v>12MT</v>
      </c>
      <c r="E23" s="691">
        <f>[2]WELZER!M29</f>
        <v>5570.34407966085</v>
      </c>
      <c r="F23" s="694"/>
      <c r="G23" s="153" t="str">
        <f>[2]WELZER!$S29</f>
        <v>CU - 160 QC</v>
      </c>
      <c r="H23" s="693">
        <f>[2]WELZER!V29</f>
        <v>13579.0871937983</v>
      </c>
      <c r="I23" s="662" t="str">
        <f>[2]WELZER!$AM29</f>
        <v>HTC-15</v>
      </c>
      <c r="J23" s="662">
        <f>[2]WELZER!AP29</f>
        <v>12607.9480154716</v>
      </c>
      <c r="L23" s="291"/>
      <c r="S23" s="517"/>
      <c r="T23" s="517"/>
      <c r="U23" s="696"/>
      <c r="V23" s="696"/>
      <c r="W23" s="517"/>
      <c r="X23" s="517"/>
      <c r="Y23" s="291"/>
      <c r="Z23" s="291"/>
      <c r="AA23" s="291"/>
      <c r="AB23" s="291"/>
      <c r="AC23" s="291"/>
      <c r="AD23" s="291"/>
      <c r="AE23" s="291"/>
      <c r="AF23" s="291"/>
      <c r="AG23" s="291"/>
      <c r="AH23" s="291"/>
      <c r="AI23" s="291"/>
      <c r="AJ23" s="291"/>
      <c r="AK23" s="291"/>
      <c r="AL23" s="291"/>
      <c r="AM23" s="291"/>
    </row>
    <row r="24" spans="1:39">
      <c r="A24" s="690" t="str">
        <f>[2]WELZER!$A30</f>
        <v>CB021</v>
      </c>
      <c r="B24" s="686" t="str">
        <f>[2]WELZER!$B30</f>
        <v>B4PES-15(Y)</v>
      </c>
      <c r="C24" s="687" t="str">
        <f>[2]WELZER!C30</f>
        <v>4PCS-15.2</v>
      </c>
      <c r="D24" s="687" t="str">
        <f>[2]WELZER!D30</f>
        <v>15MT</v>
      </c>
      <c r="E24" s="691">
        <f>[2]WELZER!M30</f>
        <v>5915.40964211772</v>
      </c>
      <c r="F24" s="694"/>
      <c r="G24" s="153" t="str">
        <f>[2]WELZER!$S30</f>
        <v>CU - 200 QC</v>
      </c>
      <c r="H24" s="693">
        <f>[2]WELZER!V30</f>
        <v>15453.1664589414</v>
      </c>
      <c r="I24" s="662" t="str">
        <f>[2]WELZER!$AM30</f>
        <v>HTC-20</v>
      </c>
      <c r="J24" s="662">
        <f>[2]WELZER!AP30</f>
        <v>13776.1963407441</v>
      </c>
      <c r="L24" s="291"/>
      <c r="S24" s="517"/>
      <c r="T24" s="517"/>
      <c r="U24" s="696"/>
      <c r="V24" s="696"/>
      <c r="W24" s="517"/>
      <c r="X24" s="517"/>
      <c r="Y24" s="291"/>
      <c r="Z24" s="291"/>
      <c r="AA24" s="291"/>
      <c r="AB24" s="291"/>
      <c r="AC24" s="291"/>
      <c r="AD24" s="291"/>
      <c r="AE24" s="291"/>
      <c r="AF24" s="291"/>
      <c r="AG24" s="291"/>
      <c r="AH24" s="291"/>
      <c r="AI24" s="291"/>
      <c r="AJ24" s="291"/>
      <c r="AK24" s="291"/>
      <c r="AL24" s="291"/>
      <c r="AM24" s="291"/>
    </row>
    <row r="25" spans="1:39">
      <c r="A25" s="690" t="str">
        <f>[2]WELZER!$A31</f>
        <v>CB022</v>
      </c>
      <c r="B25" s="686" t="str">
        <f>[2]WELZER!$B31</f>
        <v>B4NES-20(Y)</v>
      </c>
      <c r="C25" s="687" t="str">
        <f>[2]WELZER!C31</f>
        <v>4NCS-20.2</v>
      </c>
      <c r="D25" s="687" t="str">
        <f>[2]WELZER!D31</f>
        <v>20MT</v>
      </c>
      <c r="E25" s="691">
        <f>[2]WELZER!M31</f>
        <v>6229.66577935522</v>
      </c>
      <c r="F25" s="694"/>
      <c r="G25" s="153" t="str">
        <f>[2]WELZER!$S31</f>
        <v>CU - 250 QC</v>
      </c>
      <c r="H25" s="693">
        <f>[2]WELZER!V31</f>
        <v>19366.122669091</v>
      </c>
      <c r="I25" s="662" t="str">
        <f>[2]WELZER!$AM31</f>
        <v>HTC-25</v>
      </c>
      <c r="J25" s="662">
        <f>[2]WELZER!AP31</f>
        <v>15471.1171233565</v>
      </c>
      <c r="L25" s="291"/>
      <c r="S25" s="517"/>
      <c r="T25" s="517"/>
      <c r="U25" s="696"/>
      <c r="V25" s="696"/>
      <c r="W25" s="517"/>
      <c r="X25" s="517"/>
      <c r="Y25" s="291"/>
      <c r="Z25" s="291"/>
      <c r="AA25" s="291"/>
      <c r="AB25" s="291"/>
      <c r="AC25" s="291"/>
      <c r="AD25" s="291"/>
      <c r="AE25" s="291"/>
      <c r="AF25" s="291"/>
      <c r="AG25" s="291"/>
      <c r="AH25" s="291"/>
      <c r="AI25" s="291"/>
      <c r="AJ25" s="291"/>
      <c r="AK25" s="291"/>
      <c r="AL25" s="291"/>
      <c r="AM25" s="291"/>
    </row>
    <row r="26" spans="1:39">
      <c r="A26" s="690" t="str">
        <f>[2]WELZER!$A32</f>
        <v>CB023</v>
      </c>
      <c r="B26" s="686" t="str">
        <f>[2]WELZER!$B32</f>
        <v>B4HE-25(Y)</v>
      </c>
      <c r="C26" s="687" t="str">
        <f>[2]WELZER!C32</f>
        <v>4H-25.2</v>
      </c>
      <c r="D26" s="687" t="str">
        <f>[2]WELZER!D32</f>
        <v>25MT</v>
      </c>
      <c r="E26" s="691">
        <f>[2]WELZER!M32</f>
        <v>7857.58552371542</v>
      </c>
      <c r="F26" s="694"/>
      <c r="G26" s="153" t="str">
        <f>[2]WELZER!$S32</f>
        <v>CU - 300 QC</v>
      </c>
      <c r="H26" s="693">
        <f>[2]WELZER!V32</f>
        <v>23097.8163194729</v>
      </c>
      <c r="I26" s="662" t="str">
        <f>[2]WELZER!$AM32</f>
        <v>HTC-30</v>
      </c>
      <c r="J26" s="662">
        <f>[2]WELZER!AP32</f>
        <v>18944.342708379</v>
      </c>
      <c r="L26" s="291"/>
      <c r="S26" s="517"/>
      <c r="T26" s="517"/>
      <c r="U26" s="696"/>
      <c r="V26" s="696"/>
      <c r="W26" s="517"/>
      <c r="X26" s="517"/>
      <c r="Y26" s="291"/>
      <c r="Z26" s="291"/>
      <c r="AA26" s="291"/>
      <c r="AB26" s="291"/>
      <c r="AC26" s="291"/>
      <c r="AD26" s="291"/>
      <c r="AE26" s="291"/>
      <c r="AF26" s="291"/>
      <c r="AG26" s="291"/>
      <c r="AH26" s="291"/>
      <c r="AI26" s="291"/>
      <c r="AJ26" s="291"/>
      <c r="AK26" s="291"/>
      <c r="AL26" s="291"/>
      <c r="AM26" s="291"/>
    </row>
    <row r="27" spans="1:39">
      <c r="A27" s="690" t="str">
        <f>[2]WELZER!$A33</f>
        <v>CB024</v>
      </c>
      <c r="B27" s="686" t="str">
        <f>[2]WELZER!$B33</f>
        <v>B4GE-30(Y)</v>
      </c>
      <c r="C27" s="687" t="str">
        <f>[2]WELZER!C33</f>
        <v>4G-30.2</v>
      </c>
      <c r="D27" s="687" t="str">
        <f>[2]WELZER!D33</f>
        <v>30MT</v>
      </c>
      <c r="E27" s="691">
        <f>[2]WELZER!M33</f>
        <v>8173.89562263421</v>
      </c>
      <c r="F27" s="694"/>
      <c r="G27" s="153" t="str">
        <f>[2]WELZER!$S33</f>
        <v>CU - 350 QC</v>
      </c>
      <c r="H27" s="693">
        <f>[2]WELZER!V33</f>
        <v>26004.5973271804</v>
      </c>
      <c r="I27" s="662" t="str">
        <f>[2]WELZER!$AM33</f>
        <v>HTC-35</v>
      </c>
      <c r="J27" s="662">
        <f>[2]WELZER!AP33</f>
        <v>20772.1624835738</v>
      </c>
      <c r="L27" s="291"/>
      <c r="S27" s="517"/>
      <c r="T27" s="517"/>
      <c r="U27" s="696"/>
      <c r="V27" s="696"/>
      <c r="W27" s="517"/>
      <c r="X27" s="517"/>
      <c r="Y27" s="291"/>
      <c r="Z27" s="291"/>
      <c r="AA27" s="291"/>
      <c r="AB27" s="291"/>
      <c r="AC27" s="291"/>
      <c r="AD27" s="291"/>
      <c r="AE27" s="291"/>
      <c r="AF27" s="291"/>
      <c r="AG27" s="291"/>
      <c r="AH27" s="291"/>
      <c r="AI27" s="291"/>
      <c r="AJ27" s="291"/>
      <c r="AK27" s="291"/>
      <c r="AL27" s="291"/>
      <c r="AM27" s="291"/>
    </row>
    <row r="28" spans="1:39">
      <c r="A28" s="690" t="str">
        <f>[2]WELZER!$A34</f>
        <v>CB024.1</v>
      </c>
      <c r="B28" s="697" t="str">
        <f>[2]WELZER!$B34</f>
        <v>B6HE-35(Y)</v>
      </c>
      <c r="C28" s="687" t="str">
        <f>[2]WELZER!C34</f>
        <v>6H-35.2</v>
      </c>
      <c r="D28" s="687" t="str">
        <f>[2]WELZER!D34</f>
        <v>35MT</v>
      </c>
      <c r="E28" s="691">
        <f>[2]WELZER!M34</f>
        <v>10043.0007526089</v>
      </c>
      <c r="F28" s="694"/>
      <c r="G28" s="153" t="str">
        <f>[2]WELZER!$S34</f>
        <v>CU - 400 QC</v>
      </c>
      <c r="H28" s="693">
        <f>[2]WELZER!V34</f>
        <v>29775.1269401804</v>
      </c>
      <c r="I28" s="662" t="str">
        <f>[2]WELZER!$AM34</f>
        <v>HTC-40</v>
      </c>
      <c r="J28" s="662">
        <f>[2]WELZER!AP34</f>
        <v>23420.0016861206</v>
      </c>
      <c r="L28" s="291"/>
      <c r="S28" s="517"/>
      <c r="T28" s="517"/>
      <c r="U28" s="696"/>
      <c r="V28" s="696"/>
      <c r="W28" s="517"/>
      <c r="X28" s="517"/>
      <c r="Y28" s="291"/>
      <c r="Z28" s="291"/>
      <c r="AA28" s="291"/>
      <c r="AB28" s="291"/>
      <c r="AC28" s="291"/>
      <c r="AD28" s="291"/>
      <c r="AE28" s="291"/>
      <c r="AF28" s="291"/>
      <c r="AG28" s="291"/>
      <c r="AH28" s="291"/>
      <c r="AI28" s="291"/>
      <c r="AJ28" s="291"/>
      <c r="AK28" s="291"/>
      <c r="AL28" s="291"/>
      <c r="AM28" s="291"/>
    </row>
    <row r="29" spans="1:39">
      <c r="A29" s="690" t="str">
        <f>[2]WELZER!$A35</f>
        <v>CB025</v>
      </c>
      <c r="B29" s="686" t="str">
        <f>[2]WELZER!$B35</f>
        <v>B6GE-40(Y)</v>
      </c>
      <c r="C29" s="687" t="str">
        <f>[2]WELZER!C35</f>
        <v>6G-40.2</v>
      </c>
      <c r="D29" s="687" t="str">
        <f>[2]WELZER!D35</f>
        <v>40MT</v>
      </c>
      <c r="E29" s="691">
        <f>[2]WELZER!M35</f>
        <v>10043.0007526089</v>
      </c>
      <c r="F29" s="694"/>
      <c r="G29" s="153" t="str">
        <f>[2]WELZER!$S35</f>
        <v>CU - 500 QC</v>
      </c>
      <c r="H29" s="693">
        <f>[2]WELZER!V35</f>
        <v>33613.7206629039</v>
      </c>
      <c r="I29" s="662" t="str">
        <f>[2]WELZER!$AM35</f>
        <v>HTC-50</v>
      </c>
      <c r="J29" s="662">
        <f>[2]WELZER!AP35</f>
        <v>25766.5464019502</v>
      </c>
      <c r="L29" s="291"/>
      <c r="S29" s="517"/>
      <c r="T29" s="517"/>
      <c r="U29" s="696"/>
      <c r="V29" s="696"/>
      <c r="W29" s="517"/>
      <c r="X29" s="517"/>
      <c r="Y29" s="291"/>
      <c r="Z29" s="291"/>
      <c r="AA29" s="291"/>
      <c r="AB29" s="291"/>
      <c r="AC29" s="291"/>
      <c r="AD29" s="291"/>
      <c r="AE29" s="291"/>
      <c r="AF29" s="291"/>
      <c r="AG29" s="291"/>
      <c r="AH29" s="291"/>
      <c r="AI29" s="291"/>
      <c r="AJ29" s="291"/>
      <c r="AK29" s="291"/>
      <c r="AL29" s="291"/>
      <c r="AM29" s="291"/>
    </row>
    <row r="30" spans="1:39">
      <c r="A30" s="690" t="str">
        <f>[2]WELZER!$A36</f>
        <v>CB025.2</v>
      </c>
      <c r="B30" s="686" t="str">
        <f>[2]WELZER!$B36</f>
        <v>B6FE-50(Y)</v>
      </c>
      <c r="C30" s="687" t="str">
        <f>[2]WELZER!C36</f>
        <v>6F-50.2</v>
      </c>
      <c r="D30" s="687" t="str">
        <f>[2]WELZER!D36</f>
        <v>50MT</v>
      </c>
      <c r="E30" s="691">
        <f>[2]WELZER!M36</f>
        <v>10158.0226067612</v>
      </c>
      <c r="F30" s="694"/>
      <c r="G30" s="153" t="str">
        <f>[2]WELZER!$S36</f>
        <v>CU - 500 QC</v>
      </c>
      <c r="H30" s="693">
        <f>[2]WELZER!V36</f>
        <v>33719.8946821214</v>
      </c>
      <c r="I30" s="662" t="str">
        <f>[2]WELZER!$AM36</f>
        <v>HTC-55</v>
      </c>
      <c r="J30" s="662">
        <f>[2]WELZER!AP36</f>
        <v>27322.7204211677</v>
      </c>
      <c r="L30" s="291"/>
      <c r="S30" s="517"/>
      <c r="T30" s="517"/>
      <c r="U30" s="696"/>
      <c r="V30" s="696"/>
      <c r="W30" s="517"/>
      <c r="X30" s="517"/>
      <c r="Y30" s="291"/>
      <c r="Z30" s="291"/>
      <c r="AA30" s="291"/>
      <c r="AB30" s="291"/>
      <c r="AC30" s="291"/>
      <c r="AD30" s="291"/>
      <c r="AE30" s="291"/>
      <c r="AF30" s="291"/>
      <c r="AG30" s="291"/>
      <c r="AH30" s="291"/>
      <c r="AI30" s="291"/>
      <c r="AJ30" s="291"/>
      <c r="AK30" s="291"/>
      <c r="AL30" s="291"/>
      <c r="AM30" s="291"/>
    </row>
    <row r="31" spans="1:39">
      <c r="A31" s="690" t="str">
        <f>[2]WELZER!$A38</f>
        <v>CB025.1</v>
      </c>
      <c r="B31" s="690" t="str">
        <f>[2]WELZER!$B38</f>
        <v>BS6H-20.2(Y)</v>
      </c>
      <c r="C31" s="687" t="str">
        <f>[2]WELZER!C38</f>
        <v>S6H-20.2</v>
      </c>
      <c r="D31" s="687" t="str">
        <f>[2]WELZER!D38</f>
        <v>2stage 20LT</v>
      </c>
      <c r="E31" s="691">
        <f>[2]WELZER!M38</f>
        <v>12458.459689807</v>
      </c>
      <c r="F31" s="694"/>
      <c r="G31" s="153" t="str">
        <f>[2]WELZER!$S38</f>
        <v>CU - 250 QC</v>
      </c>
      <c r="H31" s="693">
        <f>[2]WELZER!V38</f>
        <v>27746.3953854358</v>
      </c>
      <c r="I31" s="662" t="str">
        <f>[2]WELZER!$AM38</f>
        <v>HTC-25</v>
      </c>
      <c r="J31" s="662">
        <f>[2]WELZER!AP38</f>
        <v>23851.3898397013</v>
      </c>
      <c r="L31" s="291"/>
      <c r="S31" s="517"/>
      <c r="T31" s="517"/>
      <c r="U31" s="696"/>
      <c r="V31" s="696"/>
      <c r="W31" s="517"/>
      <c r="X31" s="517"/>
      <c r="Y31" s="291"/>
      <c r="Z31" s="291"/>
      <c r="AA31" s="291"/>
      <c r="AB31" s="291"/>
      <c r="AC31" s="291"/>
      <c r="AD31" s="291"/>
      <c r="AE31" s="291"/>
      <c r="AF31" s="291"/>
      <c r="AG31" s="291"/>
      <c r="AH31" s="291"/>
      <c r="AI31" s="291"/>
      <c r="AJ31" s="291"/>
      <c r="AK31" s="291"/>
      <c r="AL31" s="291"/>
      <c r="AM31" s="291"/>
    </row>
    <row r="32" spans="1:39">
      <c r="A32" s="690" t="str">
        <f>[2]WELZER!$A39</f>
        <v>CB025.3</v>
      </c>
      <c r="B32" s="690" t="str">
        <f>[2]WELZER!$B39</f>
        <v>BS6G-25.2(Y)</v>
      </c>
      <c r="C32" s="687" t="str">
        <f>[2]WELZER!C39</f>
        <v>S6G-25.2</v>
      </c>
      <c r="D32" s="687" t="str">
        <f>[2]WELZER!D39</f>
        <v>2stage 25LT</v>
      </c>
      <c r="E32" s="691">
        <f>[2]WELZER!M39</f>
        <v>13654.6869729908</v>
      </c>
      <c r="F32" s="694"/>
      <c r="G32" s="153" t="str">
        <f>[2]WELZER!$S39</f>
        <v>CU - 300 QC</v>
      </c>
      <c r="H32" s="693">
        <f>[2]WELZER!V39</f>
        <v>30372.3317313069</v>
      </c>
      <c r="I32" s="662" t="str">
        <f>[2]WELZER!$AM39</f>
        <v>HTC-30</v>
      </c>
      <c r="J32" s="662">
        <f>[2]WELZER!AP39</f>
        <v>26218.8581202131</v>
      </c>
      <c r="L32" s="291"/>
      <c r="S32" s="517"/>
      <c r="T32" s="517"/>
      <c r="U32" s="696"/>
      <c r="V32" s="696"/>
      <c r="W32" s="517"/>
      <c r="X32" s="517"/>
      <c r="Y32" s="291"/>
      <c r="Z32" s="291"/>
      <c r="AA32" s="291"/>
      <c r="AB32" s="291"/>
      <c r="AC32" s="291"/>
      <c r="AD32" s="291"/>
      <c r="AE32" s="291"/>
      <c r="AF32" s="291"/>
      <c r="AG32" s="291"/>
      <c r="AH32" s="291"/>
      <c r="AI32" s="291"/>
      <c r="AJ32" s="291"/>
      <c r="AK32" s="291"/>
      <c r="AL32" s="291"/>
      <c r="AM32" s="291"/>
    </row>
    <row r="33" spans="1:42">
      <c r="A33" s="690" t="str">
        <f>[2]WELZER!$A40</f>
        <v>CB026</v>
      </c>
      <c r="B33" s="690" t="str">
        <f>[2]WELZER!$B40</f>
        <v>BS6F-30.2(Y)</v>
      </c>
      <c r="C33" s="687" t="str">
        <f>[2]WELZER!C40</f>
        <v>S6F-30.2</v>
      </c>
      <c r="D33" s="687" t="str">
        <f>[2]WELZER!D40</f>
        <v>2stage 30LT</v>
      </c>
      <c r="E33" s="691">
        <f>[2]WELZER!M40</f>
        <v>14125.5382479215</v>
      </c>
      <c r="F33" s="698"/>
      <c r="G33" s="153" t="str">
        <f>[2]WELZER!$S40</f>
        <v>CU - 350 QC</v>
      </c>
      <c r="H33" s="693">
        <f>[2]WELZER!V40</f>
        <v>31956.1826629839</v>
      </c>
      <c r="I33" s="662" t="str">
        <f>[2]WELZER!$AM40</f>
        <v>HTC-35</v>
      </c>
      <c r="J33" s="662">
        <f>[2]WELZER!AP40</f>
        <v>26723.7478193774</v>
      </c>
      <c r="L33" s="291"/>
      <c r="S33" s="517"/>
      <c r="T33" s="517"/>
      <c r="U33" s="696"/>
      <c r="V33" s="696"/>
      <c r="W33" s="517"/>
      <c r="X33" s="517"/>
      <c r="Y33" s="291"/>
      <c r="Z33" s="291"/>
      <c r="AA33" s="291"/>
      <c r="AB33" s="291"/>
      <c r="AC33" s="291"/>
      <c r="AD33" s="291"/>
      <c r="AE33" s="291"/>
      <c r="AF33" s="291"/>
      <c r="AG33" s="291"/>
      <c r="AH33" s="291"/>
      <c r="AI33" s="291"/>
      <c r="AJ33" s="291"/>
      <c r="AK33" s="291"/>
      <c r="AL33" s="291"/>
      <c r="AM33" s="291"/>
    </row>
    <row r="34" spans="1:42">
      <c r="A34" s="398" t="s">
        <v>703</v>
      </c>
      <c r="G34" s="398"/>
      <c r="J34" s="511"/>
      <c r="M34" s="399"/>
      <c r="N34" s="399"/>
      <c r="AO34" s="699"/>
      <c r="AP34" s="640"/>
    </row>
    <row r="35" spans="1:42">
      <c r="A35" s="290" t="s">
        <v>704</v>
      </c>
      <c r="M35" s="399"/>
      <c r="N35" s="399"/>
    </row>
  </sheetData>
  <mergeCells count="1">
    <mergeCell ref="F4:F33"/>
  </mergeCell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theme="9" tint="0.6"/>
  </sheetPr>
  <dimension ref="A1:T140"/>
  <sheetViews>
    <sheetView zoomScale="115" zoomScaleNormal="115" workbookViewId="0">
      <pane xSplit="2" ySplit="5" topLeftCell="C6" activePane="bottomRight" state="frozen"/>
      <selection/>
      <selection pane="topRight"/>
      <selection pane="bottomLeft"/>
      <selection pane="bottomRight" activeCell="A2" sqref="A2"/>
    </sheetView>
  </sheetViews>
  <sheetFormatPr defaultColWidth="9" defaultRowHeight="12"/>
  <cols>
    <col min="1" max="1" width="13.8571428571429" style="642" customWidth="1"/>
    <col min="2" max="2" width="39.2857142857143" style="643" customWidth="1"/>
    <col min="3" max="3" width="20.4285714285714" style="644" customWidth="1"/>
    <col min="4" max="4" width="25.4285714285714" style="644" customWidth="1"/>
    <col min="5" max="5" width="27.4285714285714" style="644" customWidth="1"/>
    <col min="6" max="6" width="16.2857142857143" style="510" customWidth="1"/>
    <col min="7" max="7" width="24.7142857142857" style="570" customWidth="1"/>
    <col min="8" max="8" width="11.4285714285714" style="510" customWidth="1"/>
    <col min="9" max="9" width="16" style="510" customWidth="1"/>
    <col min="10" max="10" width="16.2857142857143" style="510" customWidth="1"/>
    <col min="11" max="11" width="9.85714285714286" style="510" customWidth="1"/>
    <col min="12" max="12" width="12" style="510" customWidth="1"/>
    <col min="13" max="13" width="21.4285714285714" style="645" customWidth="1"/>
    <col min="14" max="14" width="9.85714285714286" style="510" customWidth="1"/>
    <col min="15" max="15" width="11" style="510" customWidth="1"/>
    <col min="16" max="16" width="38.1428571428571" style="570" customWidth="1"/>
    <col min="17" max="20" width="9.14285714285714" style="646"/>
    <col min="21" max="16368" width="9.14285714285714" style="570"/>
    <col min="16369" max="16384" width="9" style="570"/>
  </cols>
  <sheetData>
    <row r="1" customFormat="1" ht="18.75" customHeight="1" spans="1:20">
      <c r="A1" t="str">
        <f>WELZER!A1</f>
        <v>DATE :28.9.26</v>
      </c>
    </row>
    <row r="2" customFormat="1" ht="15"/>
    <row r="3" customFormat="1" ht="11.25" customHeight="1"/>
    <row r="4" customFormat="1" ht="15"/>
    <row r="5" s="15" customFormat="1" ht="38.25" customHeight="1" spans="1:20">
      <c r="A5" s="647" t="str">
        <f>'[2]FLAKE ICE'!$A8</f>
        <v>ITEM CODE</v>
      </c>
      <c r="B5" s="648" t="str">
        <f>'[2]FLAKE ICE'!$B8</f>
        <v>MODEL</v>
      </c>
      <c r="C5" s="166" t="s">
        <v>101</v>
      </c>
      <c r="D5" s="649" t="str">
        <f>'[2]FLAKE ICE'!$D8</f>
        <v>TON</v>
      </c>
      <c r="E5" s="649" t="str">
        <f>'[2]FLAKE ICE'!$E8</f>
        <v>Cooling capacity(kw/h)</v>
      </c>
      <c r="F5" s="294" t="str">
        <f>'[2]FLAKE ICE'!I8</f>
        <v>(RM) </v>
      </c>
      <c r="G5" s="650" t="str">
        <f>'[2]FLAKE ICE'!$L$8</f>
        <v>Rotary cond unit</v>
      </c>
      <c r="H5" s="651" t="str">
        <f>'[2]FLAKE ICE'!N8</f>
        <v>highly complete set c/w bin</v>
      </c>
      <c r="I5" s="652" t="str">
        <f>'[2]FLAKE ICE'!$P$8</f>
        <v>highly Complete set w/o bin</v>
      </c>
      <c r="J5" s="653" t="str">
        <f>'[2]FLAKE ICE'!$Q8</f>
        <v>copeland scroll</v>
      </c>
      <c r="K5" s="654" t="str">
        <f>'[2]FLAKE ICE'!$S8</f>
        <v>copeland complete set c/w bin</v>
      </c>
      <c r="L5" s="516" t="str">
        <f>'[2]FLAKE ICE'!$U8</f>
        <v>copeland Complete set w/o bin</v>
      </c>
      <c r="M5" s="655" t="str">
        <f>'[2]FLAKE ICE'!$V8</f>
        <v>WELZER Cond unit</v>
      </c>
      <c r="N5" s="654" t="str">
        <f>'[2]FLAKE ICE'!$X8</f>
        <v>complete set c/w bin</v>
      </c>
      <c r="O5" s="516" t="str">
        <f>'[2]FLAKE ICE'!$Z8</f>
        <v>Complete set w/o bin</v>
      </c>
      <c r="P5" s="173" t="s">
        <v>141</v>
      </c>
      <c r="Q5" s="656"/>
      <c r="R5" s="656"/>
      <c r="S5" s="656"/>
      <c r="T5" s="656"/>
    </row>
    <row r="6" s="15" customFormat="1" customHeight="1" spans="1:20">
      <c r="A6" s="657" t="str">
        <f>'[2]FLAKE ICE'!$A9</f>
        <v>FLA001.1</v>
      </c>
      <c r="B6" s="658" t="str">
        <f>'[2]FLAKE ICE'!$B9</f>
        <v>F0.3T</v>
      </c>
      <c r="C6" s="306" t="s">
        <v>705</v>
      </c>
      <c r="D6" s="659" t="str">
        <f>'[2]FLAKE ICE'!D9</f>
        <v>RCX1034,TS-02</v>
      </c>
      <c r="E6" s="378">
        <f>'[2]FLAKE ICE'!E9</f>
        <v>1.9</v>
      </c>
      <c r="F6" s="523">
        <f>'[2]FLAKE ICE'!I9</f>
        <v>5131.81504485852</v>
      </c>
      <c r="G6" s="660" t="str">
        <f>'[2]FLAKE ICE'!$L9</f>
        <v>PH310M2CS-4KTH</v>
      </c>
      <c r="H6" s="523">
        <f>'[2]FLAKE ICE'!$N9</f>
        <v>11299.838483288</v>
      </c>
      <c r="I6" s="661">
        <f>'[2]FLAKE ICE'!$P9</f>
        <v>10553.7942432927</v>
      </c>
      <c r="J6" s="661" t="str">
        <f>'[2]FLAKE ICE'!$Q9</f>
        <v>ZB15 cw cu32qc</v>
      </c>
      <c r="K6" s="523">
        <f>'[2]FLAKE ICE'!$S9</f>
        <v>13956.4803779301</v>
      </c>
      <c r="L6" s="662">
        <f>'[2]FLAKE ICE'!$U9</f>
        <v>12033.9722442419</v>
      </c>
      <c r="M6" s="293"/>
      <c r="N6" s="662"/>
      <c r="O6" s="662"/>
      <c r="P6" s="174"/>
      <c r="Q6" s="656"/>
      <c r="R6" s="656"/>
      <c r="S6" s="656"/>
      <c r="T6" s="656"/>
    </row>
    <row r="7" s="482" customFormat="1" ht="15" customHeight="1" spans="1:20">
      <c r="A7" s="657" t="str">
        <f>'[2]FLAKE ICE'!$A11</f>
        <v>FLA001</v>
      </c>
      <c r="B7" s="658" t="str">
        <f>'[2]FLAKE ICE'!$B11</f>
        <v>F0.5T</v>
      </c>
      <c r="C7" s="307"/>
      <c r="D7" s="659" t="str">
        <f>'[2]FLAKE ICE'!D11</f>
        <v>RCX2434,3134(TX2-3,TS2-4)</v>
      </c>
      <c r="E7" s="378">
        <f>'[2]FLAKE ICE'!E11</f>
        <v>3.2</v>
      </c>
      <c r="F7" s="523">
        <f>'[2]FLAKE ICE'!I11</f>
        <v>6155.61829474873</v>
      </c>
      <c r="G7" s="660" t="str">
        <f>'[2]FLAKE ICE'!$L11</f>
        <v>DTH488LC3-3ph</v>
      </c>
      <c r="H7" s="523">
        <f>'[2]FLAKE ICE'!$N11</f>
        <v>14614.3349403982</v>
      </c>
      <c r="I7" s="661">
        <f>'[2]FLAKE ICE'!$P11</f>
        <v>11508.7448782864</v>
      </c>
      <c r="J7" s="661" t="str">
        <f>'[2]FLAKE ICE'!$Q11</f>
        <v>ZB21 cw cu40qc</v>
      </c>
      <c r="K7" s="523">
        <f>'[2]FLAKE ICE'!$S11</f>
        <v>16480.2319704461</v>
      </c>
      <c r="L7" s="662">
        <f>'[2]FLAKE ICE'!$U11</f>
        <v>13374.6419083343</v>
      </c>
      <c r="M7" s="293"/>
      <c r="N7" s="662"/>
      <c r="O7" s="662"/>
      <c r="P7" s="176"/>
      <c r="Q7" s="663"/>
      <c r="R7" s="663"/>
      <c r="S7" s="663"/>
      <c r="T7" s="664"/>
    </row>
    <row r="8" s="482" customFormat="1" ht="14.25" customHeight="1" spans="1:20">
      <c r="A8" s="657" t="str">
        <f>'[2]FLAKE ICE'!$A12</f>
        <v>FLA002</v>
      </c>
      <c r="B8" s="658" t="str">
        <f>'[2]FLAKE ICE'!$B12</f>
        <v>F1T</v>
      </c>
      <c r="C8" s="307"/>
      <c r="D8" s="659" t="str">
        <f>'[2]FLAKE ICE'!D12</f>
        <v>RCX4734(TX2-5,TS2-6)</v>
      </c>
      <c r="E8" s="378">
        <f>'[2]FLAKE ICE'!E12</f>
        <v>6.5</v>
      </c>
      <c r="F8" s="523">
        <f>'[2]FLAKE ICE'!I12</f>
        <v>10145.8309806136</v>
      </c>
      <c r="G8" s="660" t="str">
        <f>'[2]FLAKE ICE'!$L12</f>
        <v>DTE752LC3-3ph</v>
      </c>
      <c r="H8" s="523">
        <f>'[2]FLAKE ICE'!$N12</f>
        <v>23184.861450137</v>
      </c>
      <c r="I8" s="661">
        <f>'[2]FLAKE ICE'!$P12</f>
        <v>19533.1780462788</v>
      </c>
      <c r="J8" s="661" t="str">
        <f>'[2]FLAKE ICE'!$Q12</f>
        <v>ZB45 cw cu72bqc</v>
      </c>
      <c r="K8" s="523">
        <f>'[2]FLAKE ICE'!$S12</f>
        <v>25549.520764653</v>
      </c>
      <c r="L8" s="662">
        <f>'[2]FLAKE ICE'!$U12</f>
        <v>21149.934843328</v>
      </c>
      <c r="M8" s="293" t="str">
        <f>'[2]FLAKE ICE'!$V12</f>
        <v>B4DES5Y cw cu72bqc</v>
      </c>
      <c r="N8" s="662">
        <f>'[2]FLAKE ICE'!$X12</f>
        <v>26628.4151562089</v>
      </c>
      <c r="O8" s="662">
        <f>'[2]FLAKE ICE'!$Z12</f>
        <v>22228.8292348838</v>
      </c>
      <c r="P8" s="176"/>
      <c r="Q8" s="663"/>
      <c r="R8" s="663"/>
      <c r="S8" s="663"/>
      <c r="T8" s="664"/>
    </row>
    <row r="9" s="482" customFormat="1" ht="14.25" customHeight="1" spans="1:20">
      <c r="A9" s="657" t="str">
        <f>'[2]FLAKE ICE'!$A13</f>
        <v>FLA003</v>
      </c>
      <c r="B9" s="658" t="str">
        <f>'[2]FLAKE ICE'!$B13</f>
        <v>F1.5T</v>
      </c>
      <c r="C9" s="307"/>
      <c r="D9" s="659" t="str">
        <f>'[2]FLAKE ICE'!D13</f>
        <v>TGES5</v>
      </c>
      <c r="E9" s="378">
        <f>'[2]FLAKE ICE'!E13</f>
        <v>9.8</v>
      </c>
      <c r="F9" s="523">
        <f>'[2]FLAKE ICE'!I13</f>
        <v>11293.0547713156</v>
      </c>
      <c r="G9" s="660" t="str">
        <f>'[2]FLAKE ICE'!$L13</f>
        <v>C-SCN603H8T cw cu125Bqc</v>
      </c>
      <c r="H9" s="523">
        <f>'[2]FLAKE ICE'!$N13</f>
        <v>29969.3722796842</v>
      </c>
      <c r="I9" s="661">
        <f>'[2]FLAKE ICE'!$P13</f>
        <v>25569.7863583591</v>
      </c>
      <c r="J9" s="661" t="str">
        <f>'[2]FLAKE ICE'!$Q13</f>
        <v>ZFI36 cw cu125Bqc</v>
      </c>
      <c r="K9" s="523">
        <f>'[2]FLAKE ICE'!$S13</f>
        <v>33183.7297404276</v>
      </c>
      <c r="L9" s="662">
        <f>'[2]FLAKE ICE'!$U13</f>
        <v>28784.1438191026</v>
      </c>
      <c r="M9" s="293" t="str">
        <f>'[2]FLAKE ICE'!$V13</f>
        <v>B4TES9Y cw cu125qc</v>
      </c>
      <c r="N9" s="662">
        <f>'[2]FLAKE ICE'!$X13</f>
        <v>33516.3050152401</v>
      </c>
      <c r="O9" s="662">
        <f>'[2]FLAKE ICE'!$Z13</f>
        <v>29116.719093915</v>
      </c>
      <c r="P9" s="176"/>
      <c r="Q9" s="663"/>
      <c r="R9" s="663"/>
      <c r="S9" s="663"/>
      <c r="T9" s="664"/>
    </row>
    <row r="10" s="482" customFormat="1" ht="15.75" customHeight="1" spans="1:20">
      <c r="A10" s="657" t="str">
        <f>'[2]FLAKE ICE'!$A14</f>
        <v>FLA004</v>
      </c>
      <c r="B10" s="658" t="str">
        <f>'[2]FLAKE ICE'!$B14</f>
        <v>F2T</v>
      </c>
      <c r="C10" s="307"/>
      <c r="D10" s="659" t="str">
        <f>'[2]FLAKE ICE'!D14</f>
        <v>TGES7.5,SCX0857</v>
      </c>
      <c r="E10" s="378">
        <f>'[2]FLAKE ICE'!E14</f>
        <v>13</v>
      </c>
      <c r="F10" s="523">
        <f>'[2]FLAKE ICE'!I14</f>
        <v>16599.4299048254</v>
      </c>
      <c r="G10" s="660" t="str">
        <f>'[2]FLAKE ICE'!$L14</f>
        <v>C-SCN903H8T cw cu144Bqc</v>
      </c>
      <c r="H10" s="523">
        <f>'[2]FLAKE ICE'!$N14</f>
        <v>38455.6189888456</v>
      </c>
      <c r="I10" s="661">
        <f>'[2]FLAKE ICE'!$P14</f>
        <v>33904.3232081645</v>
      </c>
      <c r="J10" s="661" t="str">
        <f>'[2]FLAKE ICE'!$Q14</f>
        <v>ZFI50 cw cu144Bqc</v>
      </c>
      <c r="K10" s="523">
        <f>'[2]FLAKE ICE'!$S14</f>
        <v>41440.2738219918</v>
      </c>
      <c r="L10" s="662">
        <f>'[2]FLAKE ICE'!$U14</f>
        <v>38317.9530006897</v>
      </c>
      <c r="M10" s="293" t="str">
        <f>'[2]FLAKE ICE'!$V14</f>
        <v>B4PES12Y cw cu144qc</v>
      </c>
      <c r="N10" s="662">
        <f>'[2]FLAKE ICE'!$X14</f>
        <v>41343.4818659424</v>
      </c>
      <c r="O10" s="662">
        <f>'[2]FLAKE ICE'!$Z14</f>
        <v>36792.1860852613</v>
      </c>
      <c r="P10" s="176"/>
      <c r="Q10" s="663"/>
      <c r="R10" s="663"/>
      <c r="S10" s="663"/>
      <c r="T10" s="664"/>
    </row>
    <row r="11" s="482" customFormat="1" ht="13.5" customHeight="1" spans="1:20">
      <c r="A11" s="657" t="str">
        <f>'[2]FLAKE ICE'!$A15</f>
        <v>FLA005</v>
      </c>
      <c r="B11" s="658" t="str">
        <f>'[2]FLAKE ICE'!$B15</f>
        <v>F3T</v>
      </c>
      <c r="C11" s="307"/>
      <c r="D11" s="659" t="str">
        <f>'[2]FLAKE ICE'!D15</f>
        <v>2*TGES5</v>
      </c>
      <c r="E11" s="378">
        <f>'[2]FLAKE ICE'!E15</f>
        <v>19.5</v>
      </c>
      <c r="F11" s="523">
        <f>'[2]FLAKE ICE'!I15</f>
        <v>20273.0742280245</v>
      </c>
      <c r="G11" s="665" t="str">
        <f>'[2]FLAKE ICE'!$L15</f>
        <v>1TON CSBN453 cw cu72Bqc</v>
      </c>
      <c r="H11" s="523">
        <f>'[2]FLAKE ICE'!$N15</f>
        <v>24272.5111172646</v>
      </c>
      <c r="I11" s="661">
        <f>'[2]FLAKE ICE'!$P15</f>
        <v>19872.9251959396</v>
      </c>
      <c r="J11" s="661" t="str">
        <f>'[2]FLAKE ICE'!$Q15</f>
        <v>ZFI59 cw cu160qc</v>
      </c>
      <c r="K11" s="523"/>
      <c r="L11" s="662">
        <f>'[2]FLAKE ICE'!$U15</f>
        <v>45299.6428618451</v>
      </c>
      <c r="M11" s="293" t="str">
        <f>'[2]FLAKE ICE'!$V15</f>
        <v>B4nes14Y c/w cu160qc</v>
      </c>
      <c r="N11" s="662" t="str">
        <f>'[2]FLAKE ICE'!$X15</f>
        <v>~</v>
      </c>
      <c r="O11" s="662">
        <f>'[2]FLAKE ICE'!$Z15</f>
        <v>41221.7640492538</v>
      </c>
      <c r="P11" s="176"/>
      <c r="Q11" s="663"/>
      <c r="R11" s="663"/>
      <c r="S11" s="663"/>
      <c r="T11" s="664"/>
    </row>
    <row r="12" s="482" customFormat="1" ht="14.25" customHeight="1" spans="1:20">
      <c r="A12" s="657" t="str">
        <f>'[2]FLAKE ICE'!$A16</f>
        <v>FLA006</v>
      </c>
      <c r="B12" s="658" t="str">
        <f>'[2]FLAKE ICE'!$B16</f>
        <v>F4T</v>
      </c>
      <c r="C12" s="307"/>
      <c r="D12" s="659" t="str">
        <f>'[2]FLAKE ICE'!D16</f>
        <v>2*TGES5</v>
      </c>
      <c r="E12" s="378">
        <f>'[2]FLAKE ICE'!E16</f>
        <v>26</v>
      </c>
      <c r="F12" s="523" t="str">
        <f>'[2]FLAKE ICE'!I16</f>
        <v>~</v>
      </c>
      <c r="G12" s="660"/>
      <c r="H12" s="523"/>
      <c r="I12" s="661"/>
      <c r="J12" s="661" t="str">
        <f>'[2]FLAKE ICE'!$Q16</f>
        <v>ZFI68 cw cu200qc</v>
      </c>
      <c r="K12" s="523"/>
      <c r="L12" s="662">
        <f>'[2]FLAKE ICE'!$U16</f>
        <v>57517.1525353646</v>
      </c>
      <c r="M12" s="293" t="str">
        <f>'[2]FLAKE ICE'!$V16</f>
        <v>B4HE18Y c/w cu200qc</v>
      </c>
      <c r="N12" s="662" t="str">
        <f>'[2]FLAKE ICE'!$X16</f>
        <v>~</v>
      </c>
      <c r="O12" s="662">
        <f>'[2]FLAKE ICE'!$Z16</f>
        <v>56731.9101453914</v>
      </c>
      <c r="P12" s="176"/>
      <c r="Q12" s="666"/>
      <c r="R12" s="666"/>
      <c r="S12" s="663"/>
      <c r="T12" s="664"/>
    </row>
    <row r="13" s="482" customFormat="1" ht="16.5" customHeight="1" spans="1:20">
      <c r="A13" s="657" t="str">
        <f>'[2]FLAKE ICE'!$A17</f>
        <v>FLA007</v>
      </c>
      <c r="B13" s="658" t="str">
        <f>'[2]FLAKE ICE'!$B17</f>
        <v>F5T</v>
      </c>
      <c r="C13" s="307"/>
      <c r="D13" s="659" t="str">
        <f>'[2]FLAKE ICE'!D17</f>
        <v>2*SCX0857,2*TGES7.5</v>
      </c>
      <c r="E13" s="378">
        <f>'[2]FLAKE ICE'!E17</f>
        <v>32.5</v>
      </c>
      <c r="F13" s="523">
        <f>'[2]FLAKE ICE'!I17</f>
        <v>31294.0071976216</v>
      </c>
      <c r="G13" s="660"/>
      <c r="H13" s="523"/>
      <c r="I13" s="661"/>
      <c r="J13" s="661" t="str">
        <f>'[2]FLAKE ICE'!$Q17</f>
        <v>ZFI122 cw cu300qc</v>
      </c>
      <c r="K13" s="523"/>
      <c r="L13" s="662">
        <f>'[2]FLAKE ICE'!$U17</f>
        <v>75510.1328520337</v>
      </c>
      <c r="M13" s="293" t="str">
        <f>'[2]FLAKE ICE'!$V17</f>
        <v>B6GE34Y c/w cu300qc</v>
      </c>
      <c r="N13" s="662" t="str">
        <f>'[2]FLAKE ICE'!$X17</f>
        <v>~</v>
      </c>
      <c r="O13" s="662">
        <f>'[2]FLAKE ICE'!$Z17</f>
        <v>69666.7578191585</v>
      </c>
      <c r="P13" s="176"/>
      <c r="Q13" s="666"/>
      <c r="R13" s="666"/>
      <c r="S13" s="663"/>
      <c r="T13" s="664"/>
    </row>
    <row r="14" s="482" customFormat="1" customHeight="1" spans="1:20">
      <c r="A14" s="657" t="str">
        <f>'[2]FLAKE ICE'!$A18</f>
        <v>FLA008</v>
      </c>
      <c r="B14" s="658" t="str">
        <f>'[2]FLAKE ICE'!$B18</f>
        <v>F6T</v>
      </c>
      <c r="C14" s="307"/>
      <c r="D14" s="659" t="str">
        <f>'[2]FLAKE ICE'!D18</f>
        <v>3*TGES5</v>
      </c>
      <c r="E14" s="378">
        <f>'[2]FLAKE ICE'!E18</f>
        <v>39</v>
      </c>
      <c r="F14" s="523">
        <f>'[2]FLAKE ICE'!I18</f>
        <v>32654.6162062139</v>
      </c>
      <c r="G14" s="660"/>
      <c r="H14" s="523"/>
      <c r="I14" s="661"/>
      <c r="J14" s="661" t="str">
        <f>'[2]FLAKE ICE'!$Q18</f>
        <v>ZFI122 cw cu300qc</v>
      </c>
      <c r="K14" s="523"/>
      <c r="L14" s="662">
        <f>'[2]FLAKE ICE'!$U18</f>
        <v>76972.7793256987</v>
      </c>
      <c r="M14" s="293" t="str">
        <f>'[2]FLAKE ICE'!$V18</f>
        <v>B6GE34Y c/w cu300qc</v>
      </c>
      <c r="N14" s="662" t="str">
        <f>'[2]FLAKE ICE'!$X18</f>
        <v>~</v>
      </c>
      <c r="O14" s="662">
        <f>'[2]FLAKE ICE'!$Z18</f>
        <v>71129.4042928235</v>
      </c>
      <c r="P14" s="176"/>
      <c r="Q14" s="666"/>
      <c r="R14" s="666"/>
      <c r="S14" s="663"/>
      <c r="T14" s="664"/>
    </row>
    <row r="15" s="482" customFormat="1" spans="1:20">
      <c r="A15" s="657" t="str">
        <f>'[2]FLAKE ICE'!$A19</f>
        <v>FLA009</v>
      </c>
      <c r="B15" s="658" t="str">
        <f>'[2]FLAKE ICE'!$B19</f>
        <v>F8T</v>
      </c>
      <c r="C15" s="307"/>
      <c r="D15" s="659">
        <f>'[2]FLAKE ICE'!D19</f>
        <v>0</v>
      </c>
      <c r="E15" s="378">
        <f>'[2]FLAKE ICE'!E19</f>
        <v>0</v>
      </c>
      <c r="F15" s="523">
        <f>'[2]FLAKE ICE'!I19</f>
        <v>53063.7513350976</v>
      </c>
      <c r="G15" s="667"/>
      <c r="H15" s="661"/>
      <c r="I15" s="661"/>
      <c r="J15" s="661"/>
      <c r="K15" s="661"/>
      <c r="L15" s="143"/>
      <c r="M15" s="293" t="str">
        <f>'[2]FLAKE ICE'!$V19</f>
        <v>SW3L 3000</v>
      </c>
      <c r="N15" s="662">
        <f>'[2]FLAKE ICE'!$X19</f>
        <v>0</v>
      </c>
      <c r="O15" s="662">
        <f>'[2]FLAKE ICE'!$Z19</f>
        <v>107215.438269375</v>
      </c>
      <c r="P15" s="176"/>
      <c r="Q15" s="666"/>
      <c r="R15" s="666"/>
      <c r="S15" s="663"/>
      <c r="T15" s="664"/>
    </row>
    <row r="16" s="482" customFormat="1" spans="1:20">
      <c r="A16" s="657" t="str">
        <f>'[2]FLAKE ICE'!$A20</f>
        <v>FLA010</v>
      </c>
      <c r="B16" s="658" t="str">
        <f>'[2]FLAKE ICE'!$B20</f>
        <v>F10T</v>
      </c>
      <c r="C16" s="307"/>
      <c r="D16" s="659">
        <f>'[2]FLAKE ICE'!D20</f>
        <v>0</v>
      </c>
      <c r="E16" s="378">
        <f>'[2]FLAKE ICE'!E20</f>
        <v>0</v>
      </c>
      <c r="F16" s="523">
        <f>'[2]FLAKE ICE'!I20</f>
        <v>57145.5783608743</v>
      </c>
      <c r="G16" s="668"/>
      <c r="H16" s="661"/>
      <c r="I16" s="661"/>
      <c r="J16" s="661"/>
      <c r="K16" s="661"/>
      <c r="L16" s="143"/>
      <c r="M16" s="293" t="str">
        <f>'[2]FLAKE ICE'!$V20</f>
        <v>SW3L 4000</v>
      </c>
      <c r="N16" s="662">
        <f>'[2]FLAKE ICE'!$X20</f>
        <v>0</v>
      </c>
      <c r="O16" s="662">
        <f>'[2]FLAKE ICE'!$Z20</f>
        <v>135974.279817819</v>
      </c>
      <c r="P16" s="176"/>
      <c r="Q16" s="666"/>
      <c r="R16" s="666"/>
      <c r="S16" s="663"/>
      <c r="T16" s="664"/>
    </row>
    <row r="17" s="482" customFormat="1" spans="1:20">
      <c r="A17" s="657" t="str">
        <f>'[2]FLAKE ICE'!$A21</f>
        <v>FLA011</v>
      </c>
      <c r="B17" s="658" t="str">
        <f>'[2]FLAKE ICE'!$B21</f>
        <v>F12T</v>
      </c>
      <c r="C17" s="307"/>
      <c r="D17" s="659">
        <f>'[2]FLAKE ICE'!D21</f>
        <v>0</v>
      </c>
      <c r="E17" s="378">
        <f>'[2]FLAKE ICE'!E21</f>
        <v>0</v>
      </c>
      <c r="F17" s="523">
        <f>'[2]FLAKE ICE'!I21</f>
        <v>61227.4053866511</v>
      </c>
      <c r="G17" s="668"/>
      <c r="H17" s="669"/>
      <c r="I17" s="661"/>
      <c r="J17" s="661"/>
      <c r="K17" s="661"/>
      <c r="L17" s="143"/>
      <c r="M17" s="293" t="str">
        <f>'[2]FLAKE ICE'!$V21</f>
        <v>SW3L 5000</v>
      </c>
      <c r="N17" s="662">
        <f>'[2]FLAKE ICE'!$X21</f>
        <v>0</v>
      </c>
      <c r="O17" s="662">
        <f>'[2]FLAKE ICE'!$Z21</f>
        <v>157083.023374243</v>
      </c>
      <c r="P17" s="176"/>
      <c r="Q17" s="666"/>
      <c r="R17" s="666"/>
      <c r="S17" s="663"/>
      <c r="T17" s="664"/>
    </row>
    <row r="18" s="482" customFormat="1" spans="1:20">
      <c r="A18" s="657" t="str">
        <f>'[2]FLAKE ICE'!$A22</f>
        <v>FLA010.01</v>
      </c>
      <c r="B18" s="658" t="str">
        <f>'[2]FLAKE ICE'!$B22</f>
        <v>F15T</v>
      </c>
      <c r="C18" s="307"/>
      <c r="D18" s="659">
        <f>'[2]FLAKE ICE'!D22</f>
        <v>0</v>
      </c>
      <c r="E18" s="378">
        <f>'[2]FLAKE ICE'!E22</f>
        <v>0</v>
      </c>
      <c r="F18" s="523">
        <f>'[2]FLAKE ICE'!I22</f>
        <v>72112.277455389</v>
      </c>
      <c r="G18" s="668"/>
      <c r="H18" s="669">
        <f>'[2]FLAKE ICE'!M25</f>
        <v>800</v>
      </c>
      <c r="I18" s="661"/>
      <c r="J18" s="661"/>
      <c r="K18" s="661"/>
      <c r="L18" s="143"/>
      <c r="M18" s="293" t="str">
        <f>'[2]FLAKE ICE'!$V22</f>
        <v>SW3L 6000</v>
      </c>
      <c r="N18" s="662">
        <f>'[2]FLAKE ICE'!$X22</f>
        <v>0</v>
      </c>
      <c r="O18" s="662">
        <f>'[2]FLAKE ICE'!$Z22</f>
        <v>172770.383975401</v>
      </c>
      <c r="P18" s="176"/>
      <c r="Q18" s="666"/>
      <c r="R18" s="666"/>
      <c r="S18" s="663"/>
      <c r="T18" s="664"/>
    </row>
    <row r="19" s="482" customFormat="1" spans="1:20">
      <c r="A19" s="657" t="str">
        <f>'[2]FLAKE ICE'!$A23</f>
        <v>FLA010.02</v>
      </c>
      <c r="B19" s="658" t="str">
        <f>'[2]FLAKE ICE'!$B23</f>
        <v>F20T</v>
      </c>
      <c r="C19" s="308"/>
      <c r="D19" s="659">
        <f>'[2]FLAKE ICE'!D23</f>
        <v>0</v>
      </c>
      <c r="E19" s="378">
        <f>'[2]FLAKE ICE'!E23</f>
        <v>0</v>
      </c>
      <c r="F19" s="523">
        <f>'[2]FLAKE ICE'!I23</f>
        <v>77554.713489758</v>
      </c>
      <c r="G19" s="668"/>
      <c r="H19" s="669">
        <f>'[2]FLAKE ICE'!M26</f>
        <v>1200</v>
      </c>
      <c r="I19" s="661"/>
      <c r="J19" s="661"/>
      <c r="K19" s="661"/>
      <c r="L19" s="143"/>
      <c r="M19" s="670"/>
      <c r="N19" s="662"/>
      <c r="O19" s="662"/>
      <c r="P19" s="176"/>
      <c r="Q19" s="666"/>
      <c r="R19" s="666"/>
      <c r="S19" s="663"/>
      <c r="T19" s="664"/>
    </row>
    <row r="20" s="482" customFormat="1" customHeight="1" spans="1:20">
      <c r="A20" s="657" t="str">
        <f>'[2]FLAKE ICE'!$A24</f>
        <v>FLA010.05</v>
      </c>
      <c r="B20" s="658" t="str">
        <f>'[2]FLAKE ICE'!$B24</f>
        <v>STF0.5T</v>
      </c>
      <c r="C20" s="306" t="s">
        <v>706</v>
      </c>
      <c r="D20" s="659" t="str">
        <f>'[2]FLAKE ICE'!D24</f>
        <v>RCX2434,3134(TX2-3,TS2-4)</v>
      </c>
      <c r="E20" s="378">
        <f>'[2]FLAKE ICE'!E24</f>
        <v>3.2</v>
      </c>
      <c r="F20" s="523">
        <f>'[2]FLAKE ICE'!I24</f>
        <v>7126.99956881653</v>
      </c>
      <c r="G20" s="668"/>
      <c r="H20" s="669">
        <f>'[2]FLAKE ICE'!M27</f>
        <v>1750</v>
      </c>
      <c r="I20" s="661"/>
      <c r="J20" s="661"/>
      <c r="K20" s="661"/>
      <c r="L20" s="143"/>
      <c r="M20" s="670"/>
      <c r="N20" s="662"/>
      <c r="O20" s="662"/>
      <c r="P20" s="176"/>
      <c r="Q20" s="666"/>
      <c r="R20" s="666"/>
      <c r="S20" s="663"/>
      <c r="T20" s="664"/>
    </row>
    <row r="21" s="482" customFormat="1" spans="1:20">
      <c r="A21" s="657" t="str">
        <f>'[2]FLAKE ICE'!$A25</f>
        <v>FLA010.06</v>
      </c>
      <c r="B21" s="658" t="str">
        <f>'[2]FLAKE ICE'!$B25</f>
        <v>STF1T</v>
      </c>
      <c r="C21" s="307"/>
      <c r="D21" s="659" t="str">
        <f>'[2]FLAKE ICE'!D25</f>
        <v>RCX4734(TX2-5,TS2-6)</v>
      </c>
      <c r="E21" s="378">
        <f>'[2]FLAKE ICE'!E25</f>
        <v>6.5</v>
      </c>
      <c r="F21" s="523">
        <f>'[2]FLAKE ICE'!I25</f>
        <v>11837.2983747525</v>
      </c>
      <c r="G21" s="668"/>
      <c r="H21" s="669">
        <f>'[2]FLAKE ICE'!M28</f>
        <v>2100</v>
      </c>
      <c r="I21" s="661"/>
      <c r="J21" s="661"/>
      <c r="K21" s="661"/>
      <c r="L21" s="143"/>
      <c r="M21" s="670"/>
      <c r="N21" s="662"/>
      <c r="O21" s="662"/>
      <c r="P21" s="176"/>
      <c r="Q21" s="666"/>
      <c r="R21" s="666"/>
      <c r="S21" s="663"/>
      <c r="T21" s="664"/>
    </row>
    <row r="22" s="482" customFormat="1" spans="1:20">
      <c r="A22" s="657" t="str">
        <f>'[2]FLAKE ICE'!$A26</f>
        <v>FLA010.07</v>
      </c>
      <c r="B22" s="658" t="str">
        <f>'[2]FLAKE ICE'!$B26</f>
        <v>STF1.5T</v>
      </c>
      <c r="C22" s="307"/>
      <c r="D22" s="659" t="str">
        <f>'[2]FLAKE ICE'!D26</f>
        <v>TGES5</v>
      </c>
      <c r="E22" s="378">
        <f>'[2]FLAKE ICE'!E26</f>
        <v>9.8</v>
      </c>
      <c r="F22" s="523">
        <f>'[2]FLAKE ICE'!I26</f>
        <v>14368.0311307341</v>
      </c>
      <c r="G22" s="668"/>
      <c r="H22" s="669">
        <f>'[2]FLAKE ICE'!M29</f>
        <v>2900</v>
      </c>
      <c r="I22" s="661"/>
      <c r="J22" s="661"/>
      <c r="K22" s="661"/>
      <c r="L22" s="143"/>
      <c r="M22" s="670"/>
      <c r="N22" s="662"/>
      <c r="O22" s="662"/>
      <c r="P22" s="176"/>
      <c r="Q22" s="666"/>
      <c r="R22" s="666"/>
      <c r="S22" s="663"/>
      <c r="T22" s="664"/>
    </row>
    <row r="23" s="482" customFormat="1" spans="1:20">
      <c r="A23" s="657" t="str">
        <f>'[2]FLAKE ICE'!$A27</f>
        <v>FLA010.08</v>
      </c>
      <c r="B23" s="658" t="str">
        <f>'[2]FLAKE ICE'!$B27</f>
        <v>STF2T</v>
      </c>
      <c r="C23" s="307"/>
      <c r="D23" s="659" t="str">
        <f>'[2]FLAKE ICE'!D27</f>
        <v>TGES7.5,SCX0857</v>
      </c>
      <c r="E23" s="378">
        <f>'[2]FLAKE ICE'!E27</f>
        <v>13</v>
      </c>
      <c r="F23" s="523">
        <f>'[2]FLAKE ICE'!I27</f>
        <v>19157.3748409788</v>
      </c>
      <c r="G23" s="668"/>
      <c r="H23" s="669">
        <f>'[2]FLAKE ICE'!M30</f>
        <v>3000</v>
      </c>
      <c r="I23" s="661"/>
      <c r="J23" s="661"/>
      <c r="K23" s="661"/>
      <c r="L23" s="143"/>
      <c r="M23" s="670"/>
      <c r="N23" s="662"/>
      <c r="O23" s="662"/>
      <c r="P23" s="176"/>
      <c r="Q23" s="666"/>
      <c r="R23" s="666"/>
      <c r="S23" s="663"/>
      <c r="T23" s="664"/>
    </row>
    <row r="24" s="482" customFormat="1" spans="1:20">
      <c r="A24" s="657" t="str">
        <f>'[2]FLAKE ICE'!$A28</f>
        <v>FLA010.09</v>
      </c>
      <c r="B24" s="658" t="str">
        <f>'[2]FLAKE ICE'!$B28</f>
        <v>STF3T</v>
      </c>
      <c r="C24" s="307"/>
      <c r="D24" s="659" t="str">
        <f>'[2]FLAKE ICE'!D28</f>
        <v>2*TGES5</v>
      </c>
      <c r="E24" s="378">
        <f>'[2]FLAKE ICE'!E28</f>
        <v>19.5</v>
      </c>
      <c r="F24" s="523">
        <f>'[2]FLAKE ICE'!I28</f>
        <v>22899.0496146075</v>
      </c>
      <c r="G24" s="668"/>
      <c r="H24" s="669">
        <f>'[2]FLAKE ICE'!M31</f>
        <v>5500</v>
      </c>
      <c r="I24" s="661"/>
      <c r="J24" s="661"/>
      <c r="K24" s="661"/>
      <c r="L24" s="143"/>
      <c r="M24" s="670"/>
      <c r="N24" s="662"/>
      <c r="O24" s="662"/>
      <c r="P24" s="176"/>
      <c r="Q24" s="666"/>
      <c r="R24" s="666"/>
      <c r="S24" s="663"/>
      <c r="T24" s="664"/>
    </row>
    <row r="25" s="482" customFormat="1" spans="1:20">
      <c r="A25" s="657" t="str">
        <f>'[2]FLAKE ICE'!$A29</f>
        <v>FLA010.10</v>
      </c>
      <c r="B25" s="658" t="str">
        <f>'[2]FLAKE ICE'!$B29</f>
        <v>STF4T</v>
      </c>
      <c r="C25" s="307"/>
      <c r="D25" s="659" t="str">
        <f>'[2]FLAKE ICE'!D29</f>
        <v>2*TGES5</v>
      </c>
      <c r="E25" s="378">
        <f>'[2]FLAKE ICE'!E29</f>
        <v>26</v>
      </c>
      <c r="F25" s="523" t="str">
        <f>'[2]FLAKE ICE'!I29</f>
        <v>~</v>
      </c>
      <c r="G25" s="668"/>
      <c r="H25" s="671"/>
      <c r="I25" s="661"/>
      <c r="J25" s="661"/>
      <c r="K25" s="661"/>
      <c r="L25" s="143"/>
      <c r="M25" s="670"/>
      <c r="N25" s="662"/>
      <c r="O25" s="662"/>
      <c r="P25" s="176"/>
      <c r="Q25" s="666"/>
      <c r="R25" s="666"/>
      <c r="S25" s="663"/>
      <c r="T25" s="664"/>
    </row>
    <row r="26" s="482" customFormat="1" spans="1:20">
      <c r="A26" s="657" t="str">
        <f>'[2]FLAKE ICE'!$A30</f>
        <v>FLA010.11</v>
      </c>
      <c r="B26" s="658" t="str">
        <f>'[2]FLAKE ICE'!$B30</f>
        <v>STF5T</v>
      </c>
      <c r="C26" s="307"/>
      <c r="D26" s="659" t="str">
        <f>'[2]FLAKE ICE'!D30</f>
        <v>2*SCX0857,2*TGES7.5</v>
      </c>
      <c r="E26" s="378">
        <f>'[2]FLAKE ICE'!E30</f>
        <v>32.5</v>
      </c>
      <c r="F26" s="523">
        <f>'[2]FLAKE ICE'!I30</f>
        <v>32382.4944044954</v>
      </c>
      <c r="G26" s="668"/>
      <c r="H26" s="661"/>
      <c r="I26" s="661"/>
      <c r="J26" s="661"/>
      <c r="K26" s="661"/>
      <c r="L26" s="143"/>
      <c r="M26" s="670"/>
      <c r="N26" s="662"/>
      <c r="O26" s="662"/>
      <c r="P26" s="176"/>
      <c r="Q26" s="666"/>
      <c r="R26" s="666"/>
      <c r="S26" s="663"/>
      <c r="T26" s="664"/>
    </row>
    <row r="27" s="482" customFormat="1" spans="1:20">
      <c r="A27" s="657" t="str">
        <f>'[2]FLAKE ICE'!$A31</f>
        <v>FLA010.12</v>
      </c>
      <c r="B27" s="658" t="str">
        <f>'[2]FLAKE ICE'!$B31</f>
        <v>STF6T</v>
      </c>
      <c r="C27" s="308"/>
      <c r="D27" s="659" t="str">
        <f>'[2]FLAKE ICE'!D31</f>
        <v>3*TGES5</v>
      </c>
      <c r="E27" s="378">
        <f>'[2]FLAKE ICE'!E31</f>
        <v>39</v>
      </c>
      <c r="F27" s="523">
        <f>'[2]FLAKE ICE'!I31</f>
        <v>34367.9756985152</v>
      </c>
      <c r="G27" s="668"/>
      <c r="H27" s="661"/>
      <c r="I27" s="661"/>
      <c r="J27" s="661"/>
      <c r="K27" s="661"/>
      <c r="L27" s="143"/>
      <c r="M27" s="670"/>
      <c r="N27" s="662"/>
      <c r="O27" s="662"/>
      <c r="P27" s="176"/>
      <c r="Q27" s="666"/>
      <c r="R27" s="666"/>
      <c r="S27" s="663"/>
      <c r="T27" s="664"/>
    </row>
    <row r="28" s="482" customFormat="1" spans="1:20">
      <c r="A28" s="657" t="str">
        <f>'[2]FLAKE ICE'!$A32</f>
        <v>FLA010.13</v>
      </c>
      <c r="B28" s="658" t="str">
        <f>'[2]FLAKE ICE'!$B32</f>
        <v>STF1T-316</v>
      </c>
      <c r="C28" s="307" t="s">
        <v>707</v>
      </c>
      <c r="D28" s="378">
        <f>'[2]FLAKE ICE'!D32</f>
        <v>0</v>
      </c>
      <c r="E28" s="378">
        <f>'[2]FLAKE ICE'!E32</f>
        <v>0</v>
      </c>
      <c r="F28" s="523">
        <f>'[2]FLAKE ICE'!I32</f>
        <v>16327.308103107</v>
      </c>
      <c r="G28" s="668"/>
      <c r="H28" s="661"/>
      <c r="I28" s="661"/>
      <c r="J28" s="661"/>
      <c r="K28" s="661"/>
      <c r="L28" s="143"/>
      <c r="M28" s="670"/>
      <c r="N28" s="662"/>
      <c r="O28" s="662"/>
      <c r="P28" s="175"/>
      <c r="Q28" s="666"/>
      <c r="R28" s="666"/>
      <c r="S28" s="663"/>
      <c r="T28" s="664"/>
    </row>
    <row r="29" s="482" customFormat="1" spans="1:20">
      <c r="A29" s="657" t="str">
        <f>'[2]FLAKE ICE'!$A33</f>
        <v>FLA024.1</v>
      </c>
      <c r="B29" s="658" t="str">
        <f>'[2]FLAKE ICE'!$B33</f>
        <v>ICE BIN 600P (0.3ton machine)</v>
      </c>
      <c r="C29" s="306" t="s">
        <v>708</v>
      </c>
      <c r="D29" s="378" t="str">
        <f>'[2]FLAKE ICE'!D33</f>
        <v>03ton</v>
      </c>
      <c r="E29" s="378" t="str">
        <f>'[2]FLAKE ICE'!E33</f>
        <v>1060h*760l*800w(42"*30"*31.5")</v>
      </c>
      <c r="F29" s="523">
        <f>'[2]FLAKE ICE'!I33</f>
        <v>2307.00976042591</v>
      </c>
      <c r="G29" s="668"/>
      <c r="H29" s="661"/>
      <c r="I29" s="661"/>
      <c r="J29" s="661"/>
      <c r="K29" s="661"/>
      <c r="L29" s="143"/>
      <c r="M29" s="671"/>
      <c r="N29" s="661"/>
      <c r="O29" s="661"/>
      <c r="P29" s="173"/>
      <c r="Q29" s="666"/>
      <c r="R29" s="666"/>
      <c r="S29" s="666"/>
      <c r="T29" s="666"/>
    </row>
    <row r="30" s="482" customFormat="1" spans="1:20">
      <c r="A30" s="657" t="str">
        <f>'[2]FLAKE ICE'!$A34</f>
        <v>FLA025</v>
      </c>
      <c r="B30" s="658" t="str">
        <f>'[2]FLAKE ICE'!$B34</f>
        <v>ICE BIN 2000P (0.5~1ton machine)</v>
      </c>
      <c r="C30" s="307"/>
      <c r="D30" s="378" t="str">
        <f>'[2]FLAKE ICE'!D34</f>
        <v>0.5ton-1ton</v>
      </c>
      <c r="E30" s="378" t="str">
        <f>'[2]FLAKE ICE'!E34</f>
        <v>1170h * 1220l * 920w (47"*48"*36")</v>
      </c>
      <c r="F30" s="523">
        <f>'[2]FLAKE ICE'!I34</f>
        <v>3726.70807453416</v>
      </c>
      <c r="G30" s="668"/>
      <c r="H30" s="661"/>
      <c r="I30" s="661"/>
      <c r="J30" s="661"/>
      <c r="K30" s="661"/>
      <c r="L30" s="143"/>
      <c r="M30" s="671"/>
      <c r="N30" s="661"/>
      <c r="O30" s="661"/>
      <c r="P30" s="173"/>
      <c r="Q30" s="666"/>
      <c r="R30" s="666"/>
      <c r="S30" s="666"/>
      <c r="T30" s="666"/>
    </row>
    <row r="31" s="482" customFormat="1" ht="18" customHeight="1" spans="1:20">
      <c r="A31" s="657" t="str">
        <f>'[2]FLAKE ICE'!$A35</f>
        <v>FLA027</v>
      </c>
      <c r="B31" s="658" t="str">
        <f>'[2]FLAKE ICE'!$B35</f>
        <v>ICE BIN 2500P (1.5ton~2ton machine)</v>
      </c>
      <c r="C31" s="308"/>
      <c r="D31" s="378" t="str">
        <f>'[2]FLAKE ICE'!D35</f>
        <v>1.5-2ton</v>
      </c>
      <c r="E31" s="378" t="str">
        <f>'[2]FLAKE ICE'!E35</f>
        <v>1100h * 1500l * 1126w (43"*59"*44")</v>
      </c>
      <c r="F31" s="523">
        <f>'[2]FLAKE ICE'!I35</f>
        <v>5279.50310559006</v>
      </c>
      <c r="G31" s="668"/>
      <c r="H31" s="661"/>
      <c r="I31" s="661"/>
      <c r="J31" s="661"/>
      <c r="K31" s="661"/>
      <c r="L31" s="143"/>
      <c r="M31" s="671"/>
      <c r="N31" s="661"/>
      <c r="O31" s="661"/>
      <c r="P31" s="173"/>
      <c r="Q31" s="666"/>
      <c r="R31" s="666"/>
      <c r="S31" s="666"/>
      <c r="T31" s="666"/>
    </row>
    <row r="32" s="482" customFormat="1" spans="1:20">
      <c r="A32" s="657" t="str">
        <f>'[2]FLAKE ICE'!$A36</f>
        <v>SB031</v>
      </c>
      <c r="B32" s="658" t="str">
        <f>'[2]FLAKE ICE'!$B36</f>
        <v>0.3T~1T Flake ice control panel (DOL) cw plc</v>
      </c>
      <c r="C32" s="306" t="s">
        <v>709</v>
      </c>
      <c r="D32" s="378" t="str">
        <f>'[2]FLAKE ICE'!D36</f>
        <v>0.3-1T</v>
      </c>
      <c r="E32" s="378">
        <f>'[2]FLAKE ICE'!E36</f>
        <v>0</v>
      </c>
      <c r="F32" s="523">
        <f>'[2]FLAKE ICE'!I36</f>
        <v>1075.49220356424</v>
      </c>
      <c r="G32" s="668"/>
      <c r="H32" s="661"/>
      <c r="I32" s="661"/>
      <c r="J32" s="661"/>
      <c r="K32" s="661"/>
      <c r="L32" s="143"/>
      <c r="M32" s="671"/>
      <c r="N32" s="661"/>
      <c r="O32" s="661"/>
      <c r="P32" s="174"/>
      <c r="Q32" s="666"/>
      <c r="R32" s="666"/>
      <c r="S32" s="666"/>
      <c r="T32" s="666"/>
    </row>
    <row r="33" s="617" customFormat="1" spans="1:20">
      <c r="A33" s="657" t="str">
        <f>'[2]FLAKE ICE'!$A37</f>
        <v>SB032</v>
      </c>
      <c r="B33" s="658" t="str">
        <f>'[2]FLAKE ICE'!$B37</f>
        <v>1.5T~3T Flake ice control panel (DOL) cw plc</v>
      </c>
      <c r="C33" s="307"/>
      <c r="D33" s="378" t="str">
        <f>'[2]FLAKE ICE'!D37</f>
        <v>1.5-3T</v>
      </c>
      <c r="E33" s="378">
        <f>'[2]FLAKE ICE'!E37</f>
        <v>0</v>
      </c>
      <c r="F33" s="523">
        <f>'[2]FLAKE ICE'!I37</f>
        <v>1267.65419407467</v>
      </c>
      <c r="G33" s="668"/>
      <c r="H33" s="661"/>
      <c r="I33" s="661"/>
      <c r="J33" s="661"/>
      <c r="K33" s="661"/>
      <c r="L33" s="143"/>
      <c r="M33" s="671"/>
      <c r="N33" s="661"/>
      <c r="O33" s="661"/>
      <c r="P33" s="176"/>
      <c r="Q33" s="672"/>
      <c r="R33" s="672"/>
      <c r="S33" s="672"/>
      <c r="T33" s="672"/>
    </row>
    <row r="34" s="617" customFormat="1" spans="1:20">
      <c r="A34" s="657" t="str">
        <f>'[2]FLAKE ICE'!$A38</f>
        <v>SB032.1</v>
      </c>
      <c r="B34" s="658" t="str">
        <f>'[2]FLAKE ICE'!$B38</f>
        <v>4T~6T Flake ice control panel (p.winding) cw plc</v>
      </c>
      <c r="C34" s="307"/>
      <c r="D34" s="378" t="str">
        <f>'[2]FLAKE ICE'!D38</f>
        <v>4-6T</v>
      </c>
      <c r="E34" s="378">
        <f>'[2]FLAKE ICE'!E38</f>
        <v>0</v>
      </c>
      <c r="F34" s="523">
        <f>'[2]FLAKE ICE'!I38</f>
        <v>2203.64019590246</v>
      </c>
      <c r="G34" s="668"/>
      <c r="H34" s="661"/>
      <c r="I34" s="661"/>
      <c r="J34" s="661"/>
      <c r="K34" s="661"/>
      <c r="L34" s="143"/>
      <c r="M34" s="671"/>
      <c r="N34" s="661"/>
      <c r="O34" s="661"/>
      <c r="P34" s="176"/>
      <c r="Q34" s="672"/>
      <c r="R34" s="672"/>
      <c r="S34" s="672"/>
      <c r="T34" s="672"/>
    </row>
    <row r="35" s="617" customFormat="1" spans="1:20">
      <c r="A35" s="657" t="str">
        <f>'[2]FLAKE ICE'!$A39</f>
        <v>SB033</v>
      </c>
      <c r="B35" s="658" t="str">
        <f>'[2]FLAKE ICE'!$B39</f>
        <v>0.5T-1T Flake ice control panel (DOL)</v>
      </c>
      <c r="C35" s="307"/>
      <c r="D35" s="378" t="str">
        <f>'[2]FLAKE ICE'!D39</f>
        <v>0.5-1T</v>
      </c>
      <c r="E35" s="378">
        <f>'[2]FLAKE ICE'!E39</f>
        <v>0</v>
      </c>
      <c r="F35" s="523">
        <f>'[2]FLAKE ICE'!I39</f>
        <v>1574.37062338426</v>
      </c>
      <c r="G35" s="668"/>
      <c r="H35" s="661"/>
      <c r="I35" s="661"/>
      <c r="J35" s="661"/>
      <c r="K35" s="661"/>
      <c r="L35" s="143"/>
      <c r="M35" s="671"/>
      <c r="N35" s="661"/>
      <c r="O35" s="661"/>
      <c r="P35" s="176"/>
      <c r="Q35" s="672"/>
      <c r="R35" s="672"/>
      <c r="S35" s="672"/>
      <c r="T35" s="672"/>
    </row>
    <row r="36" s="482" customFormat="1" spans="1:20">
      <c r="A36" s="657" t="str">
        <f>'[2]FLAKE ICE'!$A40</f>
        <v>SB034</v>
      </c>
      <c r="B36" s="658" t="str">
        <f>'[2]FLAKE ICE'!$B40</f>
        <v>1.5T-3T Flake ice control panel (DOL)</v>
      </c>
      <c r="C36" s="307"/>
      <c r="D36" s="378" t="str">
        <f>'[2]FLAKE ICE'!D40</f>
        <v>1.5-3T</v>
      </c>
      <c r="E36" s="378">
        <f>'[2]FLAKE ICE'!E40</f>
        <v>0</v>
      </c>
      <c r="F36" s="523">
        <f>'[2]FLAKE ICE'!I40</f>
        <v>1887.41768614893</v>
      </c>
      <c r="G36" s="668"/>
      <c r="H36" s="661"/>
      <c r="I36" s="661"/>
      <c r="J36" s="661"/>
      <c r="K36" s="661"/>
      <c r="L36" s="143"/>
      <c r="M36" s="671"/>
      <c r="N36" s="661"/>
      <c r="O36" s="661"/>
      <c r="P36" s="176"/>
      <c r="Q36" s="666"/>
      <c r="R36" s="666"/>
      <c r="S36" s="666"/>
      <c r="T36" s="666"/>
    </row>
    <row r="37" s="482" customFormat="1" spans="1:20">
      <c r="A37" s="657" t="str">
        <f>'[2]FLAKE ICE'!$A41</f>
        <v>SB035</v>
      </c>
      <c r="B37" s="658" t="str">
        <f>'[2]FLAKE ICE'!$B41</f>
        <v>2T~4T Flake ice control panel (PART WINDING)</v>
      </c>
      <c r="C37" s="307"/>
      <c r="D37" s="378" t="str">
        <f>'[2]FLAKE ICE'!D41</f>
        <v>2-4T</v>
      </c>
      <c r="E37" s="378">
        <f>'[2]FLAKE ICE'!E41</f>
        <v>0</v>
      </c>
      <c r="F37" s="523">
        <f>'[2]FLAKE ICE'!I41</f>
        <v>2658.59042392185</v>
      </c>
      <c r="G37" s="668"/>
      <c r="H37" s="661"/>
      <c r="I37" s="661"/>
      <c r="J37" s="661"/>
      <c r="K37" s="661"/>
      <c r="L37" s="143"/>
      <c r="M37" s="671"/>
      <c r="N37" s="661"/>
      <c r="O37" s="661"/>
      <c r="P37" s="176"/>
      <c r="Q37" s="666"/>
      <c r="R37" s="666"/>
      <c r="S37" s="666"/>
      <c r="T37" s="666"/>
    </row>
    <row r="38" s="482" customFormat="1" spans="1:20">
      <c r="A38" s="657" t="str">
        <f>'[2]FLAKE ICE'!$A42</f>
        <v>SB036</v>
      </c>
      <c r="B38" s="658" t="str">
        <f>'[2]FLAKE ICE'!$B42</f>
        <v>5T~6T Flake ice control panel (PART WINDING)</v>
      </c>
      <c r="C38" s="307"/>
      <c r="D38" s="378" t="str">
        <f>'[2]FLAKE ICE'!D42</f>
        <v>5-6T</v>
      </c>
      <c r="E38" s="378">
        <f>'[2]FLAKE ICE'!E42</f>
        <v>0</v>
      </c>
      <c r="F38" s="523">
        <f>'[2]FLAKE ICE'!I42</f>
        <v>3014.80528352501</v>
      </c>
      <c r="G38" s="668"/>
      <c r="H38" s="661"/>
      <c r="I38" s="661"/>
      <c r="J38" s="661"/>
      <c r="K38" s="661"/>
      <c r="L38" s="143"/>
      <c r="M38" s="671"/>
      <c r="N38" s="661"/>
      <c r="O38" s="661"/>
      <c r="P38" s="176"/>
      <c r="Q38" s="666"/>
      <c r="R38" s="666"/>
      <c r="S38" s="666"/>
      <c r="T38" s="666"/>
    </row>
    <row r="39" s="482" customFormat="1" spans="1:20">
      <c r="A39" s="657" t="str">
        <f>'[2]FLAKE ICE'!$A43</f>
        <v>SB037</v>
      </c>
      <c r="B39" s="658" t="str">
        <f>'[2]FLAKE ICE'!$B43</f>
        <v>10T Flake ice control panel (PART WINDING)</v>
      </c>
      <c r="C39" s="307"/>
      <c r="D39" s="378" t="str">
        <f>'[2]FLAKE ICE'!D43</f>
        <v>8-10T</v>
      </c>
      <c r="E39" s="378">
        <f>'[2]FLAKE ICE'!E43</f>
        <v>0</v>
      </c>
      <c r="F39" s="523">
        <f>'[2]FLAKE ICE'!I43</f>
        <v>3630.18989890963</v>
      </c>
      <c r="G39" s="668"/>
      <c r="H39" s="661"/>
      <c r="I39" s="661"/>
      <c r="J39" s="661"/>
      <c r="K39" s="661"/>
      <c r="L39" s="143"/>
      <c r="M39" s="671"/>
      <c r="N39" s="661"/>
      <c r="O39" s="661"/>
      <c r="P39" s="175"/>
      <c r="Q39" s="666"/>
      <c r="R39" s="666"/>
      <c r="S39" s="666"/>
      <c r="T39" s="666"/>
    </row>
    <row r="40" s="482" customFormat="1" spans="1:20">
      <c r="A40" s="657" t="str">
        <f>'[2]FLAKE ICE'!$A44</f>
        <v>SB038</v>
      </c>
      <c r="B40" s="658" t="str">
        <f>'[2]FLAKE ICE'!$B44</f>
        <v>PLC CONTROL</v>
      </c>
      <c r="C40" s="307"/>
      <c r="D40" s="378">
        <f>'[2]FLAKE ICE'!D44</f>
        <v>0</v>
      </c>
      <c r="E40" s="378">
        <f>'[2]FLAKE ICE'!E44</f>
        <v>0</v>
      </c>
      <c r="F40" s="523">
        <f>'[2]FLAKE ICE'!I44</f>
        <v>839.659535311709</v>
      </c>
      <c r="G40" s="668"/>
      <c r="H40" s="661"/>
      <c r="I40" s="661"/>
      <c r="J40" s="661"/>
      <c r="K40" s="661"/>
      <c r="L40" s="143"/>
      <c r="M40" s="671"/>
      <c r="N40" s="661"/>
      <c r="O40" s="661"/>
      <c r="P40" s="175"/>
      <c r="Q40" s="666"/>
      <c r="R40" s="666"/>
      <c r="S40" s="666"/>
      <c r="T40" s="666"/>
    </row>
    <row r="41" s="482" customFormat="1" spans="1:20">
      <c r="A41" s="657" t="str">
        <f>'[2]FLAKE ICE'!$A45</f>
        <v>FLA028</v>
      </c>
      <c r="B41" s="658" t="str">
        <f>'[2]FLAKE ICE'!$B45</f>
        <v>PLC CONTROL BOARD 3PH</v>
      </c>
      <c r="C41" s="307"/>
      <c r="D41" s="378"/>
      <c r="E41" s="378"/>
      <c r="F41" s="523">
        <f>'[2]FLAKE ICE'!I45</f>
        <v>365.769496204279</v>
      </c>
      <c r="G41" s="668"/>
      <c r="H41" s="661"/>
      <c r="I41" s="661"/>
      <c r="J41" s="661"/>
      <c r="K41" s="661"/>
      <c r="L41" s="143"/>
      <c r="M41" s="671"/>
      <c r="N41" s="661"/>
      <c r="O41" s="661"/>
      <c r="P41" s="176"/>
      <c r="Q41" s="666"/>
      <c r="R41" s="666"/>
      <c r="S41" s="666"/>
      <c r="T41" s="666"/>
    </row>
    <row r="42" s="482" customFormat="1" spans="1:20">
      <c r="A42" s="657" t="str">
        <f>'[2]FLAKE ICE'!$A46</f>
        <v>FLA029</v>
      </c>
      <c r="B42" s="658" t="str">
        <f>'[2]FLAKE ICE'!$B46</f>
        <v>PLC CONTROL BOARD 1PH</v>
      </c>
      <c r="C42" s="308"/>
      <c r="D42" s="378"/>
      <c r="E42" s="378"/>
      <c r="F42" s="523">
        <f>'[2]FLAKE ICE'!I46</f>
        <v>345.065562456867</v>
      </c>
      <c r="G42" s="668"/>
      <c r="H42" s="661"/>
      <c r="I42" s="661"/>
      <c r="J42" s="661"/>
      <c r="K42" s="661"/>
      <c r="L42" s="143"/>
      <c r="M42" s="671"/>
      <c r="N42" s="661"/>
      <c r="O42" s="661"/>
      <c r="P42" s="176"/>
      <c r="Q42" s="666"/>
      <c r="R42" s="666"/>
      <c r="S42" s="666"/>
      <c r="T42" s="666"/>
    </row>
    <row r="43" s="482" customFormat="1" spans="1:20">
      <c r="A43" s="657" t="str">
        <f>'[2]FLAKE ICE'!$A47</f>
        <v>FLA033</v>
      </c>
      <c r="B43" s="658" t="str">
        <f>'[2]FLAKE ICE'!$B47</f>
        <v>ICE SHOVEL SMALL (66CM*20CM)</v>
      </c>
      <c r="C43" s="308"/>
      <c r="D43" s="378" t="str">
        <f>'[2]FLAKE ICE'!D47</f>
        <v>0.3-0.5</v>
      </c>
      <c r="E43" s="378">
        <f>'[2]FLAKE ICE'!E47</f>
        <v>0</v>
      </c>
      <c r="F43" s="523">
        <f>'[2]FLAKE ICE'!I47</f>
        <v>86.5128660159716</v>
      </c>
      <c r="G43" s="668"/>
      <c r="H43" s="661"/>
      <c r="I43" s="661"/>
      <c r="J43" s="661"/>
      <c r="K43" s="661"/>
      <c r="L43" s="143"/>
      <c r="M43" s="671"/>
      <c r="N43" s="661"/>
      <c r="O43" s="661"/>
      <c r="P43" s="174"/>
      <c r="Q43" s="666"/>
      <c r="R43" s="666"/>
      <c r="S43" s="666"/>
      <c r="T43" s="666"/>
    </row>
    <row r="44" s="482" customFormat="1" spans="1:20">
      <c r="A44" s="657" t="str">
        <f>'[2]FLAKE ICE'!$A48</f>
        <v>FLA034</v>
      </c>
      <c r="B44" s="658" t="str">
        <f>'[2]FLAKE ICE'!$B48</f>
        <v>ICE SHOVEL MEDIUM (96CM*26CM)</v>
      </c>
      <c r="C44" s="432"/>
      <c r="D44" s="378" t="str">
        <f>'[2]FLAKE ICE'!D48</f>
        <v>1~3</v>
      </c>
      <c r="E44" s="378">
        <f>'[2]FLAKE ICE'!E48</f>
        <v>0</v>
      </c>
      <c r="F44" s="523">
        <f>'[2]FLAKE ICE'!I48</f>
        <v>115.350488021295</v>
      </c>
      <c r="G44" s="668"/>
      <c r="H44" s="661"/>
      <c r="I44" s="661"/>
      <c r="J44" s="661"/>
      <c r="K44" s="661"/>
      <c r="L44" s="143"/>
      <c r="M44" s="671"/>
      <c r="N44" s="661"/>
      <c r="O44" s="661"/>
      <c r="P44" s="176"/>
      <c r="Q44" s="666"/>
      <c r="R44" s="666"/>
      <c r="S44" s="666"/>
      <c r="T44" s="666"/>
    </row>
    <row r="45" s="482" customFormat="1" spans="1:20">
      <c r="A45" s="657" t="str">
        <f>'[2]FLAKE ICE'!$A49</f>
        <v>FLA034.1</v>
      </c>
      <c r="B45" s="658" t="str">
        <f>'[2]FLAKE ICE'!$B49</f>
        <v>ICE SHOVEL MEDIUM (112CM*35CM)</v>
      </c>
      <c r="C45" s="432"/>
      <c r="D45" s="378" t="str">
        <f>'[2]FLAKE ICE'!D49</f>
        <v>4~10</v>
      </c>
      <c r="E45" s="378">
        <f>'[2]FLAKE ICE'!E49</f>
        <v>0</v>
      </c>
      <c r="F45" s="523">
        <f>'[2]FLAKE ICE'!I49</f>
        <v>145.341614906832</v>
      </c>
      <c r="G45" s="668"/>
      <c r="H45" s="661"/>
      <c r="I45" s="661"/>
      <c r="J45" s="661"/>
      <c r="K45" s="661"/>
      <c r="L45" s="143"/>
      <c r="M45" s="671"/>
      <c r="N45" s="661"/>
      <c r="O45" s="661"/>
      <c r="P45" s="175"/>
      <c r="Q45" s="666"/>
      <c r="R45" s="666"/>
      <c r="S45" s="666"/>
      <c r="T45" s="666"/>
    </row>
    <row r="46" s="482" customFormat="1" ht="57.75" customHeight="1" spans="1:20">
      <c r="A46" s="657" t="str">
        <f>'[2]FLAKE ICE'!$A50</f>
        <v>FLA035</v>
      </c>
      <c r="B46" s="658" t="str">
        <f>'[2]FLAKE ICE'!$B50</f>
        <v>Water pump motor 2WATTS</v>
      </c>
      <c r="C46" s="98" t="s">
        <v>710</v>
      </c>
      <c r="D46" s="378">
        <f>'[2]FLAKE ICE'!D50</f>
        <v>0</v>
      </c>
      <c r="E46" s="378">
        <f>'[2]FLAKE ICE'!E50</f>
        <v>0</v>
      </c>
      <c r="F46" s="523">
        <f>'[2]FLAKE ICE'!I50</f>
        <v>104.037267080745</v>
      </c>
      <c r="G46" s="668"/>
      <c r="H46" s="661"/>
      <c r="I46" s="661"/>
      <c r="J46" s="661"/>
      <c r="K46" s="661"/>
      <c r="L46" s="143"/>
      <c r="M46" s="671"/>
      <c r="N46" s="661"/>
      <c r="O46" s="661"/>
      <c r="P46" s="174"/>
      <c r="Q46" s="666"/>
      <c r="R46" s="666"/>
      <c r="S46" s="666"/>
      <c r="T46" s="666"/>
    </row>
    <row r="47" s="482" customFormat="1" ht="57.75" customHeight="1" spans="1:20">
      <c r="A47" s="657" t="str">
        <f>'[2]FLAKE ICE'!$A51</f>
        <v>FLA036</v>
      </c>
      <c r="B47" s="658" t="str">
        <f>'[2]FLAKE ICE'!$B51</f>
        <v>Water pump motor 6WATTS</v>
      </c>
      <c r="C47" s="98" t="s">
        <v>710</v>
      </c>
      <c r="D47" s="378">
        <f>'[2]FLAKE ICE'!D51</f>
        <v>0</v>
      </c>
      <c r="E47" s="378">
        <f>'[2]FLAKE ICE'!E51</f>
        <v>0</v>
      </c>
      <c r="F47" s="523">
        <f>'[2]FLAKE ICE'!I51</f>
        <v>163.04347826087</v>
      </c>
      <c r="G47" s="668"/>
      <c r="H47" s="661"/>
      <c r="I47" s="661"/>
      <c r="J47" s="661"/>
      <c r="K47" s="661"/>
      <c r="L47" s="143"/>
      <c r="M47" s="671"/>
      <c r="N47" s="661"/>
      <c r="O47" s="661"/>
      <c r="P47" s="176"/>
      <c r="Q47" s="666"/>
      <c r="R47" s="666"/>
      <c r="S47" s="666"/>
      <c r="T47" s="666"/>
    </row>
    <row r="48" s="482" customFormat="1" ht="75.75" customHeight="1" spans="1:20">
      <c r="A48" s="657" t="str">
        <f>'[2]FLAKE ICE'!$A52</f>
        <v>FLA037</v>
      </c>
      <c r="B48" s="658" t="str">
        <f>'[2]FLAKE ICE'!$B52</f>
        <v>Water pump motor 9WATTS</v>
      </c>
      <c r="C48" s="380" t="s">
        <v>711</v>
      </c>
      <c r="D48" s="378" t="str">
        <f>'[2]FLAKE ICE'!D52</f>
        <v>0.5T-1T</v>
      </c>
      <c r="E48" s="378" t="str">
        <f>'[2]FLAKE ICE'!E52</f>
        <v>9W</v>
      </c>
      <c r="F48" s="523">
        <f>'[2]FLAKE ICE'!I52</f>
        <v>209.627329192547</v>
      </c>
      <c r="G48" s="668"/>
      <c r="H48" s="661"/>
      <c r="I48" s="661"/>
      <c r="J48" s="661"/>
      <c r="K48" s="661"/>
      <c r="L48" s="143"/>
      <c r="M48" s="671"/>
      <c r="N48" s="661"/>
      <c r="O48" s="661"/>
      <c r="P48" s="176"/>
      <c r="Q48" s="666"/>
      <c r="R48" s="666"/>
      <c r="S48" s="666"/>
      <c r="T48" s="666"/>
    </row>
    <row r="49" s="482" customFormat="1" ht="69.75" customHeight="1" spans="1:20">
      <c r="A49" s="657" t="str">
        <f>'[2]FLAKE ICE'!$A53</f>
        <v>FLA038</v>
      </c>
      <c r="B49" s="658" t="str">
        <f>'[2]FLAKE ICE'!$B53</f>
        <v>Water pump motor 14WATTS</v>
      </c>
      <c r="C49" s="380" t="s">
        <v>711</v>
      </c>
      <c r="D49" s="378" t="str">
        <f>'[2]FLAKE ICE'!D53</f>
        <v>0.5T-1.5T</v>
      </c>
      <c r="E49" s="378" t="str">
        <f>'[2]FLAKE ICE'!E53</f>
        <v>14W</v>
      </c>
      <c r="F49" s="523">
        <f>'[2]FLAKE ICE'!I53</f>
        <v>285.714285714286</v>
      </c>
      <c r="G49" s="668"/>
      <c r="H49" s="661"/>
      <c r="I49" s="661"/>
      <c r="J49" s="661"/>
      <c r="K49" s="661"/>
      <c r="L49" s="143"/>
      <c r="M49" s="671"/>
      <c r="N49" s="661"/>
      <c r="O49" s="661"/>
      <c r="P49" s="175"/>
      <c r="Q49" s="666"/>
      <c r="R49" s="666"/>
      <c r="S49" s="666"/>
      <c r="T49" s="666"/>
    </row>
    <row r="50" s="482" customFormat="1" ht="69.75" customHeight="1" spans="1:20">
      <c r="A50" s="657" t="str">
        <f>'[2]FLAKE ICE'!$A54</f>
        <v>FLA038.1</v>
      </c>
      <c r="B50" s="658" t="str">
        <f>'[2]FLAKE ICE'!$B54</f>
        <v>0.12kw water pump short shaft (1T-3T)</v>
      </c>
      <c r="C50" s="380"/>
      <c r="D50" s="378" t="str">
        <f>'[2]FLAKE ICE'!D54</f>
        <v>2T-3T</v>
      </c>
      <c r="E50" s="378">
        <f>'[2]FLAKE ICE'!E54</f>
        <v>0</v>
      </c>
      <c r="F50" s="523">
        <f>'[2]FLAKE ICE'!I54</f>
        <v>854.037267080745</v>
      </c>
      <c r="G50" s="668"/>
      <c r="H50" s="661"/>
      <c r="I50" s="661"/>
      <c r="J50" s="661"/>
      <c r="K50" s="661"/>
      <c r="L50" s="143"/>
      <c r="M50" s="671"/>
      <c r="N50" s="661"/>
      <c r="O50" s="661"/>
      <c r="P50" s="175"/>
      <c r="Q50" s="666"/>
      <c r="R50" s="666"/>
      <c r="S50" s="666"/>
      <c r="T50" s="666"/>
    </row>
    <row r="51" s="482" customFormat="1" ht="69.75" customHeight="1" spans="1:20">
      <c r="A51" s="657" t="str">
        <f>'[2]FLAKE ICE'!$A55</f>
        <v>FLA038.2</v>
      </c>
      <c r="B51" s="658" t="str">
        <f>'[2]FLAKE ICE'!$B55</f>
        <v>0.12kw water pump long shaft (4T-6T)</v>
      </c>
      <c r="C51" s="380"/>
      <c r="D51" s="378" t="str">
        <f>'[2]FLAKE ICE'!D55</f>
        <v>4T-6T</v>
      </c>
      <c r="E51" s="378">
        <f>'[2]FLAKE ICE'!E55</f>
        <v>0</v>
      </c>
      <c r="F51" s="523">
        <f>'[2]FLAKE ICE'!I55</f>
        <v>948.930296756384</v>
      </c>
      <c r="G51" s="668"/>
      <c r="H51" s="661"/>
      <c r="I51" s="661"/>
      <c r="J51" s="661"/>
      <c r="K51" s="661"/>
      <c r="L51" s="143"/>
      <c r="M51" s="671"/>
      <c r="N51" s="661"/>
      <c r="O51" s="661"/>
      <c r="P51" s="175"/>
      <c r="Q51" s="666"/>
      <c r="R51" s="666"/>
      <c r="S51" s="666"/>
      <c r="T51" s="666"/>
    </row>
    <row r="52" s="482" customFormat="1" ht="52.5" customHeight="1" spans="1:20">
      <c r="A52" s="657" t="str">
        <f>'[2]FLAKE ICE'!$A56</f>
        <v>FLA039</v>
      </c>
      <c r="B52" s="658" t="str">
        <f>'[2]FLAKE ICE'!$B56</f>
        <v>DOB-20</v>
      </c>
      <c r="C52" s="376" t="s">
        <v>712</v>
      </c>
      <c r="D52" s="378" t="str">
        <f>'[2]FLAKE ICE'!D56</f>
        <v>0.5T-3T (140mm)</v>
      </c>
      <c r="E52" s="378" t="str">
        <f>'[2]FLAKE ICE'!E56</f>
        <v>20W</v>
      </c>
      <c r="F52" s="523">
        <f>'[2]FLAKE ICE'!I56</f>
        <v>265.269151138716</v>
      </c>
      <c r="G52" s="668"/>
      <c r="H52" s="661"/>
      <c r="I52" s="661"/>
      <c r="J52" s="661"/>
      <c r="K52" s="661"/>
      <c r="L52" s="143"/>
      <c r="M52" s="671"/>
      <c r="N52" s="661"/>
      <c r="O52" s="661"/>
      <c r="P52" s="93"/>
      <c r="Q52" s="666"/>
      <c r="R52" s="666"/>
      <c r="S52" s="666"/>
      <c r="T52" s="666"/>
    </row>
    <row r="53" s="482" customFormat="1" ht="30.75" customHeight="1" spans="1:20">
      <c r="A53" s="657" t="str">
        <f>'[2]FLAKE ICE'!$A57</f>
        <v>FLA040</v>
      </c>
      <c r="B53" s="658" t="str">
        <f>'[2]FLAKE ICE'!$B57</f>
        <v>TC-8180</v>
      </c>
      <c r="C53" s="377"/>
      <c r="D53" s="378" t="str">
        <f>'[2]FLAKE ICE'!D57</f>
        <v>4T (180mm)</v>
      </c>
      <c r="E53" s="378" t="str">
        <f>'[2]FLAKE ICE'!E57</f>
        <v>90W</v>
      </c>
      <c r="F53" s="523">
        <f>'[2]FLAKE ICE'!I57</f>
        <v>433.488612836439</v>
      </c>
      <c r="G53" s="668"/>
      <c r="H53" s="661"/>
      <c r="I53" s="661"/>
      <c r="J53" s="661"/>
      <c r="K53" s="661"/>
      <c r="L53" s="143"/>
      <c r="M53" s="671"/>
      <c r="N53" s="661"/>
      <c r="O53" s="661"/>
      <c r="P53" s="173"/>
      <c r="Q53" s="666"/>
      <c r="R53" s="666"/>
      <c r="S53" s="666"/>
      <c r="T53" s="666"/>
    </row>
    <row r="54" s="482" customFormat="1" ht="30.75" customHeight="1" spans="1:20">
      <c r="A54" s="657" t="str">
        <f>'[2]FLAKE ICE'!$A58</f>
        <v>FLA041</v>
      </c>
      <c r="B54" s="658" t="str">
        <f>'[2]FLAKE ICE'!$B58</f>
        <v>TC-4180</v>
      </c>
      <c r="C54" s="377"/>
      <c r="D54" s="378" t="str">
        <f>'[2]FLAKE ICE'!D58</f>
        <v>5T-8T (180mm)</v>
      </c>
      <c r="E54" s="378" t="str">
        <f>'[2]FLAKE ICE'!E58</f>
        <v>180W</v>
      </c>
      <c r="F54" s="523">
        <f>'[2]FLAKE ICE'!I58</f>
        <v>672.87784679089</v>
      </c>
      <c r="G54" s="668"/>
      <c r="H54" s="661"/>
      <c r="I54" s="661"/>
      <c r="J54" s="661"/>
      <c r="K54" s="661"/>
      <c r="L54" s="143"/>
      <c r="M54" s="671"/>
      <c r="N54" s="661"/>
      <c r="O54" s="661"/>
      <c r="P54" s="173"/>
      <c r="Q54" s="666"/>
      <c r="R54" s="666"/>
      <c r="S54" s="666"/>
      <c r="T54" s="666"/>
    </row>
    <row r="55" s="482" customFormat="1" ht="30.75" customHeight="1" spans="1:20">
      <c r="A55" s="657" t="str">
        <f>'[2]FLAKE ICE'!$A59</f>
        <v>FLA042</v>
      </c>
      <c r="B55" s="658" t="str">
        <f>'[2]FLAKE ICE'!$B59</f>
        <v>TC-2180</v>
      </c>
      <c r="C55" s="378"/>
      <c r="D55" s="378" t="str">
        <f>'[2]FLAKE ICE'!D59</f>
        <v>10T-12T (195mm)</v>
      </c>
      <c r="E55" s="378" t="str">
        <f>'[2]FLAKE ICE'!E59</f>
        <v>370W</v>
      </c>
      <c r="F55" s="523">
        <f>'[2]FLAKE ICE'!I59</f>
        <v>879.91718426501</v>
      </c>
      <c r="G55" s="668"/>
      <c r="H55" s="661"/>
      <c r="I55" s="661"/>
      <c r="J55" s="661"/>
      <c r="K55" s="661"/>
      <c r="L55" s="143"/>
      <c r="M55" s="671"/>
      <c r="N55" s="661"/>
      <c r="O55" s="661"/>
      <c r="P55" s="173"/>
      <c r="Q55" s="666"/>
      <c r="R55" s="666"/>
      <c r="S55" s="666"/>
      <c r="T55" s="666"/>
    </row>
    <row r="56" s="482" customFormat="1" ht="93.75" customHeight="1" spans="1:20">
      <c r="A56" s="657" t="str">
        <f>'[2]FLAKE ICE'!$A60</f>
        <v>FLA043</v>
      </c>
      <c r="B56" s="658" t="str">
        <f>'[2]FLAKE ICE'!$B60</f>
        <v>IWAKI PUMP (ES-B11VC-230N1)</v>
      </c>
      <c r="C56" s="306" t="s">
        <v>713</v>
      </c>
      <c r="D56" s="378" t="str">
        <f>'[2]FLAKE ICE'!D60</f>
        <v>0.5-40T</v>
      </c>
      <c r="E56" s="378">
        <f>'[2]FLAKE ICE'!E60</f>
        <v>0</v>
      </c>
      <c r="F56" s="523">
        <f>'[2]FLAKE ICE'!I60</f>
        <v>1500</v>
      </c>
      <c r="G56" s="319"/>
      <c r="H56" s="673"/>
      <c r="I56" s="674"/>
      <c r="J56" s="661"/>
      <c r="K56" s="661"/>
      <c r="L56" s="143"/>
      <c r="M56" s="671"/>
      <c r="N56" s="661"/>
      <c r="O56" s="661"/>
      <c r="P56" s="93"/>
      <c r="Q56" s="666"/>
      <c r="R56" s="666"/>
      <c r="S56" s="666"/>
      <c r="T56" s="666"/>
    </row>
    <row r="57" s="482" customFormat="1" ht="93.75" customHeight="1" spans="1:20">
      <c r="A57" s="657" t="str">
        <f>'[2]FLAKE ICE'!$A61</f>
        <v>FLA043.1</v>
      </c>
      <c r="B57" s="658" t="str">
        <f>'[2]FLAKE ICE'!$B61</f>
        <v>IWAKI FOOT VALVE</v>
      </c>
      <c r="C57" s="307"/>
      <c r="D57" s="378">
        <f>'[2]FLAKE ICE'!D61</f>
        <v>0</v>
      </c>
      <c r="E57" s="378">
        <f>'[2]FLAKE ICE'!E61</f>
        <v>0</v>
      </c>
      <c r="F57" s="523">
        <f>'[2]FLAKE ICE'!I61</f>
        <v>254.545454545455</v>
      </c>
      <c r="G57" s="668"/>
      <c r="H57" s="661"/>
      <c r="I57" s="661"/>
      <c r="J57" s="661"/>
      <c r="K57" s="661"/>
      <c r="L57" s="143"/>
      <c r="M57" s="671"/>
      <c r="N57" s="661"/>
      <c r="O57" s="661"/>
      <c r="P57" s="93"/>
      <c r="Q57" s="666"/>
      <c r="R57" s="666"/>
      <c r="S57" s="666"/>
      <c r="T57" s="666"/>
    </row>
    <row r="58" s="482" customFormat="1" ht="93.75" customHeight="1" spans="1:20">
      <c r="A58" s="657" t="str">
        <f>'[2]FLAKE ICE'!$A62</f>
        <v>FLA043.2</v>
      </c>
      <c r="B58" s="658" t="str">
        <f>'[2]FLAKE ICE'!$B62</f>
        <v>IWAKI HOSE (PER METER)</v>
      </c>
      <c r="C58" s="308"/>
      <c r="D58" s="378">
        <f>'[2]FLAKE ICE'!D62</f>
        <v>0</v>
      </c>
      <c r="E58" s="378">
        <f>'[2]FLAKE ICE'!E62</f>
        <v>0</v>
      </c>
      <c r="F58" s="523">
        <f>'[2]FLAKE ICE'!I62</f>
        <v>13.6</v>
      </c>
      <c r="G58" s="668"/>
      <c r="H58" s="661"/>
      <c r="I58" s="661"/>
      <c r="J58" s="661"/>
      <c r="K58" s="661"/>
      <c r="L58" s="143"/>
      <c r="M58" s="671"/>
      <c r="N58" s="661"/>
      <c r="O58" s="661"/>
      <c r="P58" s="93"/>
      <c r="Q58" s="666"/>
      <c r="R58" s="666"/>
      <c r="S58" s="666"/>
      <c r="T58" s="666"/>
    </row>
    <row r="59" s="482" customFormat="1" ht="93.75" customHeight="1" spans="1:20">
      <c r="A59" s="657" t="str">
        <f>'[2]FLAKE ICE'!$A63</f>
        <v>FLA043.3</v>
      </c>
      <c r="B59" s="658" t="str">
        <f>'[2]FLAKE ICE'!$B63</f>
        <v>SALT WATER PUMP YG01TPH12XX</v>
      </c>
      <c r="C59" s="157" t="s">
        <v>714</v>
      </c>
      <c r="D59" s="378"/>
      <c r="E59" s="378"/>
      <c r="F59" s="523">
        <f>'[2]FLAKE ICE'!I63</f>
        <v>417.558327678898</v>
      </c>
      <c r="G59" s="668"/>
      <c r="H59" s="661"/>
      <c r="I59" s="661"/>
      <c r="J59" s="661"/>
      <c r="K59" s="661"/>
      <c r="L59" s="143"/>
      <c r="M59" s="671"/>
      <c r="N59" s="661"/>
      <c r="O59" s="661"/>
      <c r="P59" s="93"/>
      <c r="Q59" s="666"/>
      <c r="R59" s="666"/>
      <c r="S59" s="666"/>
      <c r="T59" s="666"/>
    </row>
    <row r="60" s="482" customFormat="1" ht="84.75" customHeight="1" spans="1:20">
      <c r="A60" s="657" t="str">
        <f>'[2]FLAKE ICE'!$A64</f>
        <v>FLA044</v>
      </c>
      <c r="B60" s="658" t="str">
        <f>'[2]FLAKE ICE'!$B64</f>
        <v>SALT WATER PUMP FS101TPH 120X</v>
      </c>
      <c r="C60" s="155" t="s">
        <v>715</v>
      </c>
      <c r="D60" s="378">
        <f>'[2]FLAKE ICE'!D64</f>
        <v>0</v>
      </c>
      <c r="E60" s="378">
        <f>'[2]FLAKE ICE'!E64</f>
        <v>0</v>
      </c>
      <c r="F60" s="523">
        <f>'[2]FLAKE ICE'!I64</f>
        <v>521.947909598622</v>
      </c>
      <c r="G60" s="668"/>
      <c r="H60" s="661"/>
      <c r="I60" s="661"/>
      <c r="J60" s="661"/>
      <c r="K60" s="661"/>
      <c r="L60" s="143"/>
      <c r="M60" s="671"/>
      <c r="N60" s="661"/>
      <c r="O60" s="661"/>
      <c r="P60" s="93"/>
      <c r="Q60" s="666"/>
      <c r="R60" s="666"/>
      <c r="S60" s="666"/>
      <c r="T60" s="666"/>
    </row>
    <row r="61" s="482" customFormat="1" ht="60.75" customHeight="1" spans="1:20">
      <c r="A61" s="657" t="str">
        <f>'[2]FLAKE ICE'!$A65</f>
        <v>FLA045</v>
      </c>
      <c r="B61" s="658" t="str">
        <f>'[2]FLAKE ICE'!$B65</f>
        <v>FLOAT VALVE (SMALL)</v>
      </c>
      <c r="C61" s="306"/>
      <c r="D61" s="378">
        <f>'[2]FLAKE ICE'!D65</f>
        <v>0</v>
      </c>
      <c r="E61" s="378">
        <f>'[2]FLAKE ICE'!E65</f>
        <v>0</v>
      </c>
      <c r="F61" s="523">
        <f>'[2]FLAKE ICE'!I65</f>
        <v>31.055900621118</v>
      </c>
      <c r="G61" s="668"/>
      <c r="H61" s="661"/>
      <c r="I61" s="661"/>
      <c r="J61" s="661"/>
      <c r="K61" s="661"/>
      <c r="L61" s="143"/>
      <c r="M61" s="671"/>
      <c r="N61" s="661"/>
      <c r="O61" s="661"/>
      <c r="P61" s="93"/>
      <c r="Q61" s="666"/>
      <c r="R61" s="666"/>
      <c r="S61" s="666"/>
      <c r="T61" s="666"/>
    </row>
    <row r="62" s="482" customFormat="1" ht="58.5" customHeight="1" spans="1:20">
      <c r="A62" s="657" t="str">
        <f>'[2]FLAKE ICE'!$A66</f>
        <v>FLA046</v>
      </c>
      <c r="B62" s="658" t="str">
        <f>'[2]FLAKE ICE'!$B66</f>
        <v>FLOAT VALVE (BIG)</v>
      </c>
      <c r="C62" s="308"/>
      <c r="D62" s="378">
        <f>'[2]FLAKE ICE'!D66</f>
        <v>0</v>
      </c>
      <c r="E62" s="378">
        <f>'[2]FLAKE ICE'!E66</f>
        <v>0</v>
      </c>
      <c r="F62" s="523">
        <f>'[2]FLAKE ICE'!I66</f>
        <v>77.639751552795</v>
      </c>
      <c r="G62" s="668"/>
      <c r="H62" s="661"/>
      <c r="I62" s="661"/>
      <c r="J62" s="661"/>
      <c r="K62" s="661"/>
      <c r="L62" s="143"/>
      <c r="M62" s="671"/>
      <c r="N62" s="661"/>
      <c r="O62" s="661"/>
      <c r="P62" s="93"/>
      <c r="Q62" s="666"/>
      <c r="R62" s="666"/>
      <c r="S62" s="666"/>
      <c r="T62" s="666"/>
    </row>
    <row r="63" s="482" customFormat="1" ht="70.5" customHeight="1" spans="1:20">
      <c r="A63" s="657" t="str">
        <f>'[2]FLAKE ICE'!$A67</f>
        <v>FLA047</v>
      </c>
      <c r="B63" s="658" t="str">
        <f>'[2]FLAKE ICE'!$B67</f>
        <v>MF-5KP2</v>
      </c>
      <c r="C63" s="281" t="s">
        <v>716</v>
      </c>
      <c r="D63" s="378" t="str">
        <f>'[2]FLAKE ICE'!D67</f>
        <v>Versatile</v>
      </c>
      <c r="E63" s="378">
        <f>'[2]FLAKE ICE'!E67</f>
        <v>0</v>
      </c>
      <c r="F63" s="523">
        <f>'[2]FLAKE ICE'!I67</f>
        <v>161.749482401656</v>
      </c>
      <c r="G63" s="668"/>
      <c r="H63" s="661"/>
      <c r="I63" s="661"/>
      <c r="J63" s="661"/>
      <c r="K63" s="661"/>
      <c r="L63" s="143"/>
      <c r="M63" s="671"/>
      <c r="N63" s="661"/>
      <c r="O63" s="661"/>
      <c r="P63" s="93"/>
      <c r="Q63" s="666"/>
      <c r="R63" s="666"/>
      <c r="S63" s="666"/>
      <c r="T63" s="666"/>
    </row>
    <row r="64" s="482" customFormat="1" ht="70.5" customHeight="1" spans="1:20">
      <c r="A64" s="657" t="str">
        <f>'[2]FLAKE ICE'!$A68</f>
        <v>FLA047.1</v>
      </c>
      <c r="B64" s="658" t="str">
        <f>'[2]FLAKE ICE'!$B68</f>
        <v>WEIG INFRARED SWITCH </v>
      </c>
      <c r="C64" s="281" t="s">
        <v>717</v>
      </c>
      <c r="D64" s="378">
        <f>'[2]FLAKE ICE'!D68</f>
        <v>0</v>
      </c>
      <c r="E64" s="378">
        <f>'[2]FLAKE ICE'!E68</f>
        <v>0</v>
      </c>
      <c r="F64" s="523">
        <f>'[2]FLAKE ICE'!I68</f>
        <v>107.832988267771</v>
      </c>
      <c r="G64" s="668"/>
      <c r="H64" s="661"/>
      <c r="I64" s="661"/>
      <c r="J64" s="661"/>
      <c r="K64" s="661"/>
      <c r="L64" s="143"/>
      <c r="M64" s="671"/>
      <c r="N64" s="661"/>
      <c r="O64" s="661"/>
      <c r="P64" s="93"/>
      <c r="Q64" s="666"/>
      <c r="R64" s="666"/>
      <c r="S64" s="666"/>
      <c r="T64" s="666"/>
    </row>
    <row r="65" s="482" customFormat="1" ht="70.5" customHeight="1" spans="1:20">
      <c r="A65" s="657" t="str">
        <f>'[2]FLAKE ICE'!$A69</f>
        <v>FLA048</v>
      </c>
      <c r="B65" s="658" t="str">
        <f>'[2]FLAKE ICE'!$B69</f>
        <v>RF-0H21DS</v>
      </c>
      <c r="C65" s="281" t="s">
        <v>718</v>
      </c>
      <c r="D65" s="378" t="str">
        <f>'[2]FLAKE ICE'!D69</f>
        <v>Versatile</v>
      </c>
      <c r="E65" s="378">
        <f>'[2]FLAKE ICE'!E69</f>
        <v>0</v>
      </c>
      <c r="F65" s="523">
        <f>'[2]FLAKE ICE'!I69</f>
        <v>26.6390614216701</v>
      </c>
      <c r="G65" s="668"/>
      <c r="H65" s="661"/>
      <c r="I65" s="661"/>
      <c r="J65" s="661"/>
      <c r="K65" s="661"/>
      <c r="L65" s="143"/>
      <c r="M65" s="671"/>
      <c r="N65" s="661"/>
      <c r="O65" s="661"/>
      <c r="P65" s="93"/>
      <c r="Q65" s="666"/>
      <c r="R65" s="666"/>
      <c r="S65" s="666"/>
      <c r="T65" s="666"/>
    </row>
    <row r="66" s="482" customFormat="1" spans="1:20">
      <c r="A66" s="657" t="str">
        <f>'[2]FLAKE ICE'!$A70</f>
        <v>FLA049</v>
      </c>
      <c r="B66" s="658" t="str">
        <f>'[2]FLAKE ICE'!$B70</f>
        <v>6GU600RC c/w 6IK250GU-S3FT motor</v>
      </c>
      <c r="C66" s="376" t="s">
        <v>719</v>
      </c>
      <c r="D66" s="378" t="str">
        <f>'[2]FLAKE ICE'!D70</f>
        <v>300kgs</v>
      </c>
      <c r="E66" s="378">
        <f>'[2]FLAKE ICE'!E70</f>
        <v>0</v>
      </c>
      <c r="F66" s="523">
        <f>'[2]FLAKE ICE'!I70</f>
        <v>1168.24704530851</v>
      </c>
      <c r="G66" s="668"/>
      <c r="H66" s="661"/>
      <c r="I66" s="661"/>
      <c r="J66" s="661"/>
      <c r="K66" s="661"/>
      <c r="L66" s="143"/>
      <c r="M66" s="671"/>
      <c r="N66" s="661"/>
      <c r="O66" s="661"/>
      <c r="P66" s="174"/>
      <c r="Q66" s="666"/>
      <c r="R66" s="666"/>
      <c r="S66" s="666"/>
      <c r="T66" s="666"/>
    </row>
    <row r="67" s="482" customFormat="1" spans="1:20">
      <c r="A67" s="657" t="str">
        <f>'[2]FLAKE ICE'!$A71</f>
        <v>FLA053.1</v>
      </c>
      <c r="B67" s="658" t="str">
        <f>'[2]FLAKE ICE'!$B71</f>
        <v>TKVWEQ60-800</v>
      </c>
      <c r="C67" s="377"/>
      <c r="D67" s="378" t="str">
        <f>'[2]FLAKE ICE'!D71</f>
        <v>0.5T</v>
      </c>
      <c r="E67" s="378" t="str">
        <f>'[2]FLAKE ICE'!E71</f>
        <v>0.25KW</v>
      </c>
      <c r="F67" s="523">
        <f>'[2]FLAKE ICE'!I71</f>
        <v>1725.32781228433</v>
      </c>
      <c r="G67" s="668"/>
      <c r="H67" s="661"/>
      <c r="I67" s="661"/>
      <c r="J67" s="661"/>
      <c r="K67" s="661"/>
      <c r="L67" s="143"/>
      <c r="M67" s="671"/>
      <c r="N67" s="661"/>
      <c r="O67" s="661"/>
      <c r="P67" s="176"/>
      <c r="Q67" s="666"/>
      <c r="R67" s="666"/>
      <c r="S67" s="666"/>
      <c r="T67" s="666"/>
    </row>
    <row r="68" s="482" customFormat="1" spans="1:20">
      <c r="A68" s="657" t="str">
        <f>'[2]FLAKE ICE'!$A72</f>
        <v>FLA054</v>
      </c>
      <c r="B68" s="658" t="str">
        <f>'[2]FLAKE ICE'!$B72</f>
        <v>TKVWEQ70*40-600-800</v>
      </c>
      <c r="C68" s="377"/>
      <c r="D68" s="378" t="str">
        <f>'[2]FLAKE ICE'!D72</f>
        <v>1T-1.5T</v>
      </c>
      <c r="E68" s="378" t="str">
        <f>'[2]FLAKE ICE'!E72</f>
        <v>0.25KW(11MM)</v>
      </c>
      <c r="F68" s="523">
        <f>'[2]FLAKE ICE'!I72</f>
        <v>1914.51893101069</v>
      </c>
      <c r="G68" s="668"/>
      <c r="H68" s="661"/>
      <c r="I68" s="661"/>
      <c r="J68" s="661"/>
      <c r="K68" s="661"/>
      <c r="L68" s="143"/>
      <c r="M68" s="671"/>
      <c r="N68" s="661"/>
      <c r="O68" s="661"/>
      <c r="P68" s="176"/>
      <c r="Q68" s="666"/>
      <c r="R68" s="666"/>
      <c r="S68" s="666"/>
      <c r="T68" s="666"/>
    </row>
    <row r="69" s="482" customFormat="1" spans="1:20">
      <c r="A69" s="657" t="str">
        <f>'[2]FLAKE ICE'!$A73</f>
        <v>FLA055</v>
      </c>
      <c r="B69" s="658" t="str">
        <f>'[2]FLAKE ICE'!$B73</f>
        <v>TKVWEQ80*50-800</v>
      </c>
      <c r="C69" s="377"/>
      <c r="D69" s="378" t="str">
        <f>'[2]FLAKE ICE'!D73</f>
        <v>2T-3T </v>
      </c>
      <c r="E69" s="378" t="str">
        <f>'[2]FLAKE ICE'!E73</f>
        <v>0.37KW</v>
      </c>
      <c r="F69" s="523">
        <f>'[2]FLAKE ICE'!I73</f>
        <v>2929.48763713381</v>
      </c>
      <c r="G69" s="668"/>
      <c r="H69" s="661"/>
      <c r="I69" s="661"/>
      <c r="J69" s="661"/>
      <c r="K69" s="661"/>
      <c r="L69" s="143"/>
      <c r="M69" s="671"/>
      <c r="N69" s="661"/>
      <c r="O69" s="661"/>
      <c r="P69" s="176"/>
      <c r="Q69" s="666"/>
      <c r="R69" s="666"/>
      <c r="S69" s="666"/>
      <c r="T69" s="666"/>
    </row>
    <row r="70" s="482" customFormat="1" spans="1:20">
      <c r="A70" s="657" t="str">
        <f>'[2]FLAKE ICE'!$A74</f>
        <v>FLA056</v>
      </c>
      <c r="B70" s="658" t="str">
        <f>'[2]FLAKE ICE'!$B74</f>
        <v>TKVWEQ100*60-800</v>
      </c>
      <c r="C70" s="377"/>
      <c r="D70" s="378" t="str">
        <f>'[2]FLAKE ICE'!D74</f>
        <v>4T-6T</v>
      </c>
      <c r="E70" s="378" t="str">
        <f>'[2]FLAKE ICE'!E74</f>
        <v>0.55KW</v>
      </c>
      <c r="F70" s="523">
        <f>'[2]FLAKE ICE'!I74</f>
        <v>4745.24642440684</v>
      </c>
      <c r="G70" s="668"/>
      <c r="H70" s="661"/>
      <c r="I70" s="661"/>
      <c r="J70" s="661"/>
      <c r="K70" s="661"/>
      <c r="L70" s="143"/>
      <c r="M70" s="671"/>
      <c r="N70" s="661"/>
      <c r="O70" s="661"/>
      <c r="P70" s="176"/>
      <c r="Q70" s="666"/>
      <c r="R70" s="666"/>
      <c r="S70" s="666"/>
      <c r="T70" s="666"/>
    </row>
    <row r="71" s="482" customFormat="1" spans="1:20">
      <c r="A71" s="657" t="str">
        <f>'[2]FLAKE ICE'!$A75</f>
        <v>FLA057</v>
      </c>
      <c r="B71" s="658" t="str">
        <f>'[2]FLAKE ICE'!$B75</f>
        <v>TKVWEQ100*60-600</v>
      </c>
      <c r="C71" s="377"/>
      <c r="D71" s="378" t="str">
        <f>'[2]FLAKE ICE'!D75</f>
        <v>4T-6T</v>
      </c>
      <c r="E71" s="378" t="str">
        <f>'[2]FLAKE ICE'!E75</f>
        <v>0.55KW</v>
      </c>
      <c r="F71" s="523">
        <f>'[2]FLAKE ICE'!I75</f>
        <v>4745.24642440684</v>
      </c>
      <c r="G71" s="668"/>
      <c r="H71" s="661"/>
      <c r="I71" s="661"/>
      <c r="J71" s="661"/>
      <c r="K71" s="661"/>
      <c r="L71" s="143"/>
      <c r="M71" s="671"/>
      <c r="N71" s="661"/>
      <c r="O71" s="661"/>
      <c r="P71" s="176"/>
      <c r="Q71" s="666"/>
      <c r="R71" s="666"/>
      <c r="S71" s="666"/>
      <c r="T71" s="666"/>
    </row>
    <row r="72" s="482" customFormat="1" spans="1:20">
      <c r="A72" s="657" t="str">
        <f>'[2]FLAKE ICE'!$A76</f>
        <v>FLA057.1</v>
      </c>
      <c r="B72" s="658" t="str">
        <f>'[2]FLAKE ICE'!$B76</f>
        <v>TKVWEQM120*70-800R</v>
      </c>
      <c r="C72" s="377"/>
      <c r="D72" s="378" t="str">
        <f>'[2]FLAKE ICE'!D76</f>
        <v>8-10ton</v>
      </c>
      <c r="E72" s="378">
        <f>'[2]FLAKE ICE'!E76</f>
        <v>0</v>
      </c>
      <c r="F72" s="523">
        <f>'[2]FLAKE ICE'!I76</f>
        <v>7734.22812403322</v>
      </c>
      <c r="G72" s="668"/>
      <c r="H72" s="661"/>
      <c r="I72" s="661"/>
      <c r="J72" s="661"/>
      <c r="K72" s="661"/>
      <c r="L72" s="143"/>
      <c r="M72" s="671"/>
      <c r="N72" s="661"/>
      <c r="O72" s="661"/>
      <c r="P72" s="176"/>
      <c r="Q72" s="666"/>
      <c r="R72" s="666"/>
      <c r="S72" s="666"/>
      <c r="T72" s="666"/>
    </row>
    <row r="73" s="482" customFormat="1" spans="1:20">
      <c r="A73" s="657" t="str">
        <f>'[2]FLAKE ICE'!$A77</f>
        <v>FLA057.2</v>
      </c>
      <c r="B73" s="658" t="str">
        <f>'[2]FLAKE ICE'!$B77</f>
        <v>TKVWEQM135*80-800R</v>
      </c>
      <c r="C73" s="378"/>
      <c r="D73" s="378">
        <f>'[2]FLAKE ICE'!D77</f>
        <v>0</v>
      </c>
      <c r="E73" s="378">
        <f>'[2]FLAKE ICE'!E77</f>
        <v>0</v>
      </c>
      <c r="F73" s="523">
        <f>'[2]FLAKE ICE'!I77</f>
        <v>10113.9906237358</v>
      </c>
      <c r="G73" s="668"/>
      <c r="H73" s="661"/>
      <c r="I73" s="661"/>
      <c r="J73" s="661"/>
      <c r="K73" s="661"/>
      <c r="L73" s="143"/>
      <c r="M73" s="671"/>
      <c r="N73" s="661"/>
      <c r="O73" s="661"/>
      <c r="P73" s="175"/>
      <c r="Q73" s="666"/>
      <c r="R73" s="666"/>
      <c r="S73" s="666"/>
      <c r="T73" s="666"/>
    </row>
    <row r="74" s="482" customFormat="1" spans="1:20">
      <c r="A74" s="657" t="str">
        <f>'[2]FLAKE ICE'!$A78</f>
        <v>FLA058.2</v>
      </c>
      <c r="B74" s="658" t="str">
        <f>'[2]FLAKE ICE'!$B78</f>
        <v>0.25KW (SMALL FLANGE 3PH)</v>
      </c>
      <c r="C74" s="377"/>
      <c r="D74" s="378" t="str">
        <f>'[2]FLAKE ICE'!D78</f>
        <v>0.5T</v>
      </c>
      <c r="E74" s="378">
        <f>'[2]FLAKE ICE'!E78</f>
        <v>0</v>
      </c>
      <c r="F74" s="523">
        <f>'[2]FLAKE ICE'!I78</f>
        <v>600</v>
      </c>
      <c r="G74" s="668"/>
      <c r="H74" s="661"/>
      <c r="I74" s="661"/>
      <c r="J74" s="661"/>
      <c r="K74" s="661"/>
      <c r="L74" s="143"/>
      <c r="M74" s="671"/>
      <c r="N74" s="661"/>
      <c r="O74" s="661"/>
      <c r="P74" s="173"/>
      <c r="Q74" s="666"/>
      <c r="R74" s="666"/>
      <c r="S74" s="666"/>
      <c r="T74" s="666"/>
    </row>
    <row r="75" s="482" customFormat="1" spans="1:20">
      <c r="A75" s="657" t="str">
        <f>'[2]FLAKE ICE'!$A79</f>
        <v>FLA059</v>
      </c>
      <c r="B75" s="658" t="str">
        <f>'[2]FLAKE ICE'!$B79</f>
        <v>0.25KW (63) </v>
      </c>
      <c r="C75" s="377"/>
      <c r="D75" s="378" t="str">
        <f>'[2]FLAKE ICE'!D79</f>
        <v>0.5T-1.5T</v>
      </c>
      <c r="E75" s="378" t="str">
        <f>'[2]FLAKE ICE'!E79</f>
        <v>0.25KW (63) 11mm*23mm</v>
      </c>
      <c r="F75" s="523">
        <f>'[2]FLAKE ICE'!I79</f>
        <v>450</v>
      </c>
      <c r="G75" s="668"/>
      <c r="H75" s="661"/>
      <c r="I75" s="661"/>
      <c r="J75" s="661"/>
      <c r="K75" s="661"/>
      <c r="L75" s="143"/>
      <c r="M75" s="671"/>
      <c r="N75" s="661"/>
      <c r="O75" s="661"/>
      <c r="P75" s="173"/>
      <c r="Q75" s="666"/>
      <c r="R75" s="666"/>
      <c r="S75" s="666"/>
      <c r="T75" s="666"/>
    </row>
    <row r="76" s="482" customFormat="1" spans="1:20">
      <c r="A76" s="657" t="str">
        <f>'[2]FLAKE ICE'!$A80</f>
        <v>FLA060</v>
      </c>
      <c r="B76" s="658" t="str">
        <f>'[2]FLAKE ICE'!$B80</f>
        <v>0.25KW (71)</v>
      </c>
      <c r="C76" s="377"/>
      <c r="D76" s="378" t="str">
        <f>'[2]FLAKE ICE'!D80</f>
        <v>0.5-1T</v>
      </c>
      <c r="E76" s="378" t="str">
        <f>'[2]FLAKE ICE'!E80</f>
        <v>0.25KW (71) 14mm*30mm</v>
      </c>
      <c r="F76" s="523">
        <f>'[2]FLAKE ICE'!I80</f>
        <v>516.666666666667</v>
      </c>
      <c r="G76" s="668"/>
      <c r="H76" s="661"/>
      <c r="I76" s="661"/>
      <c r="J76" s="661"/>
      <c r="K76" s="661"/>
      <c r="L76" s="143"/>
      <c r="M76" s="671"/>
      <c r="N76" s="661"/>
      <c r="O76" s="661"/>
      <c r="P76" s="173"/>
      <c r="Q76" s="666"/>
      <c r="R76" s="666"/>
      <c r="S76" s="666"/>
      <c r="T76" s="666"/>
    </row>
    <row r="77" s="482" customFormat="1" spans="1:20">
      <c r="A77" s="657" t="str">
        <f>'[2]FLAKE ICE'!$A81</f>
        <v>FLA060.1</v>
      </c>
      <c r="B77" s="658" t="str">
        <f>'[2]FLAKE ICE'!$B81</f>
        <v>0.25KW (71)</v>
      </c>
      <c r="C77" s="377"/>
      <c r="D77" s="378" t="str">
        <f>'[2]FLAKE ICE'!D81</f>
        <v>0.5T-2T</v>
      </c>
      <c r="E77" s="378" t="str">
        <f>'[2]FLAKE ICE'!E81</f>
        <v>0.25KW (71) 11mm*30mm</v>
      </c>
      <c r="F77" s="523">
        <f>'[2]FLAKE ICE'!I81</f>
        <v>666.666666666667</v>
      </c>
      <c r="G77" s="668"/>
      <c r="H77" s="661"/>
      <c r="I77" s="661"/>
      <c r="J77" s="661"/>
      <c r="K77" s="661"/>
      <c r="L77" s="143"/>
      <c r="M77" s="671"/>
      <c r="N77" s="661"/>
      <c r="O77" s="661"/>
      <c r="P77" s="173"/>
      <c r="Q77" s="666"/>
      <c r="R77" s="666"/>
      <c r="S77" s="666"/>
      <c r="T77" s="666"/>
    </row>
    <row r="78" s="482" customFormat="1" spans="1:20">
      <c r="A78" s="657" t="str">
        <f>'[2]FLAKE ICE'!$A82</f>
        <v>FLA061</v>
      </c>
      <c r="B78" s="658" t="str">
        <f>'[2]FLAKE ICE'!$B82</f>
        <v>0.37KW (71)</v>
      </c>
      <c r="C78" s="377"/>
      <c r="D78" s="378" t="str">
        <f>'[2]FLAKE ICE'!D82</f>
        <v>0.5T-3T</v>
      </c>
      <c r="E78" s="378" t="str">
        <f>'[2]FLAKE ICE'!E82</f>
        <v>0.37KW (71) 14mm*30mm</v>
      </c>
      <c r="F78" s="523">
        <f>'[2]FLAKE ICE'!I82</f>
        <v>566.666666666667</v>
      </c>
      <c r="G78" s="668"/>
      <c r="H78" s="661"/>
      <c r="I78" s="661"/>
      <c r="J78" s="661"/>
      <c r="K78" s="661"/>
      <c r="L78" s="143"/>
      <c r="M78" s="671"/>
      <c r="N78" s="661"/>
      <c r="O78" s="661"/>
      <c r="P78" s="173"/>
      <c r="Q78" s="666"/>
      <c r="R78" s="666"/>
      <c r="S78" s="666"/>
      <c r="T78" s="666"/>
    </row>
    <row r="79" s="482" customFormat="1" spans="1:20">
      <c r="A79" s="657" t="str">
        <f>'[2]FLAKE ICE'!$A83</f>
        <v>FLA062</v>
      </c>
      <c r="B79" s="658" t="str">
        <f>'[2]FLAKE ICE'!$B83</f>
        <v>0.55KW (71)</v>
      </c>
      <c r="C79" s="377"/>
      <c r="D79" s="378" t="str">
        <f>'[2]FLAKE ICE'!D83</f>
        <v>4T-6T</v>
      </c>
      <c r="E79" s="378" t="str">
        <f>'[2]FLAKE ICE'!E83</f>
        <v>0.55KW (71) 14mm*30mm</v>
      </c>
      <c r="F79" s="523">
        <f>'[2]FLAKE ICE'!I83</f>
        <v>633.333333333333</v>
      </c>
      <c r="G79" s="668"/>
      <c r="H79" s="661"/>
      <c r="I79" s="661"/>
      <c r="J79" s="661"/>
      <c r="K79" s="661"/>
      <c r="L79" s="143"/>
      <c r="M79" s="671"/>
      <c r="N79" s="661"/>
      <c r="O79" s="661"/>
      <c r="P79" s="173"/>
      <c r="Q79" s="666"/>
      <c r="R79" s="666"/>
      <c r="S79" s="666"/>
      <c r="T79" s="666"/>
    </row>
    <row r="80" s="482" customFormat="1" spans="1:20">
      <c r="A80" s="657" t="str">
        <f>'[2]FLAKE ICE'!$A84</f>
        <v>FLA063</v>
      </c>
      <c r="B80" s="658" t="str">
        <f>'[2]FLAKE ICE'!$B84</f>
        <v>0.75KW (80)</v>
      </c>
      <c r="C80" s="378"/>
      <c r="D80" s="378" t="str">
        <f>'[2]FLAKE ICE'!D84</f>
        <v>8T-20T</v>
      </c>
      <c r="E80" s="378" t="str">
        <f>'[2]FLAKE ICE'!E84</f>
        <v>0.75KW</v>
      </c>
      <c r="F80" s="523">
        <f>'[2]FLAKE ICE'!I84</f>
        <v>713.333333333333</v>
      </c>
      <c r="G80" s="668"/>
      <c r="H80" s="661"/>
      <c r="I80" s="661"/>
      <c r="J80" s="661"/>
      <c r="K80" s="661"/>
      <c r="L80" s="143"/>
      <c r="M80" s="671"/>
      <c r="N80" s="661"/>
      <c r="O80" s="661"/>
      <c r="P80" s="173"/>
      <c r="Q80" s="666"/>
      <c r="R80" s="666"/>
      <c r="S80" s="666"/>
      <c r="T80" s="666"/>
    </row>
    <row r="81" s="482" customFormat="1" ht="30.75" customHeight="1" spans="1:20">
      <c r="A81" s="657" t="str">
        <f>'[2]FLAKE ICE'!$A85</f>
        <v>FLA063.1</v>
      </c>
      <c r="B81" s="658" t="str">
        <f>'[2]FLAKE ICE'!$B85</f>
        <v>0.3TON ICE SCRAPER</v>
      </c>
      <c r="C81" s="376" t="s">
        <v>720</v>
      </c>
      <c r="D81" s="378" t="str">
        <f>'[2]FLAKE ICE'!D85</f>
        <v>60*220</v>
      </c>
      <c r="E81" s="378">
        <f>'[2]FLAKE ICE'!E85</f>
        <v>0</v>
      </c>
      <c r="F81" s="523">
        <f>'[2]FLAKE ICE'!I85</f>
        <v>730.727073438071</v>
      </c>
      <c r="G81" s="668"/>
      <c r="H81" s="661"/>
      <c r="I81" s="661"/>
      <c r="J81" s="661"/>
      <c r="K81" s="661"/>
      <c r="L81" s="143"/>
      <c r="M81" s="671"/>
      <c r="N81" s="661"/>
      <c r="O81" s="661"/>
      <c r="P81" s="174"/>
      <c r="Q81" s="666"/>
      <c r="R81" s="666"/>
      <c r="S81" s="666"/>
      <c r="T81" s="666"/>
    </row>
    <row r="82" s="482" customFormat="1" ht="30.75" customHeight="1" spans="1:20">
      <c r="A82" s="657" t="str">
        <f>'[2]FLAKE ICE'!$A86</f>
        <v>FLA064</v>
      </c>
      <c r="B82" s="658" t="str">
        <f>'[2]FLAKE ICE'!$B86</f>
        <v>0.5TON ICE SCRAPER</v>
      </c>
      <c r="C82" s="377"/>
      <c r="D82" s="378" t="str">
        <f>'[2]FLAKE ICE'!D86</f>
        <v>60*220 (60*270)</v>
      </c>
      <c r="E82" s="378">
        <f>'[2]FLAKE ICE'!E86</f>
        <v>0</v>
      </c>
      <c r="F82" s="523">
        <f>'[2]FLAKE ICE'!I86</f>
        <v>1169.16331750091</v>
      </c>
      <c r="G82" s="668"/>
      <c r="H82" s="661"/>
      <c r="I82" s="661"/>
      <c r="J82" s="661"/>
      <c r="K82" s="661"/>
      <c r="L82" s="143"/>
      <c r="M82" s="671"/>
      <c r="N82" s="661"/>
      <c r="O82" s="661"/>
      <c r="P82" s="176"/>
      <c r="Q82" s="666"/>
      <c r="R82" s="666"/>
      <c r="S82" s="666"/>
      <c r="T82" s="666"/>
    </row>
    <row r="83" s="482" customFormat="1" ht="30.75" customHeight="1" spans="1:20">
      <c r="A83" s="657" t="str">
        <f>'[2]FLAKE ICE'!$A87</f>
        <v>FLA065</v>
      </c>
      <c r="B83" s="658" t="str">
        <f>'[2]FLAKE ICE'!$B87</f>
        <v>1TON ICE SCRAPER</v>
      </c>
      <c r="C83" s="377"/>
      <c r="D83" s="378" t="str">
        <f>'[2]FLAKE ICE'!D87</f>
        <v>70*320</v>
      </c>
      <c r="E83" s="378">
        <f>'[2]FLAKE ICE'!E87</f>
        <v>0</v>
      </c>
      <c r="F83" s="523">
        <f>'[2]FLAKE ICE'!I87</f>
        <v>1385.45853123858</v>
      </c>
      <c r="G83" s="668"/>
      <c r="H83" s="661"/>
      <c r="I83" s="661"/>
      <c r="J83" s="661"/>
      <c r="K83" s="661"/>
      <c r="L83" s="143"/>
      <c r="M83" s="671"/>
      <c r="N83" s="661"/>
      <c r="O83" s="661"/>
      <c r="P83" s="176"/>
      <c r="Q83" s="666"/>
      <c r="R83" s="666"/>
      <c r="S83" s="666"/>
      <c r="T83" s="666"/>
    </row>
    <row r="84" s="482" customFormat="1" ht="30.75" customHeight="1" spans="1:20">
      <c r="A84" s="657" t="str">
        <f>'[2]FLAKE ICE'!$A88</f>
        <v>FLA066</v>
      </c>
      <c r="B84" s="658" t="str">
        <f>'[2]FLAKE ICE'!$B88</f>
        <v>1.5TON ICE SCRAPER</v>
      </c>
      <c r="C84" s="377"/>
      <c r="D84" s="378" t="str">
        <f>'[2]FLAKE ICE'!D88</f>
        <v> 70*420</v>
      </c>
      <c r="E84" s="378">
        <f>'[2]FLAKE ICE'!E88</f>
        <v>0</v>
      </c>
      <c r="F84" s="523">
        <f>'[2]FLAKE ICE'!I88</f>
        <v>1718.67007672634</v>
      </c>
      <c r="G84" s="668"/>
      <c r="H84" s="661"/>
      <c r="I84" s="661"/>
      <c r="J84" s="661"/>
      <c r="K84" s="661"/>
      <c r="L84" s="143"/>
      <c r="M84" s="671"/>
      <c r="N84" s="661"/>
      <c r="O84" s="661"/>
      <c r="P84" s="176"/>
      <c r="Q84" s="666"/>
      <c r="R84" s="666"/>
      <c r="S84" s="666"/>
      <c r="T84" s="666"/>
    </row>
    <row r="85" s="482" customFormat="1" ht="30.75" customHeight="1" spans="1:20">
      <c r="A85" s="657" t="str">
        <f>'[2]FLAKE ICE'!$A89</f>
        <v>FLA067</v>
      </c>
      <c r="B85" s="658" t="str">
        <f>'[2]FLAKE ICE'!$B89</f>
        <v>2TON ICE SCRAPER</v>
      </c>
      <c r="C85" s="377"/>
      <c r="D85" s="378" t="str">
        <f>'[2]FLAKE ICE'!D89</f>
        <v>70*520 </v>
      </c>
      <c r="E85" s="378">
        <f>'[2]FLAKE ICE'!E89</f>
        <v>0</v>
      </c>
      <c r="F85" s="523">
        <f>'[2]FLAKE ICE'!I89</f>
        <v>1826.81768359518</v>
      </c>
      <c r="G85" s="668"/>
      <c r="H85" s="661"/>
      <c r="I85" s="661"/>
      <c r="J85" s="661"/>
      <c r="K85" s="661"/>
      <c r="L85" s="143"/>
      <c r="M85" s="671"/>
      <c r="N85" s="661"/>
      <c r="O85" s="661"/>
      <c r="P85" s="176"/>
      <c r="Q85" s="666"/>
      <c r="R85" s="666"/>
      <c r="S85" s="666"/>
      <c r="T85" s="666"/>
    </row>
    <row r="86" s="482" customFormat="1" ht="30.75" customHeight="1" spans="1:20">
      <c r="A86" s="657" t="str">
        <f>'[2]FLAKE ICE'!$A90</f>
        <v>FLA068</v>
      </c>
      <c r="B86" s="658" t="str">
        <f>'[2]FLAKE ICE'!$B90</f>
        <v>2TON big ICE SCRAPER</v>
      </c>
      <c r="C86" s="377"/>
      <c r="D86" s="378" t="str">
        <f>'[2]FLAKE ICE'!D90</f>
        <v>70*470</v>
      </c>
      <c r="E86" s="378">
        <f>'[2]FLAKE ICE'!E90</f>
        <v>0</v>
      </c>
      <c r="F86" s="523">
        <f>'[2]FLAKE ICE'!I90</f>
        <v>1987.57763975155</v>
      </c>
      <c r="G86" s="668"/>
      <c r="H86" s="661"/>
      <c r="I86" s="661"/>
      <c r="J86" s="661"/>
      <c r="K86" s="661"/>
      <c r="L86" s="143"/>
      <c r="M86" s="671"/>
      <c r="N86" s="661"/>
      <c r="O86" s="661"/>
      <c r="P86" s="176"/>
      <c r="Q86" s="666"/>
      <c r="R86" s="666"/>
      <c r="S86" s="666"/>
      <c r="T86" s="666"/>
    </row>
    <row r="87" s="482" customFormat="1" ht="30.75" customHeight="1" spans="1:20">
      <c r="A87" s="657" t="str">
        <f>'[2]FLAKE ICE'!$A91</f>
        <v>FLA069</v>
      </c>
      <c r="B87" s="658" t="str">
        <f>'[2]FLAKE ICE'!$B91</f>
        <v>3TON ICE SCRAPER</v>
      </c>
      <c r="C87" s="377"/>
      <c r="D87" s="378" t="str">
        <f>'[2]FLAKE ICE'!D91</f>
        <v>80*635</v>
      </c>
      <c r="E87" s="378">
        <f>'[2]FLAKE ICE'!E91</f>
        <v>0</v>
      </c>
      <c r="F87" s="523">
        <f>'[2]FLAKE ICE'!I91</f>
        <v>2192.18122031421</v>
      </c>
      <c r="G87" s="668"/>
      <c r="H87" s="661"/>
      <c r="I87" s="661"/>
      <c r="J87" s="661"/>
      <c r="K87" s="661"/>
      <c r="L87" s="143"/>
      <c r="M87" s="671"/>
      <c r="N87" s="661"/>
      <c r="O87" s="661"/>
      <c r="P87" s="176"/>
      <c r="Q87" s="666"/>
      <c r="R87" s="666"/>
      <c r="S87" s="666"/>
      <c r="T87" s="666"/>
    </row>
    <row r="88" s="482" customFormat="1" ht="30.75" customHeight="1" spans="1:20">
      <c r="A88" s="657" t="str">
        <f>'[2]FLAKE ICE'!$A92</f>
        <v>FLA070</v>
      </c>
      <c r="B88" s="658" t="str">
        <f>'[2]FLAKE ICE'!$B92</f>
        <v>4TON ICE SCRAPER</v>
      </c>
      <c r="C88" s="377"/>
      <c r="D88" s="378" t="str">
        <f>'[2]FLAKE ICE'!D92</f>
        <v>80mm*635mm</v>
      </c>
      <c r="E88" s="378">
        <f>'[2]FLAKE ICE'!E92</f>
        <v>0</v>
      </c>
      <c r="F88" s="523">
        <f>'[2]FLAKE ICE'!I92</f>
        <v>2630.61746437706</v>
      </c>
      <c r="G88" s="668"/>
      <c r="H88" s="661"/>
      <c r="I88" s="661"/>
      <c r="J88" s="661"/>
      <c r="K88" s="661"/>
      <c r="L88" s="143"/>
      <c r="M88" s="671"/>
      <c r="N88" s="661"/>
      <c r="O88" s="661"/>
      <c r="P88" s="176"/>
      <c r="Q88" s="666"/>
      <c r="R88" s="666"/>
      <c r="S88" s="666"/>
      <c r="T88" s="666"/>
    </row>
    <row r="89" s="482" customFormat="1" ht="30.75" customHeight="1" spans="1:20">
      <c r="A89" s="657" t="str">
        <f>'[2]FLAKE ICE'!$A93</f>
        <v>FLA071</v>
      </c>
      <c r="B89" s="658" t="str">
        <f>'[2]FLAKE ICE'!$B93</f>
        <v>5TON ICE SCRAPER</v>
      </c>
      <c r="C89" s="377"/>
      <c r="D89" s="378" t="str">
        <f>'[2]FLAKE ICE'!D93</f>
        <v>80*740</v>
      </c>
      <c r="E89" s="378">
        <f>'[2]FLAKE ICE'!E93</f>
        <v>0</v>
      </c>
      <c r="F89" s="523">
        <f>'[2]FLAKE ICE'!I93</f>
        <v>2776.76287906467</v>
      </c>
      <c r="G89" s="668"/>
      <c r="H89" s="661"/>
      <c r="I89" s="661"/>
      <c r="J89" s="661"/>
      <c r="K89" s="661"/>
      <c r="L89" s="143"/>
      <c r="M89" s="671"/>
      <c r="N89" s="661"/>
      <c r="O89" s="661"/>
      <c r="P89" s="176"/>
      <c r="Q89" s="666"/>
      <c r="R89" s="666"/>
      <c r="S89" s="666"/>
      <c r="T89" s="666"/>
    </row>
    <row r="90" s="482" customFormat="1" ht="30.75" customHeight="1" spans="1:20">
      <c r="A90" s="657" t="str">
        <f>'[2]FLAKE ICE'!$A94</f>
        <v>FLA072</v>
      </c>
      <c r="B90" s="658" t="str">
        <f>'[2]FLAKE ICE'!$B94</f>
        <v>6TON ICE SCRAPER</v>
      </c>
      <c r="C90" s="377"/>
      <c r="D90" s="378" t="str">
        <f>'[2]FLAKE ICE'!D94</f>
        <v>80*790</v>
      </c>
      <c r="E90" s="378">
        <f>'[2]FLAKE ICE'!E94</f>
        <v>0</v>
      </c>
      <c r="F90" s="523">
        <f>'[2]FLAKE ICE'!I94</f>
        <v>3361.34453781513</v>
      </c>
      <c r="G90" s="668"/>
      <c r="H90" s="661"/>
      <c r="I90" s="661"/>
      <c r="J90" s="661"/>
      <c r="K90" s="661"/>
      <c r="L90" s="143"/>
      <c r="M90" s="671"/>
      <c r="N90" s="661"/>
      <c r="O90" s="661"/>
      <c r="P90" s="176"/>
      <c r="Q90" s="666"/>
      <c r="R90" s="666"/>
      <c r="S90" s="666"/>
      <c r="T90" s="666"/>
    </row>
    <row r="91" s="482" customFormat="1" ht="30.75" customHeight="1" spans="1:20">
      <c r="A91" s="657" t="str">
        <f>'[2]FLAKE ICE'!$A95</f>
        <v>FLA073</v>
      </c>
      <c r="B91" s="658" t="str">
        <f>'[2]FLAKE ICE'!$B95</f>
        <v>8TON ICE SCRAPER</v>
      </c>
      <c r="C91" s="377"/>
      <c r="D91" s="378" t="str">
        <f>'[2]FLAKE ICE'!D95</f>
        <v>80*880</v>
      </c>
      <c r="E91" s="378">
        <f>'[2]FLAKE ICE'!E95</f>
        <v>0</v>
      </c>
      <c r="F91" s="523">
        <f>'[2]FLAKE ICE'!I95</f>
        <v>3653.63536719035</v>
      </c>
      <c r="G91" s="668"/>
      <c r="H91" s="661"/>
      <c r="I91" s="661"/>
      <c r="J91" s="661"/>
      <c r="K91" s="661"/>
      <c r="L91" s="143"/>
      <c r="M91" s="671"/>
      <c r="N91" s="661"/>
      <c r="O91" s="661"/>
      <c r="P91" s="176"/>
      <c r="Q91" s="666"/>
      <c r="R91" s="666"/>
      <c r="S91" s="666"/>
      <c r="T91" s="666"/>
    </row>
    <row r="92" s="482" customFormat="1" ht="30.75" customHeight="1" spans="1:20">
      <c r="A92" s="657" t="str">
        <f>'[2]FLAKE ICE'!$A96</f>
        <v>FLA074</v>
      </c>
      <c r="B92" s="658" t="str">
        <f>'[2]FLAKE ICE'!$B96</f>
        <v>10TON ICE SCRAPER</v>
      </c>
      <c r="C92" s="378"/>
      <c r="D92" s="378" t="str">
        <f>'[2]FLAKE ICE'!D96</f>
        <v>95*1020</v>
      </c>
      <c r="E92" s="378">
        <f>'[2]FLAKE ICE'!E96</f>
        <v>0</v>
      </c>
      <c r="F92" s="523">
        <f>'[2]FLAKE ICE'!I96</f>
        <v>5115.0895140665</v>
      </c>
      <c r="G92" s="668"/>
      <c r="H92" s="661"/>
      <c r="I92" s="661"/>
      <c r="J92" s="661"/>
      <c r="K92" s="661"/>
      <c r="L92" s="143"/>
      <c r="M92" s="671"/>
      <c r="N92" s="661"/>
      <c r="O92" s="661"/>
      <c r="P92" s="175"/>
      <c r="Q92" s="666"/>
      <c r="R92" s="666"/>
      <c r="S92" s="666"/>
      <c r="T92" s="666"/>
    </row>
    <row r="93" s="482" customFormat="1" ht="30.75" customHeight="1" spans="1:20">
      <c r="A93" s="657" t="str">
        <f>'[2]FLAKE ICE'!$A97</f>
        <v>FLA075</v>
      </c>
      <c r="B93" s="658" t="str">
        <f>'[2]FLAKE ICE'!$B97</f>
        <v>BEARING SET 25X38 (0.3-0.5TON)</v>
      </c>
      <c r="C93" s="380" t="s">
        <v>721</v>
      </c>
      <c r="D93" s="378" t="str">
        <f>'[2]FLAKE ICE'!D97</f>
        <v>0.3T-0.5T</v>
      </c>
      <c r="E93" s="378" t="str">
        <f>'[2]FLAKE ICE'!E97</f>
        <v>5204*12mm</v>
      </c>
      <c r="F93" s="523">
        <f>'[2]FLAKE ICE'!I97</f>
        <v>584.581658750457</v>
      </c>
      <c r="G93" s="668"/>
      <c r="H93" s="661"/>
      <c r="I93" s="661"/>
      <c r="J93" s="661"/>
      <c r="K93" s="661"/>
      <c r="L93" s="143"/>
      <c r="M93" s="671"/>
      <c r="N93" s="661"/>
      <c r="O93" s="661"/>
      <c r="P93" s="93"/>
      <c r="Q93" s="666"/>
      <c r="R93" s="666"/>
      <c r="S93" s="666"/>
      <c r="T93" s="666"/>
    </row>
    <row r="94" s="482" customFormat="1" ht="30.75" customHeight="1" spans="1:20">
      <c r="A94" s="657" t="str">
        <f>'[2]FLAKE ICE'!$A98</f>
        <v>FLA076</v>
      </c>
      <c r="B94" s="658" t="str">
        <f>'[2]FLAKE ICE'!$B98</f>
        <v>BEARING SET 30X48 (1-6TON) old model</v>
      </c>
      <c r="C94" s="381"/>
      <c r="D94" s="378" t="str">
        <f>'[2]FLAKE ICE'!D98</f>
        <v>1T-6T</v>
      </c>
      <c r="E94" s="378" t="str">
        <f>'[2]FLAKE ICE'!E98</f>
        <v>5204RZ*12mm</v>
      </c>
      <c r="F94" s="523">
        <f>'[2]FLAKE ICE'!I98</f>
        <v>730.727073438071</v>
      </c>
      <c r="G94" s="668"/>
      <c r="H94" s="661"/>
      <c r="I94" s="661"/>
      <c r="J94" s="661"/>
      <c r="K94" s="661"/>
      <c r="L94" s="143"/>
      <c r="M94" s="671"/>
      <c r="N94" s="661"/>
      <c r="O94" s="661"/>
      <c r="P94" s="93"/>
      <c r="Q94" s="666"/>
      <c r="R94" s="666"/>
      <c r="S94" s="666"/>
      <c r="T94" s="666"/>
    </row>
    <row r="95" s="482" customFormat="1" ht="30.75" customHeight="1" spans="1:20">
      <c r="A95" s="657" t="str">
        <f>'[2]FLAKE ICE'!$A99</f>
        <v>FLA077</v>
      </c>
      <c r="B95" s="658" t="str">
        <f>'[2]FLAKE ICE'!$B99</f>
        <v>BEARING SET 30X50 (1-10TON) new model</v>
      </c>
      <c r="C95" s="428"/>
      <c r="D95" s="378" t="str">
        <f>'[2]FLAKE ICE'!D99</f>
        <v>8T-15T </v>
      </c>
      <c r="E95" s="378" t="str">
        <f>'[2]FLAKE ICE'!E99</f>
        <v>5204RZ*16mm</v>
      </c>
      <c r="F95" s="523">
        <f>'[2]FLAKE ICE'!I99</f>
        <v>730.727073438071</v>
      </c>
      <c r="G95" s="668"/>
      <c r="H95" s="661"/>
      <c r="I95" s="661"/>
      <c r="J95" s="661"/>
      <c r="K95" s="661"/>
      <c r="L95" s="143"/>
      <c r="M95" s="671"/>
      <c r="N95" s="661"/>
      <c r="O95" s="661"/>
      <c r="P95" s="93"/>
      <c r="Q95" s="666"/>
      <c r="R95" s="666"/>
      <c r="S95" s="666"/>
      <c r="T95" s="666"/>
    </row>
    <row r="96" s="482" customFormat="1" spans="1:20">
      <c r="A96" s="657" t="str">
        <f>'[2]FLAKE ICE'!$A100</f>
        <v>FLA078</v>
      </c>
      <c r="B96" s="658" t="str">
        <f>'[2]FLAKE ICE'!$B100</f>
        <v>0.3TON FLAKE ICE SHAFT</v>
      </c>
      <c r="C96" s="281" t="s">
        <v>722</v>
      </c>
      <c r="D96" s="378"/>
      <c r="E96" s="378"/>
      <c r="F96" s="523">
        <f>'[2]FLAKE ICE'!I100</f>
        <v>0</v>
      </c>
      <c r="G96" s="675"/>
      <c r="H96" s="661"/>
      <c r="I96" s="661"/>
      <c r="J96" s="661"/>
      <c r="K96" s="661"/>
      <c r="L96" s="143"/>
      <c r="M96" s="661"/>
      <c r="N96" s="661"/>
      <c r="O96" s="661"/>
      <c r="P96" s="174"/>
      <c r="Q96" s="666"/>
      <c r="R96" s="666"/>
      <c r="S96" s="666"/>
      <c r="T96" s="666"/>
    </row>
    <row r="97" s="482" customFormat="1" spans="1:20">
      <c r="A97" s="657" t="str">
        <f>'[2]FLAKE ICE'!$A101</f>
        <v>FLA079</v>
      </c>
      <c r="B97" s="658" t="str">
        <f>'[2]FLAKE ICE'!$B101</f>
        <v>0.5TON FLAKE ICE SHAFT</v>
      </c>
      <c r="C97" s="281"/>
      <c r="D97" s="378"/>
      <c r="E97" s="378"/>
      <c r="F97" s="523">
        <f>'[2]FLAKE ICE'!I101</f>
        <v>818.414322250639</v>
      </c>
      <c r="G97" s="675"/>
      <c r="H97" s="661"/>
      <c r="I97" s="661"/>
      <c r="J97" s="661"/>
      <c r="K97" s="661"/>
      <c r="L97" s="143"/>
      <c r="M97" s="661"/>
      <c r="N97" s="661"/>
      <c r="O97" s="661"/>
      <c r="P97" s="176"/>
      <c r="Q97" s="666"/>
      <c r="R97" s="666"/>
      <c r="S97" s="666"/>
      <c r="T97" s="666"/>
    </row>
    <row r="98" s="482" customFormat="1" spans="1:20">
      <c r="A98" s="657" t="str">
        <f>'[2]FLAKE ICE'!$A102</f>
        <v>FLA080</v>
      </c>
      <c r="B98" s="658" t="str">
        <f>'[2]FLAKE ICE'!$B102</f>
        <v>1TON FLAKE ICE SHAFT</v>
      </c>
      <c r="C98" s="281"/>
      <c r="D98" s="378"/>
      <c r="E98" s="378"/>
      <c r="F98" s="523">
        <f>'[2]FLAKE ICE'!I102</f>
        <v>1198.39240043844</v>
      </c>
      <c r="G98" s="675"/>
      <c r="H98" s="661"/>
      <c r="I98" s="661"/>
      <c r="J98" s="661"/>
      <c r="K98" s="661"/>
      <c r="L98" s="143"/>
      <c r="M98" s="661"/>
      <c r="N98" s="661"/>
      <c r="O98" s="661"/>
      <c r="P98" s="176"/>
      <c r="Q98" s="666"/>
      <c r="R98" s="666"/>
      <c r="S98" s="666"/>
      <c r="T98" s="666"/>
    </row>
    <row r="99" s="482" customFormat="1" spans="1:20">
      <c r="A99" s="657" t="str">
        <f>'[2]FLAKE ICE'!$A103</f>
        <v>FLA081</v>
      </c>
      <c r="B99" s="658" t="str">
        <f>'[2]FLAKE ICE'!$B103</f>
        <v>1.5TON FLAKE ICE SHAFT</v>
      </c>
      <c r="C99" s="281"/>
      <c r="D99" s="378"/>
      <c r="E99" s="378"/>
      <c r="F99" s="523">
        <f>'[2]FLAKE ICE'!I103</f>
        <v>1388.38143953233</v>
      </c>
      <c r="G99" s="675"/>
      <c r="H99" s="661"/>
      <c r="I99" s="661"/>
      <c r="J99" s="661"/>
      <c r="K99" s="661"/>
      <c r="L99" s="143"/>
      <c r="M99" s="661"/>
      <c r="N99" s="661"/>
      <c r="O99" s="661"/>
      <c r="P99" s="176"/>
      <c r="Q99" s="666"/>
      <c r="R99" s="666"/>
      <c r="S99" s="666"/>
      <c r="T99" s="666"/>
    </row>
    <row r="100" s="482" customFormat="1" spans="1:20">
      <c r="A100" s="657" t="str">
        <f>'[2]FLAKE ICE'!$A104</f>
        <v>FLA082</v>
      </c>
      <c r="B100" s="658" t="str">
        <f>'[2]FLAKE ICE'!$B104</f>
        <v>2TON FLAKE ICE SHAFT</v>
      </c>
      <c r="C100" s="281"/>
      <c r="D100" s="378"/>
      <c r="E100" s="378"/>
      <c r="F100" s="523">
        <f>'[2]FLAKE ICE'!I104</f>
        <v>2162.95213737669</v>
      </c>
      <c r="G100" s="675"/>
      <c r="H100" s="661"/>
      <c r="I100" s="661"/>
      <c r="J100" s="661"/>
      <c r="K100" s="661"/>
      <c r="L100" s="143"/>
      <c r="M100" s="661"/>
      <c r="N100" s="661"/>
      <c r="O100" s="661"/>
      <c r="P100" s="176"/>
      <c r="Q100" s="666"/>
      <c r="R100" s="666"/>
      <c r="S100" s="666"/>
      <c r="T100" s="666"/>
    </row>
    <row r="101" s="482" customFormat="1" spans="1:20">
      <c r="A101" s="657" t="str">
        <f>'[2]FLAKE ICE'!$A105</f>
        <v>FLA083</v>
      </c>
      <c r="B101" s="658" t="str">
        <f>'[2]FLAKE ICE'!$B105</f>
        <v>3TON FLAKE ICE SHAFT</v>
      </c>
      <c r="C101" s="281"/>
      <c r="D101" s="378"/>
      <c r="E101" s="378"/>
      <c r="F101" s="523">
        <f>'[2]FLAKE ICE'!I105</f>
        <v>2279.86846912678</v>
      </c>
      <c r="G101" s="675"/>
      <c r="H101" s="661"/>
      <c r="I101" s="661"/>
      <c r="J101" s="661"/>
      <c r="K101" s="661"/>
      <c r="L101" s="143"/>
      <c r="M101" s="661"/>
      <c r="N101" s="661"/>
      <c r="O101" s="661"/>
      <c r="P101" s="176"/>
      <c r="Q101" s="666"/>
      <c r="R101" s="666"/>
      <c r="S101" s="666"/>
      <c r="T101" s="666"/>
    </row>
    <row r="102" s="482" customFormat="1" spans="1:20">
      <c r="A102" s="657" t="str">
        <f>'[2]FLAKE ICE'!$A106</f>
        <v>FLA084</v>
      </c>
      <c r="B102" s="658" t="str">
        <f>'[2]FLAKE ICE'!$B106</f>
        <v>4TON FLAKE ICE SHAFT</v>
      </c>
      <c r="C102" s="281"/>
      <c r="D102" s="378"/>
      <c r="E102" s="378"/>
      <c r="F102" s="523">
        <f>'[2]FLAKE ICE'!I106</f>
        <v>0</v>
      </c>
      <c r="G102" s="675"/>
      <c r="H102" s="661"/>
      <c r="I102" s="661"/>
      <c r="J102" s="661"/>
      <c r="K102" s="661"/>
      <c r="L102" s="143"/>
      <c r="M102" s="661"/>
      <c r="N102" s="661"/>
      <c r="O102" s="661"/>
      <c r="P102" s="176"/>
      <c r="Q102" s="666"/>
      <c r="R102" s="666"/>
      <c r="S102" s="666"/>
      <c r="T102" s="666"/>
    </row>
    <row r="103" s="482" customFormat="1" spans="1:20">
      <c r="A103" s="657" t="str">
        <f>'[2]FLAKE ICE'!$A107</f>
        <v>FLA085</v>
      </c>
      <c r="B103" s="658" t="str">
        <f>'[2]FLAKE ICE'!$B107</f>
        <v>5TON FLAKE ICE SHAFT</v>
      </c>
      <c r="C103" s="281"/>
      <c r="D103" s="378"/>
      <c r="E103" s="378"/>
      <c r="F103" s="523">
        <f>'[2]FLAKE ICE'!I107</f>
        <v>0</v>
      </c>
      <c r="G103" s="675"/>
      <c r="H103" s="661"/>
      <c r="I103" s="661"/>
      <c r="J103" s="661"/>
      <c r="K103" s="661"/>
      <c r="L103" s="143"/>
      <c r="M103" s="661"/>
      <c r="N103" s="661"/>
      <c r="O103" s="661"/>
      <c r="P103" s="176"/>
      <c r="Q103" s="666"/>
      <c r="R103" s="666"/>
      <c r="S103" s="666"/>
      <c r="T103" s="666"/>
    </row>
    <row r="104" s="482" customFormat="1" spans="1:20">
      <c r="A104" s="657" t="str">
        <f>'[2]FLAKE ICE'!$A108</f>
        <v>FLA086</v>
      </c>
      <c r="B104" s="658" t="str">
        <f>'[2]FLAKE ICE'!$B108</f>
        <v>6TON FLAKE ICE SHAFT</v>
      </c>
      <c r="C104" s="281"/>
      <c r="D104" s="378"/>
      <c r="E104" s="378"/>
      <c r="F104" s="523">
        <f>'[2]FLAKE ICE'!I108</f>
        <v>0</v>
      </c>
      <c r="G104" s="675"/>
      <c r="H104" s="661"/>
      <c r="I104" s="661"/>
      <c r="J104" s="661"/>
      <c r="K104" s="661"/>
      <c r="L104" s="143"/>
      <c r="M104" s="661"/>
      <c r="N104" s="661"/>
      <c r="O104" s="661"/>
      <c r="P104" s="175"/>
      <c r="Q104" s="666"/>
      <c r="R104" s="666"/>
      <c r="S104" s="666"/>
      <c r="T104" s="666"/>
    </row>
    <row r="105" s="482" customFormat="1" spans="1:20">
      <c r="A105" s="657" t="str">
        <f>'[2]FLAKE ICE'!$A109</f>
        <v>FLA087</v>
      </c>
      <c r="B105" s="658" t="str">
        <f>'[2]FLAKE ICE'!$B109</f>
        <v>EXTERNAL UPPER BEARING SET (0.3-1.5TON)</v>
      </c>
      <c r="C105" s="281" t="s">
        <v>723</v>
      </c>
      <c r="D105" s="378"/>
      <c r="E105" s="378"/>
      <c r="F105" s="523">
        <f>'[2]FLAKE ICE'!I109</f>
        <v>0</v>
      </c>
      <c r="G105" s="675"/>
      <c r="H105" s="661"/>
      <c r="I105" s="661"/>
      <c r="J105" s="661"/>
      <c r="K105" s="661"/>
      <c r="L105" s="143"/>
      <c r="M105" s="661"/>
      <c r="N105" s="661"/>
      <c r="O105" s="661"/>
      <c r="P105" s="93"/>
      <c r="Q105" s="666"/>
      <c r="R105" s="666"/>
      <c r="S105" s="666"/>
      <c r="T105" s="666"/>
    </row>
    <row r="106" s="482" customFormat="1" spans="1:20">
      <c r="A106" s="657" t="str">
        <f>'[2]FLAKE ICE'!$A110</f>
        <v>FLA088</v>
      </c>
      <c r="B106" s="658" t="str">
        <f>'[2]FLAKE ICE'!$B110</f>
        <v>EXTERNAL BOTTOM BEARING SET (0.3-1.5TON)</v>
      </c>
      <c r="C106" s="281"/>
      <c r="D106" s="378"/>
      <c r="E106" s="378"/>
      <c r="F106" s="523">
        <f>'[2]FLAKE ICE'!I110</f>
        <v>0</v>
      </c>
      <c r="G106" s="675"/>
      <c r="H106" s="661"/>
      <c r="I106" s="661"/>
      <c r="J106" s="661"/>
      <c r="K106" s="661"/>
      <c r="L106" s="143"/>
      <c r="M106" s="661"/>
      <c r="N106" s="661"/>
      <c r="O106" s="661"/>
      <c r="P106" s="93"/>
      <c r="Q106" s="666"/>
      <c r="R106" s="666"/>
      <c r="S106" s="666"/>
      <c r="T106" s="666"/>
    </row>
    <row r="107" s="482" customFormat="1" spans="1:20">
      <c r="A107" s="657" t="str">
        <f>'[2]FLAKE ICE'!$A111</f>
        <v>FLA089</v>
      </c>
      <c r="B107" s="658" t="str">
        <f>'[2]FLAKE ICE'!$B111</f>
        <v>EXTERNAL UPPER BEARING SET (2-6TON)</v>
      </c>
      <c r="C107" s="281"/>
      <c r="D107" s="378"/>
      <c r="E107" s="378"/>
      <c r="F107" s="523">
        <f>'[2]FLAKE ICE'!I111</f>
        <v>0</v>
      </c>
      <c r="G107" s="675"/>
      <c r="H107" s="661"/>
      <c r="I107" s="661"/>
      <c r="J107" s="661"/>
      <c r="K107" s="661"/>
      <c r="L107" s="143"/>
      <c r="M107" s="661"/>
      <c r="N107" s="661"/>
      <c r="O107" s="661"/>
      <c r="P107" s="93"/>
      <c r="Q107" s="666"/>
      <c r="R107" s="666"/>
      <c r="S107" s="666"/>
      <c r="T107" s="666"/>
    </row>
    <row r="108" s="482" customFormat="1" spans="1:20">
      <c r="A108" s="657" t="str">
        <f>'[2]FLAKE ICE'!$A112</f>
        <v>FLA090</v>
      </c>
      <c r="B108" s="658" t="str">
        <f>'[2]FLAKE ICE'!$B112</f>
        <v>EXTERNAL BOTTOM BEARING SET (2-6TON)</v>
      </c>
      <c r="C108" s="281"/>
      <c r="D108" s="378"/>
      <c r="E108" s="378"/>
      <c r="F108" s="523">
        <f>'[2]FLAKE ICE'!I112</f>
        <v>0</v>
      </c>
      <c r="G108" s="675"/>
      <c r="H108" s="661"/>
      <c r="I108" s="661"/>
      <c r="J108" s="661"/>
      <c r="K108" s="661"/>
      <c r="L108" s="143"/>
      <c r="M108" s="661"/>
      <c r="N108" s="661"/>
      <c r="O108" s="661"/>
      <c r="P108" s="93"/>
      <c r="Q108" s="666"/>
      <c r="R108" s="666"/>
      <c r="S108" s="666"/>
      <c r="T108" s="666"/>
    </row>
    <row r="109" spans="1:20">
      <c r="A109" s="676" t="s">
        <v>724</v>
      </c>
      <c r="C109" s="677"/>
      <c r="D109" s="677"/>
      <c r="E109" s="677"/>
      <c r="F109" s="678"/>
    </row>
    <row r="110" spans="1:20">
      <c r="A110" s="676" t="s">
        <v>725</v>
      </c>
      <c r="C110" s="677"/>
      <c r="D110" s="677"/>
      <c r="E110" s="677"/>
      <c r="F110" s="678"/>
    </row>
    <row r="111" spans="1:20">
      <c r="A111" s="676" t="s">
        <v>726</v>
      </c>
      <c r="C111" s="677"/>
      <c r="D111" s="677"/>
      <c r="E111" s="677"/>
      <c r="F111" s="678"/>
    </row>
    <row r="112" spans="1:20">
      <c r="A112" s="679" t="s">
        <v>727</v>
      </c>
      <c r="C112" s="677"/>
      <c r="D112" s="677"/>
      <c r="E112" s="677"/>
      <c r="F112" s="678"/>
      <c r="M112" s="510"/>
    </row>
    <row r="113" spans="1:13">
      <c r="A113" s="679" t="s">
        <v>728</v>
      </c>
      <c r="C113" s="677"/>
      <c r="D113" s="677"/>
      <c r="E113" s="677"/>
      <c r="F113" s="678"/>
      <c r="M113" s="510"/>
    </row>
    <row r="114" spans="1:13">
      <c r="A114" s="679" t="s">
        <v>729</v>
      </c>
      <c r="C114" s="677"/>
      <c r="D114" s="677"/>
      <c r="E114" s="680"/>
      <c r="F114" s="678"/>
      <c r="M114" s="510"/>
    </row>
    <row r="115" spans="1:13">
      <c r="A115" s="681" t="s">
        <v>730</v>
      </c>
      <c r="C115" s="682"/>
      <c r="D115" s="682"/>
      <c r="E115" s="683"/>
      <c r="F115" s="678"/>
      <c r="M115" s="510"/>
    </row>
    <row r="116" spans="1:13">
      <c r="A116" s="679" t="s">
        <v>731</v>
      </c>
      <c r="C116" s="682"/>
      <c r="D116" s="682"/>
      <c r="E116" s="683"/>
      <c r="F116" s="678"/>
      <c r="M116" s="510"/>
    </row>
    <row r="117" spans="1:13">
      <c r="C117" s="682"/>
      <c r="D117" s="682"/>
      <c r="E117" s="683"/>
      <c r="F117" s="678"/>
      <c r="M117" s="510"/>
    </row>
    <row r="140" spans="1:1">
      <c r="A140" s="684"/>
    </row>
  </sheetData>
  <mergeCells count="23">
    <mergeCell ref="C6:C19"/>
    <mergeCell ref="C20:C27"/>
    <mergeCell ref="C29:C31"/>
    <mergeCell ref="C32:C42"/>
    <mergeCell ref="C52:C55"/>
    <mergeCell ref="C56:C58"/>
    <mergeCell ref="C61:C62"/>
    <mergeCell ref="C66:C73"/>
    <mergeCell ref="C74:C80"/>
    <mergeCell ref="C81:C92"/>
    <mergeCell ref="C93:C95"/>
    <mergeCell ref="C96:C104"/>
    <mergeCell ref="C105:C108"/>
    <mergeCell ref="P6:P28"/>
    <mergeCell ref="P29:P31"/>
    <mergeCell ref="P32:P39"/>
    <mergeCell ref="P43:P45"/>
    <mergeCell ref="P46:P49"/>
    <mergeCell ref="P53:P55"/>
    <mergeCell ref="P66:P73"/>
    <mergeCell ref="P74:P80"/>
    <mergeCell ref="P81:P92"/>
    <mergeCell ref="P96:P104"/>
  </mergeCells>
  <pageMargins left="0.708661417322835" right="0.708661417322835" top="0.748031496062992" bottom="0.748031496062992" header="0.31496062992126" footer="0.31496062992126"/>
  <pageSetup paperSize="9" orientation="landscape"/>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theme="9" tint="0.6"/>
  </sheetPr>
  <dimension ref="A1:BJ53"/>
  <sheetViews>
    <sheetView zoomScale="115" zoomScaleNormal="115" workbookViewId="0">
      <pane xSplit="2" ySplit="3" topLeftCell="C4" activePane="bottomRight" state="frozen"/>
      <selection/>
      <selection pane="topRight"/>
      <selection pane="bottomLeft"/>
      <selection pane="bottomRight" activeCell="K57" sqref="K57"/>
    </sheetView>
  </sheetViews>
  <sheetFormatPr defaultColWidth="9" defaultRowHeight="15"/>
  <cols>
    <col min="1" max="1" width="13.1428571428571" style="423" customWidth="1"/>
    <col min="2" max="2" width="16.2857142857143" style="423" customWidth="1"/>
    <col min="3" max="3" width="15.2761904761905" style="423" customWidth="1"/>
    <col min="4" max="4" width="13.5714285714286" style="115" customWidth="1"/>
    <col min="5" max="5" width="12.4190476190476" style="115" customWidth="1"/>
    <col min="6" max="6" width="11.4285714285714" style="115" customWidth="1"/>
    <col min="7" max="7" width="9.42857142857143" style="115" customWidth="1"/>
    <col min="8" max="8" width="12.4285714285714" style="115" customWidth="1"/>
    <col min="9" max="9" width="13" style="115" customWidth="1"/>
    <col min="10" max="10" width="16.1428571428571" style="115" customWidth="1"/>
    <col min="11" max="12" width="10" style="423" customWidth="1"/>
    <col min="13" max="13" width="13.2857142857143" style="115" customWidth="1"/>
    <col min="14" max="14" width="12.5714285714286" style="603" customWidth="1"/>
    <col min="15" max="15" width="13.8571428571429" style="115" customWidth="1"/>
    <col min="16" max="16" width="12.5714285714286" style="115" customWidth="1"/>
    <col min="17" max="17" width="13.8571428571429" style="115" customWidth="1"/>
    <col min="18" max="18" width="10.2857142857143" style="115" customWidth="1"/>
    <col min="19" max="19" width="18.4285714285714" style="115" customWidth="1"/>
    <col min="20" max="20" width="11.1428571428571" style="115" customWidth="1"/>
    <col min="21" max="21" width="13.2857142857143" style="423" customWidth="1"/>
    <col min="22" max="22" width="8.57142857142857" style="115" customWidth="1"/>
    <col min="23" max="23" width="12.2857142857143" style="115" customWidth="1"/>
    <col min="24" max="24" width="10.8571428571429" style="115" customWidth="1"/>
    <col min="25" max="25" width="12" style="115" customWidth="1"/>
    <col min="26" max="26" width="11.7142857142857" style="115" customWidth="1"/>
    <col min="27" max="27" width="19.5714285714286" style="115" customWidth="1"/>
    <col min="28" max="28" width="12.5714285714286" style="115" customWidth="1"/>
    <col min="29" max="29" width="12.1428571428571" style="115" customWidth="1"/>
    <col min="30" max="30" width="9" style="115" customWidth="1"/>
    <col min="31" max="31" width="12.5714285714286" style="115" customWidth="1"/>
    <col min="32" max="32" width="12.1714285714286" style="115" customWidth="1"/>
    <col min="33" max="33" width="11.1428571428571" style="115" customWidth="1"/>
    <col min="34" max="34" width="14" style="115" customWidth="1"/>
    <col min="35" max="35" width="11.4285714285714" style="115" customWidth="1"/>
    <col min="36" max="36" width="10" style="604" customWidth="1"/>
    <col min="37" max="37" width="11.4285714285714" style="604" customWidth="1"/>
    <col min="38" max="38" width="9.28571428571429" style="604" customWidth="1"/>
    <col min="39" max="39" width="9.42857142857143" style="604" customWidth="1"/>
    <col min="40" max="40" width="8.28571428571429" style="604" customWidth="1"/>
    <col min="41" max="41" width="10.7142857142857" style="604" customWidth="1"/>
    <col min="42" max="42" width="11.8571428571429" style="115" customWidth="1"/>
    <col min="43" max="43" width="12" style="115" customWidth="1"/>
    <col min="44" max="44" width="12" style="115" hidden="1" customWidth="1"/>
    <col min="45" max="46" width="7" style="115" hidden="1" customWidth="1"/>
    <col min="47" max="47" width="10.8571428571429" style="115" customWidth="1"/>
    <col min="48" max="48" width="12" style="115" customWidth="1"/>
    <col min="49" max="49" width="10.1428571428571" style="115" customWidth="1"/>
    <col min="50" max="50" width="10.4285714285714" style="115" customWidth="1"/>
    <col min="51" max="51" width="7" style="115" customWidth="1"/>
    <col min="52" max="52" width="11.8571428571429" style="115" customWidth="1"/>
    <col min="53" max="53" width="7" style="115" customWidth="1"/>
    <col min="54" max="54" width="14.7142857142857" style="115" customWidth="1"/>
    <col min="55" max="55" width="11.2857142857143" style="115" customWidth="1"/>
    <col min="56" max="56" width="10.1428571428571" style="115" customWidth="1"/>
    <col min="57" max="59" width="7" style="115" customWidth="1"/>
    <col min="60" max="60" width="12.4285714285714" style="115" customWidth="1"/>
    <col min="61" max="61" width="18.8571428571429" style="115" customWidth="1"/>
    <col min="62" max="62" width="14.4285714285714" style="115" customWidth="1"/>
    <col min="63" max="63" width="18.8571428571429" style="115" customWidth="1"/>
    <col min="64" max="64" width="13.5714285714286" style="115" customWidth="1"/>
    <col min="65" max="65" width="16.5714285714286" style="115" customWidth="1"/>
    <col min="66" max="66" width="9.57142857142857" style="115" customWidth="1"/>
    <col min="67" max="67" width="10.2857142857143" style="115" customWidth="1"/>
    <col min="68" max="68" width="12.7142857142857" style="115" customWidth="1"/>
    <col min="69" max="69" width="9.85714285714286" style="115" customWidth="1"/>
    <col min="70" max="70" width="9.57142857142857" style="115" customWidth="1"/>
    <col min="71" max="71" width="6.14285714285714" style="115" customWidth="1"/>
    <col min="72" max="79" width="18.1428571428571" style="115" customWidth="1"/>
    <col min="80" max="80" width="10" style="115" customWidth="1"/>
    <col min="81" max="16379" width="9.14285714285714" style="115"/>
    <col min="16380" max="16384" width="9" style="115"/>
  </cols>
  <sheetData>
    <row r="1" customFormat="1"/>
    <row r="2" customFormat="1" ht="13.5" customHeight="1"/>
    <row r="3" ht="36" customHeight="1" spans="1:41">
      <c r="A3" s="484" t="str">
        <f>[2]BITZER!$A8</f>
        <v>ITEM CODE</v>
      </c>
      <c r="B3" s="484" t="str">
        <f>[2]BITZER!$A8</f>
        <v>ITEM CODE</v>
      </c>
      <c r="C3" s="484" t="str">
        <f>[2]BITZER!$A8</f>
        <v>ITEM CODE</v>
      </c>
      <c r="D3" s="319" t="s">
        <v>101</v>
      </c>
      <c r="E3" s="376" t="str">
        <f>[2]BITZER!$E$8</f>
        <v>Accessories</v>
      </c>
      <c r="F3" s="319" t="str">
        <f>[2]BITZER!$F$8</f>
        <v>HP</v>
      </c>
      <c r="G3" s="486" t="str">
        <f>[2]BITZER!$G$8</f>
        <v>BTU AT 0C to -25C</v>
      </c>
      <c r="H3" s="605" t="str">
        <f>[2]BITZER!$N$8</f>
        <v>Germany Bitzer (RM) </v>
      </c>
      <c r="I3" s="486" t="s">
        <v>373</v>
      </c>
      <c r="J3" s="575" t="str">
        <f>[2]BITZER!$R$8</f>
        <v>CU QC MODEL</v>
      </c>
      <c r="K3" s="606" t="str">
        <f>[2]BITZER!U$8</f>
        <v>Cond QC (RM)</v>
      </c>
      <c r="L3" s="98" t="str">
        <f>[2]BITZER!$W8</f>
        <v>HTC MODEL</v>
      </c>
      <c r="M3" s="607" t="str">
        <f>[2]BITZER!$Z8</f>
        <v>HTC cond (RM)</v>
      </c>
      <c r="N3" s="490"/>
      <c r="O3" s="490"/>
      <c r="P3" s="608"/>
      <c r="Q3" s="609"/>
      <c r="R3" s="609"/>
      <c r="S3" s="608"/>
      <c r="T3" s="490"/>
      <c r="U3" s="490"/>
      <c r="V3" s="405"/>
      <c r="AI3" s="610"/>
      <c r="AJ3" s="611"/>
      <c r="AK3" s="612"/>
      <c r="AL3" s="612"/>
      <c r="AM3" s="612"/>
      <c r="AN3" s="612"/>
      <c r="AO3" s="115"/>
    </row>
    <row r="4" s="84" customFormat="1" ht="12" spans="1:41">
      <c r="A4" s="484">
        <f>[2]BITZER!$A9</f>
        <v>0</v>
      </c>
      <c r="B4" s="329" t="str">
        <f>[2]BITZER!$B9</f>
        <v>2HES-1(Y)</v>
      </c>
      <c r="C4" s="334" t="str">
        <f>[2]BITZER!$C9</f>
        <v>2HC-1.2</v>
      </c>
      <c r="D4" s="306" t="s">
        <v>732</v>
      </c>
      <c r="E4" s="319" t="str">
        <f>[2]BITZER!$E9</f>
        <v>CH</v>
      </c>
      <c r="F4" s="277" t="str">
        <f>[2]BITZER!$F9</f>
        <v>1.5 LT</v>
      </c>
      <c r="G4" s="281" t="str">
        <f>[2]BITZER!$G9</f>
        <v>4900btu</v>
      </c>
      <c r="H4" s="613">
        <f>[2]BITZER!$N9</f>
        <v>0</v>
      </c>
      <c r="I4" s="493" t="s">
        <v>702</v>
      </c>
      <c r="J4" s="614" t="str">
        <f>[2]BITZER!R9</f>
        <v>CU - 22  QC</v>
      </c>
      <c r="K4" s="615">
        <f>[2]BITZER!U9</f>
        <v>0</v>
      </c>
      <c r="L4" s="98">
        <f>[2]BITZER!$W9</f>
        <v>0</v>
      </c>
      <c r="M4" s="616">
        <f>[2]BITZER!$Z9</f>
        <v>0</v>
      </c>
      <c r="P4" s="482"/>
      <c r="Q4" s="617"/>
      <c r="R4" s="617"/>
      <c r="S4" s="618"/>
      <c r="T4" s="482"/>
      <c r="U4" s="619"/>
      <c r="V4" s="405"/>
      <c r="AI4" s="620"/>
      <c r="AJ4" s="621"/>
      <c r="AK4" s="622"/>
      <c r="AL4" s="620"/>
      <c r="AM4" s="620"/>
      <c r="AN4" s="623"/>
    </row>
    <row r="5" s="84" customFormat="1" ht="12" spans="1:41">
      <c r="A5" s="484">
        <f>[2]BITZER!$A10</f>
        <v>0</v>
      </c>
      <c r="B5" s="329" t="str">
        <f>[2]BITZER!$B10</f>
        <v>2HES-2(Y)</v>
      </c>
      <c r="C5" s="334" t="str">
        <f>[2]BITZER!$C10</f>
        <v>2HC-2.2</v>
      </c>
      <c r="D5" s="307"/>
      <c r="E5" s="319" t="str">
        <f>[2]BITZER!$E10</f>
        <v>CH</v>
      </c>
      <c r="F5" s="277" t="str">
        <f>[2]BITZER!$F10</f>
        <v>2 MT</v>
      </c>
      <c r="G5" s="281" t="str">
        <f>[2]BITZER!$G10</f>
        <v>14100btu</v>
      </c>
      <c r="H5" s="613">
        <f>[2]BITZER!$N10</f>
        <v>0</v>
      </c>
      <c r="I5" s="497"/>
      <c r="J5" s="614" t="str">
        <f>[2]BITZER!R10</f>
        <v>CU - 32  QC</v>
      </c>
      <c r="K5" s="615">
        <f>[2]BITZER!U10</f>
        <v>0</v>
      </c>
      <c r="L5" s="98" t="str">
        <f>[2]BITZER!$W10</f>
        <v>HTC-3</v>
      </c>
      <c r="M5" s="616">
        <f>[2]BITZER!$Z10</f>
        <v>0</v>
      </c>
      <c r="Q5" s="617"/>
      <c r="R5" s="617"/>
      <c r="S5" s="618"/>
      <c r="U5" s="624"/>
      <c r="V5" s="15"/>
      <c r="AI5" s="625"/>
      <c r="AJ5" s="621"/>
      <c r="AK5" s="622"/>
      <c r="AL5" s="625"/>
      <c r="AM5" s="620"/>
      <c r="AN5" s="626"/>
    </row>
    <row r="6" s="84" customFormat="1" ht="12" spans="1:41">
      <c r="A6" s="484">
        <f>[2]BITZER!$A11</f>
        <v>0</v>
      </c>
      <c r="B6" s="329" t="str">
        <f>[2]BITZER!$B11</f>
        <v>2GES-2(Y)</v>
      </c>
      <c r="C6" s="334" t="str">
        <f>[2]BITZER!$C11</f>
        <v>2GC-2.2</v>
      </c>
      <c r="D6" s="307"/>
      <c r="E6" s="319" t="str">
        <f>[2]BITZER!$E11</f>
        <v>CH</v>
      </c>
      <c r="F6" s="277" t="str">
        <f>[2]BITZER!$F11</f>
        <v>2 LT</v>
      </c>
      <c r="G6" s="281" t="str">
        <f>[2]BITZER!$G11</f>
        <v>5870btu</v>
      </c>
      <c r="H6" s="613">
        <f>[2]BITZER!$N11</f>
        <v>0</v>
      </c>
      <c r="I6" s="497"/>
      <c r="J6" s="614" t="str">
        <f>[2]BITZER!R11</f>
        <v>CU - 32  QC</v>
      </c>
      <c r="K6" s="615">
        <f>[2]BITZER!U11</f>
        <v>8585.54629184595</v>
      </c>
      <c r="L6" s="98" t="str">
        <f>[2]BITZER!$W11</f>
        <v>HTC-3</v>
      </c>
      <c r="M6" s="616">
        <f>[2]BITZER!$Z11</f>
        <v>9729.40098312731</v>
      </c>
      <c r="Q6" s="617"/>
      <c r="R6" s="617"/>
      <c r="S6" s="618"/>
      <c r="U6" s="619"/>
      <c r="AI6" s="620"/>
      <c r="AJ6" s="621"/>
      <c r="AK6" s="622"/>
      <c r="AL6" s="620"/>
      <c r="AM6" s="620"/>
      <c r="AN6" s="623"/>
    </row>
    <row r="7" s="84" customFormat="1" ht="12" spans="1:41">
      <c r="A7" s="484">
        <f>[2]BITZER!$A12</f>
        <v>0</v>
      </c>
      <c r="B7" s="329" t="str">
        <f>[2]BITZER!$B12</f>
        <v>2FES-2(Y)</v>
      </c>
      <c r="C7" s="334" t="str">
        <f>[2]BITZER!$C12</f>
        <v>2FC-2.2</v>
      </c>
      <c r="D7" s="307"/>
      <c r="E7" s="319" t="str">
        <f>[2]BITZER!$E12</f>
        <v>CH</v>
      </c>
      <c r="F7" s="277" t="str">
        <f>[2]BITZER!$F12</f>
        <v>2 LT</v>
      </c>
      <c r="G7" s="281" t="str">
        <f>[2]BITZER!$G12</f>
        <v>7030btu</v>
      </c>
      <c r="H7" s="613">
        <f>[2]BITZER!$N12</f>
        <v>4964.93506493506</v>
      </c>
      <c r="I7" s="497"/>
      <c r="J7" s="614" t="str">
        <f>[2]BITZER!R12</f>
        <v>CU - 36  QC</v>
      </c>
      <c r="K7" s="615">
        <f>[2]BITZER!U12</f>
        <v>8954.28655378992</v>
      </c>
      <c r="L7" s="98" t="str">
        <f>[2]BITZER!$W12</f>
        <v>HTC-3</v>
      </c>
      <c r="M7" s="616">
        <f>[2]BITZER!$Z12</f>
        <v>9940.82955455588</v>
      </c>
      <c r="Q7" s="617"/>
      <c r="R7" s="617"/>
      <c r="S7" s="618"/>
      <c r="U7" s="624"/>
      <c r="AI7" s="620"/>
      <c r="AJ7" s="621"/>
      <c r="AK7" s="622"/>
      <c r="AL7" s="620"/>
      <c r="AM7" s="620"/>
      <c r="AN7" s="626"/>
    </row>
    <row r="8" s="84" customFormat="1" ht="12" spans="1:41">
      <c r="A8" s="484">
        <f>[2]BITZER!$A13</f>
        <v>0</v>
      </c>
      <c r="B8" s="329" t="str">
        <f>[2]BITZER!$B13</f>
        <v>2FES-3(Y)</v>
      </c>
      <c r="C8" s="334" t="str">
        <f>[2]BITZER!$C13</f>
        <v>2FC-3.2</v>
      </c>
      <c r="D8" s="307"/>
      <c r="E8" s="319" t="str">
        <f>[2]BITZER!$E13</f>
        <v>CH</v>
      </c>
      <c r="F8" s="277" t="str">
        <f>[2]BITZER!$F13</f>
        <v>3 MT</v>
      </c>
      <c r="G8" s="281" t="str">
        <f>[2]BITZER!$G13</f>
        <v>20100btu</v>
      </c>
      <c r="H8" s="613">
        <f>[2]BITZER!$N13</f>
        <v>5174.02597402597</v>
      </c>
      <c r="I8" s="497"/>
      <c r="J8" s="614" t="str">
        <f>[2]BITZER!R13</f>
        <v>CU - 40  QC</v>
      </c>
      <c r="K8" s="615">
        <f>[2]BITZER!U13</f>
        <v>9310.02163225818</v>
      </c>
      <c r="L8" s="98" t="str">
        <f>[2]BITZER!$W13</f>
        <v>HTC-3</v>
      </c>
      <c r="M8" s="616">
        <f>[2]BITZER!$Z13</f>
        <v>10170.8295545559</v>
      </c>
      <c r="Q8" s="617"/>
      <c r="R8" s="617"/>
      <c r="S8" s="618"/>
      <c r="U8" s="619"/>
      <c r="AI8" s="625"/>
      <c r="AJ8" s="621"/>
      <c r="AK8" s="622"/>
      <c r="AL8" s="625"/>
      <c r="AM8" s="620"/>
      <c r="AN8" s="623"/>
    </row>
    <row r="9" s="84" customFormat="1" ht="12" spans="1:41">
      <c r="A9" s="484">
        <f>[2]BITZER!$A14</f>
        <v>0</v>
      </c>
      <c r="B9" s="329" t="str">
        <f>[2]BITZER!$B14</f>
        <v>2EES-2(Y)</v>
      </c>
      <c r="C9" s="334" t="str">
        <f>[2]BITZER!$C14</f>
        <v>2EC-2.2</v>
      </c>
      <c r="D9" s="307"/>
      <c r="E9" s="319" t="str">
        <f>[2]BITZER!$E14</f>
        <v>CH</v>
      </c>
      <c r="F9" s="277" t="str">
        <f>[2]BITZER!$F14</f>
        <v>2 LT</v>
      </c>
      <c r="G9" s="281" t="str">
        <f>[2]BITZER!$G14</f>
        <v>8157btu</v>
      </c>
      <c r="H9" s="613">
        <f>[2]BITZER!$N14</f>
        <v>6922.07792207792</v>
      </c>
      <c r="I9" s="497"/>
      <c r="J9" s="614" t="str">
        <f>[2]BITZER!R14</f>
        <v>CU - 40  QC</v>
      </c>
      <c r="K9" s="615">
        <f>[2]BITZER!U14</f>
        <v>11232.8787751153</v>
      </c>
      <c r="L9" s="98" t="str">
        <f>[2]BITZER!$W14</f>
        <v>HTC-3</v>
      </c>
      <c r="M9" s="616">
        <f>[2]BITZER!$Z14</f>
        <v>12093.686697413</v>
      </c>
      <c r="Q9" s="617"/>
      <c r="R9" s="617"/>
      <c r="S9" s="618"/>
      <c r="U9" s="624"/>
      <c r="AI9" s="620"/>
      <c r="AJ9" s="621"/>
      <c r="AK9" s="622"/>
      <c r="AL9" s="620"/>
      <c r="AM9" s="620"/>
      <c r="AN9" s="626"/>
    </row>
    <row r="10" s="84" customFormat="1" ht="12" spans="1:41">
      <c r="A10" s="484">
        <f>[2]BITZER!$A15</f>
        <v>0</v>
      </c>
      <c r="B10" s="329" t="str">
        <f>[2]BITZER!$B15</f>
        <v>2EES-3(Y)</v>
      </c>
      <c r="C10" s="334" t="str">
        <f>[2]BITZER!$C15</f>
        <v>2EC-3.2</v>
      </c>
      <c r="D10" s="307"/>
      <c r="E10" s="319" t="str">
        <f>[2]BITZER!$E15</f>
        <v>CH</v>
      </c>
      <c r="F10" s="277" t="str">
        <f>[2]BITZER!$F15</f>
        <v>3 MT</v>
      </c>
      <c r="G10" s="281" t="str">
        <f>[2]BITZER!$G15</f>
        <v>23891btu</v>
      </c>
      <c r="H10" s="613">
        <f>[2]BITZER!$N15</f>
        <v>7459.74025974026</v>
      </c>
      <c r="I10" s="497"/>
      <c r="J10" s="614" t="str">
        <f>[2]BITZER!R15</f>
        <v>CU - 50  QC</v>
      </c>
      <c r="K10" s="615">
        <f>[2]BITZER!U15</f>
        <v>12086.6995595842</v>
      </c>
      <c r="L10" s="98" t="str">
        <f>[2]BITZER!$W15</f>
        <v>HTC-3</v>
      </c>
      <c r="M10" s="616">
        <f>[2]BITZER!$Z15</f>
        <v>12685.1152688416</v>
      </c>
      <c r="Q10" s="617"/>
      <c r="R10" s="617"/>
      <c r="S10" s="618"/>
      <c r="U10" s="627"/>
      <c r="AI10" s="625"/>
      <c r="AJ10" s="621"/>
      <c r="AK10" s="622"/>
      <c r="AL10" s="625"/>
      <c r="AM10" s="620"/>
      <c r="AN10" s="623"/>
    </row>
    <row r="11" s="84" customFormat="1" ht="12" spans="1:41">
      <c r="A11" s="484" t="str">
        <f>[2]BITZER!$A16</f>
        <v>BIT001</v>
      </c>
      <c r="B11" s="329" t="str">
        <f>[2]BITZER!$B16</f>
        <v>2DES-2(Y)</v>
      </c>
      <c r="C11" s="334" t="str">
        <f>[2]BITZER!$C16</f>
        <v>2DC-2.2</v>
      </c>
      <c r="D11" s="307"/>
      <c r="E11" s="319" t="str">
        <f>[2]BITZER!$E16</f>
        <v>CH</v>
      </c>
      <c r="F11" s="277" t="str">
        <f>[2]BITZER!$F16</f>
        <v>2 LT</v>
      </c>
      <c r="G11" s="281" t="str">
        <f>[2]BITZER!$G16</f>
        <v>9078btu</v>
      </c>
      <c r="H11" s="613">
        <f>[2]BITZER!$N16</f>
        <v>7198.7012987013</v>
      </c>
      <c r="I11" s="497"/>
      <c r="J11" s="614" t="str">
        <f>[2]BITZER!R16</f>
        <v>CU - 40  QC</v>
      </c>
      <c r="K11" s="615">
        <f>[2]BITZER!U16</f>
        <v>11537.164489401</v>
      </c>
      <c r="L11" s="98" t="str">
        <f>[2]BITZER!$W16</f>
        <v>HTC-4</v>
      </c>
      <c r="M11" s="616">
        <f>[2]BITZER!$Z16</f>
        <v>12508.8863424884</v>
      </c>
      <c r="Q11" s="617"/>
      <c r="R11" s="617"/>
      <c r="S11" s="618"/>
      <c r="U11" s="624"/>
      <c r="AI11" s="620"/>
      <c r="AJ11" s="621"/>
      <c r="AK11" s="622"/>
      <c r="AL11" s="620"/>
      <c r="AM11" s="620"/>
      <c r="AN11" s="628"/>
    </row>
    <row r="12" s="84" customFormat="1" ht="12" spans="1:41">
      <c r="A12" s="484" t="str">
        <f>[2]BITZER!$A17</f>
        <v>BIT002</v>
      </c>
      <c r="B12" s="329" t="str">
        <f>[2]BITZER!$B17</f>
        <v>2DES-3(Y)</v>
      </c>
      <c r="C12" s="334" t="str">
        <f>[2]BITZER!$C17</f>
        <v>2DC-3.2</v>
      </c>
      <c r="D12" s="307"/>
      <c r="E12" s="319" t="str">
        <f>[2]BITZER!$E17</f>
        <v>CH</v>
      </c>
      <c r="F12" s="277" t="str">
        <f>[2]BITZER!$F17</f>
        <v>3 MT</v>
      </c>
      <c r="G12" s="281" t="str">
        <f>[2]BITZER!$G17</f>
        <v>28600btu</v>
      </c>
      <c r="H12" s="613">
        <f>[2]BITZER!$N17</f>
        <v>7496.1038961039</v>
      </c>
      <c r="I12" s="497"/>
      <c r="J12" s="614" t="str">
        <f>[2]BITZER!R17</f>
        <v>CU - 50  QC</v>
      </c>
      <c r="K12" s="615">
        <f>[2]BITZER!U17</f>
        <v>12126.6995595842</v>
      </c>
      <c r="L12" s="98" t="str">
        <f>[2]BITZER!$W17</f>
        <v>HTC-4</v>
      </c>
      <c r="M12" s="616">
        <f>[2]BITZER!$Z17</f>
        <v>12836.0291996313</v>
      </c>
      <c r="Q12" s="617"/>
      <c r="R12" s="617"/>
      <c r="S12" s="618"/>
      <c r="U12" s="629"/>
      <c r="AI12" s="620"/>
      <c r="AJ12" s="621"/>
      <c r="AK12" s="622"/>
      <c r="AL12" s="620"/>
      <c r="AM12" s="620"/>
      <c r="AN12" s="628"/>
    </row>
    <row r="13" s="84" customFormat="1" ht="12" spans="1:41">
      <c r="A13" s="484" t="str">
        <f>[2]BITZER!$A18</f>
        <v>BIT003</v>
      </c>
      <c r="B13" s="329" t="str">
        <f>[2]BITZER!$B18</f>
        <v>2CES-3(Y)</v>
      </c>
      <c r="C13" s="334" t="str">
        <f>[2]BITZER!$C18</f>
        <v>2CC-3.2</v>
      </c>
      <c r="D13" s="307"/>
      <c r="E13" s="319" t="str">
        <f>[2]BITZER!$E18</f>
        <v>CH</v>
      </c>
      <c r="F13" s="277" t="str">
        <f>[2]BITZER!$F18</f>
        <v>3 LT</v>
      </c>
      <c r="G13" s="281" t="str">
        <f>[2]BITZER!$G18</f>
        <v>11399btu</v>
      </c>
      <c r="H13" s="613">
        <f>[2]BITZER!$N18</f>
        <v>7497.4025974026</v>
      </c>
      <c r="I13" s="497"/>
      <c r="J13" s="614" t="str">
        <f>[2]BITZER!R18</f>
        <v>CU - 50  QC</v>
      </c>
      <c r="K13" s="615">
        <f>[2]BITZER!U18</f>
        <v>12128.1281310127</v>
      </c>
      <c r="L13" s="98" t="str">
        <f>[2]BITZER!$W18</f>
        <v>HTC-4</v>
      </c>
      <c r="M13" s="616">
        <f>[2]BITZER!$Z18</f>
        <v>12837.4577710599</v>
      </c>
      <c r="Q13" s="617"/>
      <c r="R13" s="617"/>
      <c r="S13" s="618"/>
      <c r="U13" s="624"/>
      <c r="AI13" s="620"/>
      <c r="AJ13" s="621"/>
      <c r="AK13" s="622"/>
      <c r="AL13" s="620"/>
      <c r="AM13" s="620"/>
      <c r="AN13" s="628"/>
    </row>
    <row r="14" s="84" customFormat="1" ht="12" spans="1:41">
      <c r="A14" s="484" t="str">
        <f>[2]BITZER!$A19</f>
        <v>BIT004</v>
      </c>
      <c r="B14" s="329" t="str">
        <f>[2]BITZER!$B19</f>
        <v>2CES-4(Y)</v>
      </c>
      <c r="C14" s="334" t="str">
        <f>[2]BITZER!$C19</f>
        <v>2CC-4.2</v>
      </c>
      <c r="D14" s="307"/>
      <c r="E14" s="319" t="str">
        <f>[2]BITZER!$E19</f>
        <v>CH</v>
      </c>
      <c r="F14" s="277" t="str">
        <f>[2]BITZER!$F19</f>
        <v>4 MT</v>
      </c>
      <c r="G14" s="281" t="str">
        <f>[2]BITZER!$G19</f>
        <v>35119btu</v>
      </c>
      <c r="H14" s="613">
        <f>[2]BITZER!$N19</f>
        <v>7771.42857142857</v>
      </c>
      <c r="I14" s="497"/>
      <c r="J14" s="614" t="str">
        <f>[2]BITZER!R19</f>
        <v>CU - 64 QC</v>
      </c>
      <c r="K14" s="615">
        <f>[2]BITZER!U19</f>
        <v>13040.6755349586</v>
      </c>
      <c r="L14" s="98" t="str">
        <f>[2]BITZER!$W19</f>
        <v>HTC-5</v>
      </c>
      <c r="M14" s="616">
        <f>[2]BITZER!$Z19</f>
        <v>13249.8002732782</v>
      </c>
      <c r="Q14" s="617"/>
      <c r="R14" s="617"/>
      <c r="S14" s="618"/>
      <c r="U14" s="629"/>
      <c r="AI14" s="620"/>
      <c r="AJ14" s="621"/>
      <c r="AK14" s="622"/>
      <c r="AL14" s="620"/>
      <c r="AM14" s="620"/>
      <c r="AN14" s="628"/>
    </row>
    <row r="15" s="84" customFormat="1" ht="12" spans="1:41">
      <c r="A15" s="484" t="str">
        <f>[2]BITZER!$A20</f>
        <v>BIT005</v>
      </c>
      <c r="B15" s="329" t="str">
        <f>[2]BITZER!$B20</f>
        <v>4FES-3(Y)</v>
      </c>
      <c r="C15" s="334" t="str">
        <f>[2]BITZER!$C20</f>
        <v>4FC-3.2</v>
      </c>
      <c r="D15" s="307"/>
      <c r="E15" s="319" t="str">
        <f>[2]BITZER!$E20</f>
        <v>CH</v>
      </c>
      <c r="F15" s="277" t="str">
        <f>[2]BITZER!$F20</f>
        <v>3 LT</v>
      </c>
      <c r="G15" s="281" t="str">
        <f>[2]BITZER!$G20</f>
        <v>12867btu</v>
      </c>
      <c r="H15" s="613">
        <f>[2]BITZER!$N20</f>
        <v>8016.88311688312</v>
      </c>
      <c r="I15" s="497"/>
      <c r="J15" s="614" t="str">
        <f>[2]BITZER!R20</f>
        <v>CU - 50  QC</v>
      </c>
      <c r="K15" s="615">
        <f>[2]BITZER!U20</f>
        <v>12699.5567024413</v>
      </c>
      <c r="L15" s="98" t="str">
        <f>[2]BITZER!$W20</f>
        <v>HTC-5</v>
      </c>
      <c r="M15" s="616">
        <f>[2]BITZER!$Z20</f>
        <v>13519.8002732782</v>
      </c>
      <c r="Q15" s="617"/>
      <c r="R15" s="617"/>
      <c r="S15" s="618"/>
      <c r="U15" s="624"/>
      <c r="AI15" s="620"/>
      <c r="AJ15" s="621"/>
      <c r="AK15" s="622"/>
      <c r="AL15" s="620"/>
      <c r="AM15" s="620"/>
      <c r="AN15" s="628"/>
    </row>
    <row r="16" s="84" customFormat="1" ht="12" spans="1:41">
      <c r="A16" s="484" t="str">
        <f>[2]BITZER!$A21</f>
        <v>BIT006</v>
      </c>
      <c r="B16" s="329" t="str">
        <f>[2]BITZER!$B21</f>
        <v>4FES-5(Y)</v>
      </c>
      <c r="C16" s="334" t="str">
        <f>[2]BITZER!$C21</f>
        <v>4FC-5.2</v>
      </c>
      <c r="D16" s="307"/>
      <c r="E16" s="319" t="str">
        <f>[2]BITZER!$E21</f>
        <v>CH</v>
      </c>
      <c r="F16" s="277" t="str">
        <f>[2]BITZER!$F21</f>
        <v>5 MT</v>
      </c>
      <c r="G16" s="281" t="str">
        <f>[2]BITZER!$G21</f>
        <v>40682btu</v>
      </c>
      <c r="H16" s="613">
        <f>[2]BITZER!$N21</f>
        <v>8931.16883116883</v>
      </c>
      <c r="I16" s="497"/>
      <c r="J16" s="614" t="str">
        <f>[2]BITZER!R21</f>
        <v>CU - 72 QC</v>
      </c>
      <c r="K16" s="615">
        <f>[2]BITZER!U21</f>
        <v>14684.3646549451</v>
      </c>
      <c r="L16" s="98" t="str">
        <f>[2]BITZER!$W21</f>
        <v>HTC-8</v>
      </c>
      <c r="M16" s="616">
        <f>[2]BITZER!$Z21</f>
        <v>15347.5804438725</v>
      </c>
      <c r="Q16" s="617"/>
      <c r="R16" s="617"/>
      <c r="S16" s="618"/>
      <c r="U16" s="627"/>
      <c r="AI16" s="620"/>
      <c r="AJ16" s="621"/>
      <c r="AK16" s="622"/>
      <c r="AL16" s="620"/>
      <c r="AM16" s="620"/>
      <c r="AN16" s="628"/>
    </row>
    <row r="17" s="84" customFormat="1" ht="12" spans="1:40">
      <c r="A17" s="484" t="str">
        <f>[2]BITZER!$A22</f>
        <v>BIT007</v>
      </c>
      <c r="B17" s="329" t="str">
        <f>[2]BITZER!$B22</f>
        <v>4EES-4(Y)</v>
      </c>
      <c r="C17" s="334" t="str">
        <f>[2]BITZER!$C22</f>
        <v>4EC-4.2</v>
      </c>
      <c r="D17" s="307"/>
      <c r="E17" s="319" t="str">
        <f>[2]BITZER!$E22</f>
        <v>CH</v>
      </c>
      <c r="F17" s="277" t="str">
        <f>[2]BITZER!$F22</f>
        <v>4 LT</v>
      </c>
      <c r="G17" s="281" t="str">
        <f>[2]BITZER!$G22</f>
        <v>16006btu</v>
      </c>
      <c r="H17" s="613">
        <f>[2]BITZER!$N22</f>
        <v>8287.01298701299</v>
      </c>
      <c r="I17" s="497"/>
      <c r="J17" s="614" t="str">
        <f>[2]BITZER!R22</f>
        <v>CU - 64 QC</v>
      </c>
      <c r="K17" s="615">
        <f>[2]BITZER!U22</f>
        <v>13833.8233949628</v>
      </c>
      <c r="L17" s="98" t="str">
        <f>[2]BITZER!$W22</f>
        <v>HTC-5</v>
      </c>
      <c r="M17" s="616">
        <f>[2]BITZER!$Z22</f>
        <v>14042.9481332824</v>
      </c>
      <c r="Q17" s="617"/>
      <c r="R17" s="617"/>
      <c r="S17" s="618"/>
      <c r="U17" s="624"/>
      <c r="AI17" s="620"/>
      <c r="AJ17" s="621"/>
      <c r="AK17" s="622"/>
      <c r="AL17" s="620"/>
      <c r="AM17" s="620"/>
      <c r="AN17" s="628"/>
    </row>
    <row r="18" s="84" customFormat="1" ht="12" spans="1:40">
      <c r="A18" s="484" t="str">
        <f>[2]BITZER!$A23</f>
        <v>BIT008</v>
      </c>
      <c r="B18" s="329" t="str">
        <f>[2]BITZER!$B23</f>
        <v>4EES-6(Y)</v>
      </c>
      <c r="C18" s="334" t="str">
        <f>[2]BITZER!$C23</f>
        <v>4EC-6.2</v>
      </c>
      <c r="D18" s="307"/>
      <c r="E18" s="319" t="str">
        <f>[2]BITZER!$E23</f>
        <v>CH</v>
      </c>
      <c r="F18" s="277" t="str">
        <f>[2]BITZER!$F23</f>
        <v>6 MT</v>
      </c>
      <c r="G18" s="281" t="str">
        <f>[2]BITZER!$G23</f>
        <v>52000btu</v>
      </c>
      <c r="H18" s="613">
        <f>[2]BITZER!$N23</f>
        <v>9496.1038961039</v>
      </c>
      <c r="I18" s="497"/>
      <c r="J18" s="614" t="str">
        <f>[2]BITZER!R23</f>
        <v>CU - 90 QC</v>
      </c>
      <c r="K18" s="615">
        <f>[2]BITZER!U23</f>
        <v>15617.4631892776</v>
      </c>
      <c r="L18" s="98" t="str">
        <f>[2]BITZER!$W23</f>
        <v>HTC-8</v>
      </c>
      <c r="M18" s="616">
        <f>[2]BITZER!$Z23</f>
        <v>15969.0090153011</v>
      </c>
      <c r="Q18" s="617"/>
      <c r="R18" s="617"/>
      <c r="S18" s="618"/>
      <c r="U18" s="629"/>
      <c r="AI18" s="620"/>
      <c r="AJ18" s="621"/>
      <c r="AK18" s="622"/>
      <c r="AL18" s="620"/>
      <c r="AM18" s="620"/>
      <c r="AN18" s="628"/>
    </row>
    <row r="19" s="84" customFormat="1" ht="12" spans="1:40">
      <c r="A19" s="484" t="str">
        <f>[2]BITZER!$A24</f>
        <v>BIT009</v>
      </c>
      <c r="B19" s="329" t="str">
        <f>[2]BITZER!$B24</f>
        <v>4DES-5(Y)</v>
      </c>
      <c r="C19" s="334" t="str">
        <f>[2]BITZER!$C24</f>
        <v>4DC-5.2</v>
      </c>
      <c r="D19" s="307"/>
      <c r="E19" s="319" t="str">
        <f>[2]BITZER!$E24</f>
        <v>CH</v>
      </c>
      <c r="F19" s="277" t="str">
        <f>[2]BITZER!$F24</f>
        <v>5 LT</v>
      </c>
      <c r="G19" s="281" t="str">
        <f>[2]BITZER!$G24</f>
        <v>19010btu</v>
      </c>
      <c r="H19" s="613">
        <f>[2]BITZER!$N24</f>
        <v>10398.7012987013</v>
      </c>
      <c r="I19" s="497"/>
      <c r="J19" s="614" t="str">
        <f>[2]BITZER!R24</f>
        <v>CU - 72 QC</v>
      </c>
      <c r="K19" s="615">
        <f>[2]BITZER!U24</f>
        <v>16507.6599945711</v>
      </c>
      <c r="L19" s="98" t="str">
        <f>[2]BITZER!$W24</f>
        <v>HTC-8</v>
      </c>
      <c r="M19" s="616">
        <f>[2]BITZER!$Z24</f>
        <v>17170.8757834986</v>
      </c>
      <c r="Q19" s="617"/>
      <c r="R19" s="617"/>
      <c r="S19" s="618"/>
      <c r="U19" s="624"/>
      <c r="AI19" s="620"/>
      <c r="AJ19" s="621"/>
      <c r="AK19" s="622"/>
      <c r="AL19" s="620"/>
      <c r="AM19" s="620"/>
      <c r="AN19" s="628"/>
    </row>
    <row r="20" s="84" customFormat="1" ht="12" spans="1:40">
      <c r="A20" s="484" t="str">
        <f>[2]BITZER!$A25</f>
        <v>BIT010</v>
      </c>
      <c r="B20" s="329" t="str">
        <f>[2]BITZER!$B25</f>
        <v>4DES-7(Y)</v>
      </c>
      <c r="C20" s="334" t="str">
        <f>[2]BITZER!$C25</f>
        <v>4DC-7.2</v>
      </c>
      <c r="D20" s="307"/>
      <c r="E20" s="319" t="str">
        <f>[2]BITZER!$E25</f>
        <v>CH</v>
      </c>
      <c r="F20" s="277" t="str">
        <f>[2]BITZER!$F25</f>
        <v>7 MT</v>
      </c>
      <c r="G20" s="281" t="str">
        <f>[2]BITZER!$G25</f>
        <v>60853btu</v>
      </c>
      <c r="H20" s="613">
        <f>[2]BITZER!$N25</f>
        <v>10923.3766233766</v>
      </c>
      <c r="I20" s="497"/>
      <c r="J20" s="614" t="str">
        <f>[2]BITZER!R25</f>
        <v>CU - 100 QC</v>
      </c>
      <c r="K20" s="615">
        <f>[2]BITZER!U25</f>
        <v>17654.902273358</v>
      </c>
      <c r="L20" s="98" t="str">
        <f>[2]BITZER!$W25</f>
        <v>HTC-10</v>
      </c>
      <c r="M20" s="616">
        <f>[2]BITZER!$Z25</f>
        <v>18080.7604330105</v>
      </c>
      <c r="Q20" s="617"/>
      <c r="R20" s="617"/>
      <c r="S20" s="618"/>
      <c r="U20" s="629"/>
      <c r="AI20" s="620"/>
      <c r="AJ20" s="621"/>
      <c r="AK20" s="622"/>
      <c r="AL20" s="620"/>
      <c r="AM20" s="620"/>
      <c r="AN20" s="628"/>
    </row>
    <row r="21" s="84" customFormat="1" ht="12" spans="1:40">
      <c r="A21" s="484" t="str">
        <f>[2]BITZER!$A26</f>
        <v>BIT011</v>
      </c>
      <c r="B21" s="329" t="str">
        <f>[2]BITZER!$B26</f>
        <v>4CES-6(Y)</v>
      </c>
      <c r="C21" s="334" t="str">
        <f>[2]BITZER!$C26</f>
        <v>4CC-6.2</v>
      </c>
      <c r="D21" s="307"/>
      <c r="E21" s="319" t="str">
        <f>[2]BITZER!$E26</f>
        <v>CH</v>
      </c>
      <c r="F21" s="277" t="str">
        <f>[2]BITZER!$F26</f>
        <v>6 LT</v>
      </c>
      <c r="G21" s="281" t="str">
        <f>[2]BITZER!$G26</f>
        <v>21024btu</v>
      </c>
      <c r="H21" s="613">
        <f>[2]BITZER!$N26</f>
        <v>11415.5844155844</v>
      </c>
      <c r="I21" s="497"/>
      <c r="J21" s="614" t="str">
        <f>[2]BITZER!R26</f>
        <v>CU - 90 QC</v>
      </c>
      <c r="K21" s="615">
        <f>[2]BITZER!U26</f>
        <v>17937.9013860465</v>
      </c>
      <c r="L21" s="98" t="str">
        <f>[2]BITZER!$W26</f>
        <v>HTC-8</v>
      </c>
      <c r="M21" s="616">
        <f>[2]BITZER!$Z26</f>
        <v>18289.44721207</v>
      </c>
      <c r="Q21" s="617"/>
      <c r="R21" s="617"/>
      <c r="S21" s="618"/>
      <c r="U21" s="624"/>
      <c r="AI21" s="620"/>
      <c r="AJ21" s="621"/>
      <c r="AK21" s="622"/>
      <c r="AL21" s="620"/>
      <c r="AM21" s="620"/>
      <c r="AN21" s="628"/>
    </row>
    <row r="22" s="84" customFormat="1" ht="12" spans="1:40">
      <c r="A22" s="484" t="str">
        <f>[2]BITZER!$A27</f>
        <v>BIT012</v>
      </c>
      <c r="B22" s="329" t="str">
        <f>[2]BITZER!$B27</f>
        <v>4CES-9(Y)</v>
      </c>
      <c r="C22" s="334" t="str">
        <f>[2]BITZER!$C27</f>
        <v>4CC-9.2</v>
      </c>
      <c r="D22" s="307"/>
      <c r="E22" s="319" t="str">
        <f>[2]BITZER!$E27</f>
        <v>CH</v>
      </c>
      <c r="F22" s="277" t="str">
        <f>[2]BITZER!$F27</f>
        <v>9 MT</v>
      </c>
      <c r="G22" s="281" t="str">
        <f>[2]BITZER!$G27</f>
        <v>69000btu</v>
      </c>
      <c r="H22" s="613">
        <f>[2]BITZER!$N27</f>
        <v>11859.7402597403</v>
      </c>
      <c r="I22" s="497"/>
      <c r="J22" s="614" t="str">
        <f>[2]BITZER!R27</f>
        <v>CU - 125 QC</v>
      </c>
      <c r="K22" s="615">
        <f>[2]BITZER!U27</f>
        <v>19427.5806627273</v>
      </c>
      <c r="L22" s="98" t="str">
        <f>[2]BITZER!$W27</f>
        <v>HTC-12</v>
      </c>
      <c r="M22" s="616">
        <f>[2]BITZER!$Z27</f>
        <v>19360.5528099155</v>
      </c>
      <c r="Q22" s="617"/>
      <c r="R22" s="617"/>
      <c r="S22" s="618"/>
      <c r="U22" s="630"/>
      <c r="AI22" s="620"/>
      <c r="AJ22" s="621"/>
      <c r="AK22" s="622"/>
      <c r="AL22" s="620"/>
      <c r="AM22" s="620"/>
      <c r="AN22" s="628"/>
    </row>
    <row r="23" s="84" customFormat="1" ht="12" spans="1:40">
      <c r="A23" s="484" t="str">
        <f>[2]BITZER!$A28</f>
        <v>BIT012.1</v>
      </c>
      <c r="B23" s="329" t="str">
        <f>[2]BITZER!$B28</f>
        <v>4VES-7(Y)</v>
      </c>
      <c r="C23" s="334" t="str">
        <f>[2]BITZER!$C28</f>
        <v>4VCS-6.2</v>
      </c>
      <c r="D23" s="307"/>
      <c r="E23" s="319" t="str">
        <f>[2]BITZER!$E28</f>
        <v>CH</v>
      </c>
      <c r="F23" s="277" t="str">
        <f>[2]BITZER!$F28</f>
        <v>6 LT</v>
      </c>
      <c r="G23" s="281" t="str">
        <f>[2]BITZER!$G28</f>
        <v>24983btu</v>
      </c>
      <c r="H23" s="613">
        <f>[2]BITZER!$N28</f>
        <v>13585.7142857143</v>
      </c>
      <c r="I23" s="497"/>
      <c r="J23" s="614" t="str">
        <f>[2]BITZER!R28</f>
        <v>CU - 100 QC</v>
      </c>
      <c r="K23" s="615">
        <f>[2]BITZER!U28</f>
        <v>21234.5885881455</v>
      </c>
      <c r="L23" s="98" t="str">
        <f>[2]BITZER!$W28</f>
        <v>HTC-10</v>
      </c>
      <c r="M23" s="616">
        <f>[2]BITZER!$Z28</f>
        <v>21660.4467477981</v>
      </c>
      <c r="Q23" s="617"/>
      <c r="R23" s="617"/>
      <c r="S23" s="618"/>
      <c r="U23" s="624"/>
      <c r="AI23" s="620"/>
      <c r="AJ23" s="621"/>
      <c r="AK23" s="622"/>
      <c r="AL23" s="620"/>
      <c r="AM23" s="620"/>
      <c r="AN23" s="628"/>
    </row>
    <row r="24" s="84" customFormat="1" ht="12" spans="1:40">
      <c r="A24" s="484" t="str">
        <f>[2]BITZER!$A29</f>
        <v>BIT013</v>
      </c>
      <c r="B24" s="329" t="str">
        <f>[2]BITZER!$B29</f>
        <v>4VES-10(Y)</v>
      </c>
      <c r="C24" s="334" t="str">
        <f>[2]BITZER!$C29</f>
        <v>4VCS-10.2</v>
      </c>
      <c r="D24" s="307"/>
      <c r="E24" s="319" t="str">
        <f>[2]BITZER!$E29</f>
        <v>CH</v>
      </c>
      <c r="F24" s="277" t="str">
        <f>[2]BITZER!$F29</f>
        <v>10 MT</v>
      </c>
      <c r="G24" s="281" t="str">
        <f>[2]BITZER!$G29</f>
        <v>79864btu</v>
      </c>
      <c r="H24" s="613">
        <f>[2]BITZER!$N29</f>
        <v>13332.4675324675</v>
      </c>
      <c r="I24" s="497"/>
      <c r="J24" s="614" t="str">
        <f>[2]BITZER!R29</f>
        <v>CU - 144 QC</v>
      </c>
      <c r="K24" s="615">
        <f>[2]BITZER!U29</f>
        <v>22341.7969852789</v>
      </c>
      <c r="L24" s="98" t="str">
        <f>[2]BITZER!$W29</f>
        <v>HTC-12</v>
      </c>
      <c r="M24" s="616">
        <f>[2]BITZER!$Z29</f>
        <v>21631.6676961317</v>
      </c>
      <c r="Q24" s="617"/>
      <c r="R24" s="617"/>
      <c r="S24" s="618"/>
      <c r="U24" s="631"/>
      <c r="AI24" s="620"/>
      <c r="AJ24" s="621"/>
      <c r="AK24" s="622"/>
      <c r="AL24" s="620"/>
      <c r="AM24" s="620"/>
      <c r="AN24" s="628"/>
    </row>
    <row r="25" s="84" customFormat="1" ht="12" spans="1:40">
      <c r="A25" s="484" t="str">
        <f>[2]BITZER!$A30</f>
        <v>BIT014</v>
      </c>
      <c r="B25" s="329" t="str">
        <f>[2]BITZER!$B30</f>
        <v>4TES-9(Y)</v>
      </c>
      <c r="C25" s="334" t="str">
        <f>[2]BITZER!$C30</f>
        <v>4TCS-8.2</v>
      </c>
      <c r="D25" s="307"/>
      <c r="E25" s="319" t="str">
        <f>[2]BITZER!$E30</f>
        <v>CH</v>
      </c>
      <c r="F25" s="277" t="str">
        <f>[2]BITZER!$F30</f>
        <v>8 LT</v>
      </c>
      <c r="G25" s="281" t="str">
        <f>[2]BITZER!$G30</f>
        <v>30887btu</v>
      </c>
      <c r="H25" s="613">
        <f>[2]BITZER!$N30</f>
        <v>13155.8441558442</v>
      </c>
      <c r="I25" s="497"/>
      <c r="J25" s="614" t="str">
        <f>[2]BITZER!R30</f>
        <v>CU - 125 QC</v>
      </c>
      <c r="K25" s="615">
        <f>[2]BITZER!U30</f>
        <v>21504.4098346578</v>
      </c>
      <c r="L25" s="98" t="str">
        <f>[2]BITZER!$W30</f>
        <v>HTC-12</v>
      </c>
      <c r="M25" s="616">
        <f>[2]BITZER!$Z30</f>
        <v>21437.381981846</v>
      </c>
      <c r="Q25" s="617"/>
      <c r="R25" s="617"/>
      <c r="S25" s="618"/>
      <c r="AI25" s="620"/>
      <c r="AJ25" s="621"/>
      <c r="AK25" s="622"/>
      <c r="AL25" s="620"/>
      <c r="AM25" s="620"/>
      <c r="AN25" s="628"/>
    </row>
    <row r="26" s="84" customFormat="1" ht="12" spans="1:40">
      <c r="A26" s="484" t="str">
        <f>[2]BITZER!$A31</f>
        <v>BIT015</v>
      </c>
      <c r="B26" s="329" t="str">
        <f>[2]BITZER!$B31</f>
        <v>4TES-12(Y)</v>
      </c>
      <c r="C26" s="334" t="str">
        <f>[2]BITZER!$C31</f>
        <v>4TCS-12.2</v>
      </c>
      <c r="D26" s="307"/>
      <c r="E26" s="319" t="str">
        <f>[2]BITZER!$E31</f>
        <v>CH</v>
      </c>
      <c r="F26" s="277" t="str">
        <f>[2]BITZER!$F31</f>
        <v>12 MT </v>
      </c>
      <c r="G26" s="281" t="str">
        <f>[2]BITZER!$G31</f>
        <v>96246btu</v>
      </c>
      <c r="H26" s="613">
        <f>[2]BITZER!$N31</f>
        <v>14779.2207792208</v>
      </c>
      <c r="I26" s="497"/>
      <c r="J26" s="614" t="str">
        <f>[2]BITZER!R31</f>
        <v>CU - 160 QC</v>
      </c>
      <c r="K26" s="615">
        <f>[2]BITZER!U31</f>
        <v>24568.5240848796</v>
      </c>
      <c r="L26" s="98" t="str">
        <f>[2]BITZER!$W31</f>
        <v>HTC-15</v>
      </c>
      <c r="M26" s="616">
        <f>[2]BITZER!$Z31</f>
        <v>23666.7519907191</v>
      </c>
      <c r="Q26" s="617"/>
      <c r="R26" s="617"/>
      <c r="S26" s="618"/>
      <c r="AI26" s="620"/>
      <c r="AJ26" s="621"/>
      <c r="AK26" s="622"/>
      <c r="AL26" s="620"/>
      <c r="AM26" s="620"/>
      <c r="AN26" s="628"/>
    </row>
    <row r="27" s="84" customFormat="1" ht="12" spans="1:40">
      <c r="A27" s="484" t="str">
        <f>[2]BITZER!$A32</f>
        <v>BIT016</v>
      </c>
      <c r="B27" s="329" t="str">
        <f>[2]BITZER!$B32</f>
        <v>4PES-12(Y)</v>
      </c>
      <c r="C27" s="334" t="str">
        <f>[2]BITZER!$C32</f>
        <v>4PCS-10.2</v>
      </c>
      <c r="D27" s="307"/>
      <c r="E27" s="319" t="str">
        <f>[2]BITZER!$E32</f>
        <v>CH</v>
      </c>
      <c r="F27" s="277" t="str">
        <f>[2]BITZER!$F32</f>
        <v>10 LT</v>
      </c>
      <c r="G27" s="281" t="str">
        <f>[2]BITZER!$G32</f>
        <v>35870btu</v>
      </c>
      <c r="H27" s="613">
        <f>[2]BITZER!$N32</f>
        <v>14262.3376623377</v>
      </c>
      <c r="I27" s="497"/>
      <c r="J27" s="614" t="str">
        <f>[2]BITZER!R32</f>
        <v>CU - 144 QC</v>
      </c>
      <c r="K27" s="615">
        <f>[2]BITZER!U32</f>
        <v>23507.5112709932</v>
      </c>
      <c r="L27" s="98" t="str">
        <f>[2]BITZER!$W32</f>
        <v>HTC-15</v>
      </c>
      <c r="M27" s="616">
        <f>[2]BITZER!$Z32</f>
        <v>23241.0377050048</v>
      </c>
      <c r="Q27" s="617"/>
      <c r="R27" s="617"/>
      <c r="S27" s="618"/>
      <c r="AI27" s="620"/>
      <c r="AJ27" s="621"/>
      <c r="AK27" s="622"/>
      <c r="AL27" s="620"/>
      <c r="AM27" s="620"/>
      <c r="AN27" s="628"/>
    </row>
    <row r="28" s="84" customFormat="1" ht="12" spans="1:40">
      <c r="A28" s="484" t="str">
        <f>[2]BITZER!$A33</f>
        <v>BIT017</v>
      </c>
      <c r="B28" s="329" t="str">
        <f>[2]BITZER!$B33</f>
        <v>4PES-15(Y)</v>
      </c>
      <c r="C28" s="334" t="str">
        <f>[2]BITZER!$C33</f>
        <v>4PCS-15.2</v>
      </c>
      <c r="D28" s="307"/>
      <c r="E28" s="319" t="str">
        <f>[2]BITZER!$E33</f>
        <v>CH</v>
      </c>
      <c r="F28" s="277" t="str">
        <f>[2]BITZER!$F33</f>
        <v>15 MT</v>
      </c>
      <c r="G28" s="281" t="str">
        <f>[2]BITZER!$G33</f>
        <v>115359btu</v>
      </c>
      <c r="H28" s="613">
        <f>[2]BITZER!$N33</f>
        <v>14311.6883116883</v>
      </c>
      <c r="I28" s="497"/>
      <c r="J28" s="614" t="str">
        <f>[2]BITZER!R33</f>
        <v>CU - 200 QC</v>
      </c>
      <c r="K28" s="615">
        <f>[2]BITZER!U33</f>
        <v>25704.1166668327</v>
      </c>
      <c r="L28" s="98" t="str">
        <f>[2]BITZER!$W33</f>
        <v>HTC-20</v>
      </c>
      <c r="M28" s="616">
        <f>[2]BITZER!$Z33</f>
        <v>24146.9301285066</v>
      </c>
      <c r="Q28" s="617"/>
      <c r="R28" s="617"/>
      <c r="S28" s="618"/>
      <c r="AI28" s="620"/>
      <c r="AJ28" s="621"/>
      <c r="AK28" s="622"/>
      <c r="AL28" s="620"/>
      <c r="AM28" s="620"/>
      <c r="AN28" s="628"/>
    </row>
    <row r="29" s="84" customFormat="1" ht="12" spans="1:40">
      <c r="A29" s="484" t="str">
        <f>[2]BITZER!$A34</f>
        <v>BIT018</v>
      </c>
      <c r="B29" s="329" t="str">
        <f>[2]BITZER!$B34</f>
        <v>4NES-14(Y)</v>
      </c>
      <c r="C29" s="334" t="str">
        <f>[2]BITZER!$C34</f>
        <v>4NCS-12.2</v>
      </c>
      <c r="D29" s="307"/>
      <c r="E29" s="319" t="str">
        <f>[2]BITZER!$E34</f>
        <v>CH</v>
      </c>
      <c r="F29" s="277" t="str">
        <f>[2]BITZER!$F34</f>
        <v>12 LT</v>
      </c>
      <c r="G29" s="281" t="str">
        <f>[2]BITZER!$G34</f>
        <v>41911btu</v>
      </c>
      <c r="H29" s="613">
        <f>[2]BITZER!$N34</f>
        <v>15519.4805194805</v>
      </c>
      <c r="I29" s="497"/>
      <c r="J29" s="614" t="str">
        <f>[2]BITZER!R34</f>
        <v>CU - 160 QC</v>
      </c>
      <c r="K29" s="615">
        <f>[2]BITZER!U34</f>
        <v>25679.5482118637</v>
      </c>
      <c r="L29" s="98" t="str">
        <f>[2]BITZER!$W34</f>
        <v>HTC-20</v>
      </c>
      <c r="M29" s="616">
        <f>[2]BITZER!$Z34</f>
        <v>25475.501557078</v>
      </c>
      <c r="Q29" s="617"/>
      <c r="R29" s="617"/>
      <c r="S29" s="618"/>
      <c r="AI29" s="620"/>
      <c r="AJ29" s="621"/>
      <c r="AK29" s="622"/>
      <c r="AL29" s="620"/>
      <c r="AM29" s="620"/>
      <c r="AN29" s="628"/>
    </row>
    <row r="30" s="84" customFormat="1" ht="12" spans="1:40">
      <c r="A30" s="484" t="str">
        <f>[2]BITZER!$A35</f>
        <v>BIT019</v>
      </c>
      <c r="B30" s="329" t="str">
        <f>[2]BITZER!$B35</f>
        <v>4NES-20(Y)</v>
      </c>
      <c r="C30" s="334" t="str">
        <f>[2]BITZER!$C35</f>
        <v>4NCS-20.2</v>
      </c>
      <c r="D30" s="307"/>
      <c r="E30" s="319" t="str">
        <f>[2]BITZER!$E35</f>
        <v>CH</v>
      </c>
      <c r="F30" s="277" t="str">
        <f>[2]BITZER!$F35</f>
        <v>20 MT</v>
      </c>
      <c r="G30" s="281" t="str">
        <f>[2]BITZER!$G35</f>
        <v>133960btu</v>
      </c>
      <c r="H30" s="613">
        <f>[2]BITZER!$N35</f>
        <v>17688.3116883117</v>
      </c>
      <c r="I30" s="497"/>
      <c r="J30" s="614" t="str">
        <f>[2]BITZER!R35</f>
        <v>CU - 250 QC</v>
      </c>
      <c r="K30" s="615">
        <f>[2]BITZER!U35</f>
        <v>32540.1185079309</v>
      </c>
      <c r="L30" s="98" t="str">
        <f>[2]BITZER!$W35</f>
        <v>HTC-25</v>
      </c>
      <c r="M30" s="616">
        <f>[2]BITZER!$Z35</f>
        <v>28923.3276440346</v>
      </c>
      <c r="Q30" s="617"/>
      <c r="R30" s="617"/>
      <c r="S30" s="618"/>
      <c r="AI30" s="620"/>
      <c r="AJ30" s="621"/>
      <c r="AK30" s="622"/>
      <c r="AL30" s="620"/>
      <c r="AM30" s="620"/>
      <c r="AN30" s="628"/>
    </row>
    <row r="31" s="84" customFormat="1" ht="12" spans="1:40">
      <c r="A31" s="484" t="str">
        <f>[2]BITZER!$A36</f>
        <v>BIT020</v>
      </c>
      <c r="B31" s="329" t="str">
        <f>[2]BITZER!$B36</f>
        <v>4HE-18(Y)</v>
      </c>
      <c r="C31" s="334" t="str">
        <f>[2]BITZER!$C36</f>
        <v>4H-15.2</v>
      </c>
      <c r="D31" s="307"/>
      <c r="E31" s="319" t="str">
        <f>[2]BITZER!$E36</f>
        <v>OPSS/CH</v>
      </c>
      <c r="F31" s="277" t="str">
        <f>[2]BITZER!$F36</f>
        <v>15 LT</v>
      </c>
      <c r="G31" s="281" t="str">
        <f>[2]BITZER!$G36</f>
        <v>53925btu</v>
      </c>
      <c r="H31" s="613">
        <f>[2]BITZER!$N36</f>
        <v>21059.7402597403</v>
      </c>
      <c r="I31" s="497"/>
      <c r="J31" s="614" t="str">
        <f>[2]BITZER!R36</f>
        <v>CU - 200 QC</v>
      </c>
      <c r="K31" s="615">
        <f>[2]BITZER!U36</f>
        <v>33412.6880954041</v>
      </c>
      <c r="L31" s="98" t="str">
        <f>[2]BITZER!$W36</f>
        <v>HTC-20</v>
      </c>
      <c r="M31" s="616">
        <f>[2]BITZER!$Z36</f>
        <v>31855.501557078</v>
      </c>
      <c r="Q31" s="617"/>
      <c r="R31" s="617"/>
      <c r="S31" s="618"/>
      <c r="AI31" s="620"/>
      <c r="AJ31" s="621"/>
      <c r="AK31" s="622"/>
      <c r="AL31" s="620"/>
      <c r="AM31" s="620"/>
      <c r="AN31" s="628"/>
    </row>
    <row r="32" s="84" customFormat="1" ht="12" spans="1:40">
      <c r="A32" s="484" t="str">
        <f>[2]BITZER!$A37</f>
        <v>BIT021</v>
      </c>
      <c r="B32" s="329" t="str">
        <f>[2]BITZER!$B37</f>
        <v>4HE-25(Y)</v>
      </c>
      <c r="C32" s="334" t="str">
        <f>[2]BITZER!$C37</f>
        <v>4H-25.2</v>
      </c>
      <c r="D32" s="307"/>
      <c r="E32" s="319" t="str">
        <f>[2]BITZER!$E37</f>
        <v>OPSS/CH</v>
      </c>
      <c r="F32" s="277" t="str">
        <f>[2]BITZER!$F37</f>
        <v>25 MT</v>
      </c>
      <c r="G32" s="281" t="str">
        <f>[2]BITZER!$G37</f>
        <v>174404btu</v>
      </c>
      <c r="H32" s="613">
        <f>[2]BITZER!$N37</f>
        <v>24766.2337662338</v>
      </c>
      <c r="I32" s="497"/>
      <c r="J32" s="614" t="str">
        <f>[2]BITZER!R37</f>
        <v>CU - 300 QC</v>
      </c>
      <c r="K32" s="615">
        <f>[2]BITZER!U37</f>
        <v>42253.7537319465</v>
      </c>
      <c r="L32" s="98" t="str">
        <f>[2]BITZER!$W37</f>
        <v>HTC-30</v>
      </c>
      <c r="M32" s="616">
        <f>[2]BITZER!$Z37</f>
        <v>38396.9568073593</v>
      </c>
      <c r="Q32" s="617"/>
      <c r="R32" s="617"/>
      <c r="S32" s="618"/>
      <c r="AI32" s="620"/>
      <c r="AJ32" s="621"/>
      <c r="AK32" s="622"/>
      <c r="AL32" s="620"/>
      <c r="AM32" s="620"/>
      <c r="AN32" s="628"/>
    </row>
    <row r="33" s="84" customFormat="1" ht="12" spans="1:62">
      <c r="A33" s="484" t="str">
        <f>[2]BITZER!$A38</f>
        <v>BIT022</v>
      </c>
      <c r="B33" s="329" t="str">
        <f>[2]BITZER!$B38</f>
        <v>4GE-23(Y)</v>
      </c>
      <c r="C33" s="334" t="str">
        <f>[2]BITZER!$C38</f>
        <v>4G-20.2</v>
      </c>
      <c r="D33" s="307"/>
      <c r="E33" s="319" t="str">
        <f>[2]BITZER!$E38</f>
        <v>OPSS/CH</v>
      </c>
      <c r="F33" s="277" t="str">
        <f>[2]BITZER!$F38</f>
        <v>20 LT</v>
      </c>
      <c r="G33" s="281" t="str">
        <f>[2]BITZER!$G38</f>
        <v>62628btu</v>
      </c>
      <c r="H33" s="613">
        <f>[2]BITZER!$N38</f>
        <v>24480.5194805195</v>
      </c>
      <c r="I33" s="497"/>
      <c r="J33" s="614" t="str">
        <f>[2]BITZER!R38</f>
        <v>CU - 250 QC</v>
      </c>
      <c r="K33" s="615">
        <f>[2]BITZER!U38</f>
        <v>40812.1505106523</v>
      </c>
      <c r="L33" s="98" t="str">
        <f>[2]BITZER!$W38</f>
        <v>HTC-25</v>
      </c>
      <c r="M33" s="616">
        <f>[2]BITZER!$Z38</f>
        <v>37195.3596467559</v>
      </c>
      <c r="Q33" s="617"/>
      <c r="R33" s="617"/>
      <c r="S33" s="618"/>
      <c r="AI33" s="620"/>
      <c r="AJ33" s="621"/>
      <c r="AK33" s="622"/>
      <c r="AL33" s="620"/>
      <c r="AM33" s="620"/>
      <c r="AN33" s="628"/>
    </row>
    <row r="34" s="84" customFormat="1" ht="12" spans="1:62">
      <c r="A34" s="484" t="str">
        <f>[2]BITZER!$A39</f>
        <v>BIT023</v>
      </c>
      <c r="B34" s="329" t="str">
        <f>[2]BITZER!$B39</f>
        <v>4GE-30(Y)</v>
      </c>
      <c r="C34" s="334" t="str">
        <f>[2]BITZER!$C39</f>
        <v>4G-30.2</v>
      </c>
      <c r="D34" s="307"/>
      <c r="E34" s="319" t="str">
        <f>[2]BITZER!$E39</f>
        <v>OPSS/CH</v>
      </c>
      <c r="F34" s="277" t="str">
        <f>[2]BITZER!$F39</f>
        <v>30 MT</v>
      </c>
      <c r="G34" s="281" t="str">
        <f>[2]BITZER!$G39</f>
        <v>200001btu</v>
      </c>
      <c r="H34" s="613">
        <f>[2]BITZER!$N39</f>
        <v>27420.7792207792</v>
      </c>
      <c r="I34" s="497"/>
      <c r="J34" s="614" t="str">
        <f>[2]BITZER!R39</f>
        <v>CU - 350 QC</v>
      </c>
      <c r="K34" s="615">
        <f>[2]BITZER!U39</f>
        <v>47542.0920127024</v>
      </c>
      <c r="L34" s="98" t="str">
        <f>[2]BITZER!$W39</f>
        <v>HTC-35</v>
      </c>
      <c r="M34" s="616">
        <f>[2]BITZER!$Z39</f>
        <v>42683.4025150677</v>
      </c>
      <c r="Q34" s="617"/>
      <c r="R34" s="617"/>
      <c r="S34" s="618"/>
      <c r="AI34" s="620"/>
      <c r="AJ34" s="621"/>
      <c r="AK34" s="622"/>
      <c r="AL34" s="620"/>
      <c r="AM34" s="620"/>
      <c r="AN34" s="628"/>
    </row>
    <row r="35" s="84" customFormat="1" ht="12" spans="1:62">
      <c r="A35" s="484" t="str">
        <f>[2]BITZER!$A40</f>
        <v>BIT023.1</v>
      </c>
      <c r="B35" s="329" t="str">
        <f>[2]BITZER!$B40</f>
        <v>4FE-28(Y)</v>
      </c>
      <c r="C35" s="334" t="str">
        <f>[2]BITZER!$C40</f>
        <v>6J-22.2</v>
      </c>
      <c r="D35" s="307"/>
      <c r="E35" s="319" t="str">
        <f>[2]BITZER!$E40</f>
        <v>OPSS/CH</v>
      </c>
      <c r="F35" s="277" t="str">
        <f>[2]BITZER!$F40</f>
        <v>22 LT</v>
      </c>
      <c r="G35" s="281" t="str">
        <f>[2]BITZER!$G40</f>
        <v>69795btu</v>
      </c>
      <c r="H35" s="613">
        <f>[2]BITZER!$N40</f>
        <v>25358.4415584416</v>
      </c>
      <c r="I35" s="497"/>
      <c r="J35" s="614" t="str">
        <f>[2]BITZER!R40</f>
        <v>CU - 300 QC</v>
      </c>
      <c r="K35" s="615">
        <f>[2]BITZER!U40</f>
        <v>43802.8018618594</v>
      </c>
      <c r="L35" s="98" t="str">
        <f>[2]BITZER!$W40</f>
        <v>HTC-30</v>
      </c>
      <c r="M35" s="616">
        <f>[2]BITZER!$Z40</f>
        <v>39946.0049372723</v>
      </c>
      <c r="Q35" s="617"/>
      <c r="R35" s="617"/>
      <c r="S35" s="618"/>
      <c r="AI35" s="620"/>
      <c r="AJ35" s="621"/>
      <c r="AK35" s="622"/>
      <c r="AL35" s="620"/>
      <c r="AM35" s="620"/>
      <c r="AN35" s="628"/>
    </row>
    <row r="36" s="84" customFormat="1" ht="12" spans="1:62">
      <c r="A36" s="484" t="str">
        <f>[2]BITZER!$A41</f>
        <v>BIT023.2</v>
      </c>
      <c r="B36" s="329" t="str">
        <f>[2]BITZER!$B41</f>
        <v>4FE-35(Y)</v>
      </c>
      <c r="C36" s="334" t="str">
        <f>[2]BITZER!$C41</f>
        <v>6J-33.2</v>
      </c>
      <c r="D36" s="307"/>
      <c r="E36" s="319" t="str">
        <f>[2]BITZER!$E41</f>
        <v>OPSS/CH</v>
      </c>
      <c r="F36" s="277" t="str">
        <f>[2]BITZER!$F41</f>
        <v>33 MT</v>
      </c>
      <c r="G36" s="281" t="str">
        <f>[2]BITZER!$G41</f>
        <v>226281btu</v>
      </c>
      <c r="H36" s="613">
        <f>[2]BITZER!$N41</f>
        <v>25841.5584415584</v>
      </c>
      <c r="I36" s="497"/>
      <c r="J36" s="614" t="str">
        <f>[2]BITZER!R41</f>
        <v>CU - 400 QC</v>
      </c>
      <c r="K36" s="615">
        <f>[2]BITZER!U41</f>
        <v>47214.5124944774</v>
      </c>
      <c r="L36" s="98" t="str">
        <f>[2]BITZER!$W41</f>
        <v>HTC-40</v>
      </c>
      <c r="M36" s="616">
        <f>[2]BITZER!$Z41</f>
        <v>41313.3247585646</v>
      </c>
      <c r="Q36" s="617"/>
      <c r="R36" s="617"/>
      <c r="S36" s="618"/>
      <c r="AI36" s="620"/>
      <c r="AJ36" s="621"/>
      <c r="AK36" s="622"/>
      <c r="AL36" s="620"/>
      <c r="AM36" s="620"/>
      <c r="AN36" s="628"/>
    </row>
    <row r="37" s="84" customFormat="1" ht="12" spans="1:62">
      <c r="A37" s="484" t="str">
        <f>[2]BITZER!$A42</f>
        <v>BIT024</v>
      </c>
      <c r="B37" s="329" t="str">
        <f>[2]BITZER!$B42</f>
        <v>6HE-28(Y)</v>
      </c>
      <c r="C37" s="334" t="str">
        <f>[2]BITZER!$C42</f>
        <v>6H-25.2</v>
      </c>
      <c r="D37" s="307"/>
      <c r="E37" s="319" t="str">
        <f>[2]BITZER!$E42</f>
        <v>OPSS/CH</v>
      </c>
      <c r="F37" s="277" t="str">
        <f>[2]BITZER!$F42</f>
        <v>25 LT</v>
      </c>
      <c r="G37" s="281" t="str">
        <f>[2]BITZER!$G42</f>
        <v>80888btu</v>
      </c>
      <c r="H37" s="613">
        <f>[2]BITZER!$N42</f>
        <v>27611.6883116883</v>
      </c>
      <c r="I37" s="497"/>
      <c r="J37" s="614" t="str">
        <f>[2]BITZER!R42</f>
        <v>CU - 300 QC</v>
      </c>
      <c r="K37" s="615">
        <f>[2]BITZER!U42</f>
        <v>46281.3732904308</v>
      </c>
      <c r="L37" s="98" t="str">
        <f>[2]BITZER!$W42</f>
        <v>HTC-30</v>
      </c>
      <c r="M37" s="616">
        <f>[2]BITZER!$Z42</f>
        <v>42424.5763658437</v>
      </c>
      <c r="Q37" s="617"/>
      <c r="R37" s="617"/>
      <c r="S37" s="618"/>
      <c r="AI37" s="620"/>
      <c r="AJ37" s="621"/>
      <c r="AK37" s="622"/>
      <c r="AL37" s="620"/>
      <c r="AM37" s="620"/>
      <c r="AN37" s="628"/>
    </row>
    <row r="38" s="84" customFormat="1" ht="12" spans="1:62">
      <c r="A38" s="484" t="str">
        <f>[2]BITZER!$A43</f>
        <v>BIT025</v>
      </c>
      <c r="B38" s="329" t="str">
        <f>[2]BITZER!$B43</f>
        <v>6HE-35(Y)</v>
      </c>
      <c r="C38" s="334" t="str">
        <f>[2]BITZER!$C43</f>
        <v>6H-35.2</v>
      </c>
      <c r="D38" s="307"/>
      <c r="E38" s="319" t="str">
        <f>[2]BITZER!$E43</f>
        <v>OPSS/CH</v>
      </c>
      <c r="F38" s="277" t="str">
        <f>[2]BITZER!$F43</f>
        <v>35 MT</v>
      </c>
      <c r="G38" s="281" t="str">
        <f>[2]BITZER!$G43</f>
        <v>262118btu</v>
      </c>
      <c r="H38" s="613">
        <f>[2]BITZER!$N43</f>
        <v>36031.1688311688</v>
      </c>
      <c r="I38" s="497"/>
      <c r="J38" s="614" t="str">
        <f>[2]BITZER!R43</f>
        <v>CU - 400 QC</v>
      </c>
      <c r="K38" s="615">
        <f>[2]BITZER!U43</f>
        <v>58992.9823073095</v>
      </c>
      <c r="L38" s="98" t="str">
        <f>[2]BITZER!$W43</f>
        <v>HTC-40</v>
      </c>
      <c r="M38" s="616">
        <f>[2]BITZER!$Z43</f>
        <v>53091.7945713968</v>
      </c>
      <c r="Q38" s="617"/>
      <c r="R38" s="617"/>
      <c r="S38" s="618"/>
      <c r="AI38" s="620"/>
      <c r="AJ38" s="621"/>
      <c r="AK38" s="622"/>
      <c r="AL38" s="620"/>
      <c r="AM38" s="620"/>
      <c r="AN38" s="628"/>
    </row>
    <row r="39" s="84" customFormat="1" ht="12" spans="1:62">
      <c r="A39" s="484" t="str">
        <f>[2]BITZER!$A44</f>
        <v>BIT026</v>
      </c>
      <c r="B39" s="329" t="str">
        <f>[2]BITZER!$B44</f>
        <v>6GE-34(Y)</v>
      </c>
      <c r="C39" s="334" t="str">
        <f>[2]BITZER!$C44</f>
        <v>6G-30.2</v>
      </c>
      <c r="D39" s="307"/>
      <c r="E39" s="319" t="str">
        <f>[2]BITZER!$E44</f>
        <v>OPSS/CH</v>
      </c>
      <c r="F39" s="277" t="str">
        <f>[2]BITZER!$F44</f>
        <v>30 LT</v>
      </c>
      <c r="G39" s="281" t="str">
        <f>[2]BITZER!$G44</f>
        <v>93857btu</v>
      </c>
      <c r="H39" s="613">
        <f>[2]BITZER!$N44</f>
        <v>30949.3506493507</v>
      </c>
      <c r="I39" s="497"/>
      <c r="J39" s="614" t="str">
        <f>[2]BITZER!R44</f>
        <v>CU - 350 QC</v>
      </c>
      <c r="K39" s="615">
        <f>[2]BITZER!U44</f>
        <v>51993.4189683917</v>
      </c>
      <c r="L39" s="98" t="str">
        <f>[2]BITZER!$W44</f>
        <v>HTC-35</v>
      </c>
      <c r="M39" s="616">
        <f>[2]BITZER!$Z44</f>
        <v>47134.729470757</v>
      </c>
      <c r="Q39" s="617"/>
      <c r="R39" s="617"/>
      <c r="S39" s="618"/>
      <c r="AI39" s="620"/>
      <c r="AJ39" s="621"/>
      <c r="AK39" s="622"/>
      <c r="AL39" s="620"/>
      <c r="AM39" s="620"/>
      <c r="AN39" s="628"/>
    </row>
    <row r="40" s="84" customFormat="1" ht="12" spans="1:62">
      <c r="A40" s="484" t="str">
        <f>[2]BITZER!$A45</f>
        <v>BIT027</v>
      </c>
      <c r="B40" s="329" t="str">
        <f>[2]BITZER!$B45</f>
        <v>6GE-40(Y)</v>
      </c>
      <c r="C40" s="334" t="str">
        <f>[2]BITZER!$C45</f>
        <v>6G-40.2</v>
      </c>
      <c r="D40" s="307"/>
      <c r="E40" s="319" t="str">
        <f>[2]BITZER!$E45</f>
        <v>OPSS/CH</v>
      </c>
      <c r="F40" s="277" t="str">
        <f>[2]BITZER!$F45</f>
        <v>40 MT</v>
      </c>
      <c r="G40" s="281" t="str">
        <f>[2]BITZER!$G45</f>
        <v>300344btu</v>
      </c>
      <c r="H40" s="613">
        <f>[2]BITZER!$N45</f>
        <v>36054.5454545455</v>
      </c>
      <c r="I40" s="497"/>
      <c r="J40" s="614" t="str">
        <f>[2]BITZER!R45</f>
        <v>CU - 500 QC</v>
      </c>
      <c r="K40" s="615">
        <f>[2]BITZER!U45</f>
        <v>62586.1579869535</v>
      </c>
      <c r="L40" s="98" t="str">
        <f>[2]BITZER!$W45</f>
        <v>HTC-50</v>
      </c>
      <c r="M40" s="616">
        <f>[2]BITZER!$Z45</f>
        <v>55299.4961732108</v>
      </c>
      <c r="Q40" s="617"/>
      <c r="R40" s="617"/>
      <c r="S40" s="618"/>
      <c r="AI40" s="620"/>
      <c r="AJ40" s="621"/>
      <c r="AK40" s="622"/>
      <c r="AL40" s="620"/>
      <c r="AM40" s="620"/>
      <c r="AN40" s="628"/>
    </row>
    <row r="41" s="84" customFormat="1" ht="12" spans="1:62">
      <c r="A41" s="484" t="str">
        <f>[2]BITZER!$A46</f>
        <v>BIT028</v>
      </c>
      <c r="B41" s="329" t="str">
        <f>[2]BITZER!$B46</f>
        <v>6FE-44(Y)</v>
      </c>
      <c r="C41" s="334" t="str">
        <f>[2]BITZER!$C46</f>
        <v>6F-40.2</v>
      </c>
      <c r="D41" s="307"/>
      <c r="E41" s="319" t="str">
        <f>[2]BITZER!$E46</f>
        <v>OPSS/CH</v>
      </c>
      <c r="F41" s="277" t="str">
        <f>[2]BITZER!$F46</f>
        <v>40 LT</v>
      </c>
      <c r="G41" s="281" t="str">
        <f>[2]BITZER!$G46</f>
        <v>113482btu</v>
      </c>
      <c r="H41" s="613">
        <f>[2]BITZER!$N46</f>
        <v>40793.5064935065</v>
      </c>
      <c r="I41" s="497"/>
      <c r="J41" s="614" t="str">
        <f>[2]BITZER!R46</f>
        <v>CU - 400 QC</v>
      </c>
      <c r="K41" s="615">
        <f>[2]BITZER!U46</f>
        <v>64720.519756506</v>
      </c>
      <c r="L41" s="98" t="str">
        <f>[2]BITZER!$W46</f>
        <v>HTC-40</v>
      </c>
      <c r="M41" s="616">
        <f>[2]BITZER!$Z46</f>
        <v>58819.3320205932</v>
      </c>
      <c r="Q41" s="617"/>
      <c r="R41" s="617"/>
      <c r="S41" s="618"/>
      <c r="AI41" s="620"/>
      <c r="AJ41" s="621"/>
      <c r="AK41" s="622"/>
      <c r="AL41" s="620"/>
      <c r="AM41" s="620"/>
      <c r="AN41" s="628"/>
    </row>
    <row r="42" s="84" customFormat="1" ht="12" spans="1:62">
      <c r="A42" s="484" t="str">
        <f>[2]BITZER!$A47</f>
        <v>BIT029</v>
      </c>
      <c r="B42" s="329" t="str">
        <f>[2]BITZER!$B47</f>
        <v>6FE-50(Y)</v>
      </c>
      <c r="C42" s="334" t="str">
        <f>[2]BITZER!$C47</f>
        <v>6F-50.2</v>
      </c>
      <c r="D42" s="307"/>
      <c r="E42" s="319" t="str">
        <f>[2]BITZER!$E47</f>
        <v>OPSS/CH</v>
      </c>
      <c r="F42" s="277" t="str">
        <f>[2]BITZER!$F47</f>
        <v>50 MT</v>
      </c>
      <c r="G42" s="281" t="str">
        <f>[2]BITZER!$G47</f>
        <v>355293btu</v>
      </c>
      <c r="H42" s="613">
        <f>[2]BITZER!$N47</f>
        <v>38885.7142857143</v>
      </c>
      <c r="I42" s="497"/>
      <c r="J42" s="614" t="str">
        <f>[2]BITZER!R47</f>
        <v>CU - 500 QC</v>
      </c>
      <c r="K42" s="615">
        <f>[2]BITZER!U47</f>
        <v>65700.4437012392</v>
      </c>
      <c r="L42" s="98" t="str">
        <f>[2]BITZER!$W47</f>
        <v>HTC-55</v>
      </c>
      <c r="M42" s="616">
        <f>[2]BITZER!$Z47</f>
        <v>59760.2104589251</v>
      </c>
      <c r="Q42" s="617"/>
      <c r="R42" s="617"/>
      <c r="S42" s="618"/>
      <c r="AI42" s="620"/>
      <c r="AJ42" s="621"/>
      <c r="AK42" s="622"/>
      <c r="AL42" s="620"/>
      <c r="AM42" s="620"/>
      <c r="AN42" s="628"/>
    </row>
    <row r="43" s="84" customFormat="1" ht="12" spans="1:62">
      <c r="A43" s="484" t="str">
        <f>[2]BITZER!$A48</f>
        <v>BIT029.1</v>
      </c>
      <c r="B43" s="329" t="str">
        <f>[2]BITZER!$B48</f>
        <v>S4G-12.2Y</v>
      </c>
      <c r="C43" s="334">
        <f>[2]BITZER!$C48</f>
        <v>0</v>
      </c>
      <c r="D43" s="307"/>
      <c r="E43" s="319" t="str">
        <f>[2]BITZER!$E48</f>
        <v>OPSS/CH</v>
      </c>
      <c r="F43" s="277">
        <f>[2]BITZER!$F48</f>
        <v>0</v>
      </c>
      <c r="G43" s="281">
        <f>[2]BITZER!$G48</f>
        <v>0</v>
      </c>
      <c r="H43" s="613">
        <f>[2]BITZER!$N48</f>
        <v>33211.6883116883</v>
      </c>
      <c r="I43" s="497"/>
      <c r="J43" s="614" t="str">
        <f>[2]BITZER!R48</f>
        <v>CU - 160 QC</v>
      </c>
      <c r="K43" s="615">
        <f>[2]BITZER!U48</f>
        <v>46227.2945002994</v>
      </c>
      <c r="L43" s="98">
        <f>[2]BITZER!$W48</f>
        <v>0</v>
      </c>
      <c r="M43" s="616">
        <f>[2]BITZER!$Z48</f>
        <v>0</v>
      </c>
      <c r="Q43" s="617"/>
      <c r="R43" s="617"/>
      <c r="S43" s="618"/>
      <c r="AI43" s="620"/>
      <c r="AJ43" s="621"/>
      <c r="AK43" s="622"/>
      <c r="AL43" s="620"/>
      <c r="AM43" s="620"/>
      <c r="AN43" s="628"/>
    </row>
    <row r="44" s="84" customFormat="1" ht="12" spans="1:62">
      <c r="A44" s="484" t="str">
        <f>[2]BITZER!$A49</f>
        <v>BIT029.2</v>
      </c>
      <c r="B44" s="329" t="str">
        <f>[2]BITZER!$B49</f>
        <v>S6J-16.2Y</v>
      </c>
      <c r="C44" s="334">
        <f>[2]BITZER!$C49</f>
        <v>0</v>
      </c>
      <c r="D44" s="307"/>
      <c r="E44" s="319" t="str">
        <f>[2]BITZER!$E49</f>
        <v>OPSS/CH</v>
      </c>
      <c r="F44" s="277">
        <f>[2]BITZER!$F49</f>
        <v>0</v>
      </c>
      <c r="G44" s="281">
        <f>[2]BITZER!$G49</f>
        <v>0</v>
      </c>
      <c r="H44" s="613">
        <f>[2]BITZER!$N49</f>
        <v>38201.2987012987</v>
      </c>
      <c r="I44" s="497"/>
      <c r="J44" s="614" t="str">
        <f>[2]BITZER!R49</f>
        <v>CU - 200 QC</v>
      </c>
      <c r="K44" s="615">
        <f>[2]BITZER!U49</f>
        <v>53069.0058124112</v>
      </c>
      <c r="L44" s="98">
        <f>[2]BITZER!$W49</f>
        <v>0</v>
      </c>
      <c r="M44" s="616">
        <f>[2]BITZER!$Z49</f>
        <v>0</v>
      </c>
      <c r="Q44" s="617"/>
      <c r="R44" s="617"/>
      <c r="S44" s="618"/>
      <c r="AI44" s="620"/>
      <c r="AJ44" s="621"/>
      <c r="AK44" s="622"/>
      <c r="AL44" s="620"/>
      <c r="AM44" s="620"/>
      <c r="AN44" s="628"/>
    </row>
    <row r="45" s="84" customFormat="1" ht="12" spans="1:62">
      <c r="A45" s="484" t="str">
        <f>[2]BITZER!$A50</f>
        <v>BIT029.3</v>
      </c>
      <c r="B45" s="329" t="str">
        <f>[2]BITZER!$B50</f>
        <v>S6H-20.2Y</v>
      </c>
      <c r="C45" s="334">
        <f>[2]BITZER!$C50</f>
        <v>0</v>
      </c>
      <c r="D45" s="307"/>
      <c r="E45" s="319" t="str">
        <f>[2]BITZER!$E50</f>
        <v>OPSS/CH</v>
      </c>
      <c r="F45" s="277">
        <f>[2]BITZER!$F50</f>
        <v>0</v>
      </c>
      <c r="G45" s="281">
        <f>[2]BITZER!$G50</f>
        <v>0</v>
      </c>
      <c r="H45" s="613">
        <f>[2]BITZER!$N50</f>
        <v>39090.9090909091</v>
      </c>
      <c r="I45" s="497"/>
      <c r="J45" s="614" t="str">
        <f>[2]BITZER!R50</f>
        <v>CU - 250 QC</v>
      </c>
      <c r="K45" s="615">
        <f>[2]BITZER!U50</f>
        <v>57781.1986405653</v>
      </c>
      <c r="L45" s="98">
        <f>[2]BITZER!$W50</f>
        <v>0</v>
      </c>
      <c r="M45" s="616">
        <f>[2]BITZER!$Z50</f>
        <v>0</v>
      </c>
      <c r="Q45" s="617"/>
      <c r="R45" s="617"/>
      <c r="S45" s="618"/>
      <c r="AI45" s="620"/>
      <c r="AJ45" s="621"/>
      <c r="AK45" s="622"/>
      <c r="AL45" s="620"/>
      <c r="AM45" s="620"/>
      <c r="AN45" s="628"/>
    </row>
    <row r="46" s="84" customFormat="1" ht="12" spans="1:62">
      <c r="A46" s="484" t="str">
        <f>[2]BITZER!$A51</f>
        <v>BIT029.4</v>
      </c>
      <c r="B46" s="329" t="str">
        <f>[2]BITZER!$B51</f>
        <v>S6G-25.2Y</v>
      </c>
      <c r="C46" s="334" t="str">
        <f>[2]BITZER!$C51</f>
        <v>S6H-20.2</v>
      </c>
      <c r="D46" s="307"/>
      <c r="E46" s="319" t="str">
        <f>[2]BITZER!$E51</f>
        <v>OPSS/CH</v>
      </c>
      <c r="F46" s="277" t="str">
        <f>[2]BITZER!$F51</f>
        <v>20 LT</v>
      </c>
      <c r="G46" s="281">
        <f>[2]BITZER!$G51</f>
        <v>0</v>
      </c>
      <c r="H46" s="613">
        <f>[2]BITZER!$N51</f>
        <v>43392.2077922078</v>
      </c>
      <c r="I46" s="497"/>
      <c r="J46" s="614" t="str">
        <f>[2]BITZER!R51</f>
        <v>CU - 300 QC</v>
      </c>
      <c r="K46" s="615">
        <f>[2]BITZER!U51</f>
        <v>64668.3841828463</v>
      </c>
      <c r="L46" s="98">
        <f>[2]BITZER!$W51</f>
        <v>0</v>
      </c>
      <c r="M46" s="616">
        <f>[2]BITZER!$Z51</f>
        <v>0</v>
      </c>
      <c r="Q46" s="617"/>
      <c r="R46" s="617"/>
      <c r="S46" s="618"/>
      <c r="AI46" s="620"/>
      <c r="AJ46" s="621"/>
      <c r="AK46" s="622"/>
      <c r="AL46" s="620"/>
      <c r="AM46" s="620"/>
      <c r="AN46" s="628"/>
    </row>
    <row r="47" s="84" customFormat="1" ht="12" spans="1:62">
      <c r="A47" s="484" t="str">
        <f>[2]BITZER!$A52</f>
        <v>BIT030</v>
      </c>
      <c r="B47" s="329" t="str">
        <f>[2]BITZER!$B52</f>
        <v>S6F-30.2Y GERMANY</v>
      </c>
      <c r="C47" s="334" t="str">
        <f>[2]BITZER!$C52</f>
        <v>S6F-30.2 GERMANY</v>
      </c>
      <c r="D47" s="308"/>
      <c r="E47" s="319" t="str">
        <f>[2]BITZER!$E52</f>
        <v>OPSS/CH</v>
      </c>
      <c r="F47" s="277" t="str">
        <f>[2]BITZER!$F52</f>
        <v>30 LT</v>
      </c>
      <c r="G47" s="281" t="str">
        <f>[2]BITZER!$G52</f>
        <v>113482btu</v>
      </c>
      <c r="H47" s="613">
        <f>[2]BITZER!$N52</f>
        <v>44638.961038961</v>
      </c>
      <c r="I47" s="505"/>
      <c r="J47" s="614" t="str">
        <f>[2]BITZER!R52</f>
        <v>CU - 350 QC</v>
      </c>
      <c r="K47" s="615">
        <f>[2]BITZER!U52</f>
        <v>67510.5314765464</v>
      </c>
      <c r="L47" s="98" t="str">
        <f>[2]BITZER!$W52</f>
        <v>HTC-35</v>
      </c>
      <c r="M47" s="616">
        <f>[2]BITZER!$Z52</f>
        <v>62651.8419789117</v>
      </c>
      <c r="Q47" s="617"/>
      <c r="R47" s="617"/>
      <c r="S47" s="618"/>
      <c r="AI47" s="620"/>
      <c r="AJ47" s="621"/>
      <c r="AK47" s="622"/>
      <c r="AL47" s="620"/>
      <c r="AM47" s="620"/>
      <c r="AN47" s="628"/>
    </row>
    <row r="48" s="84" customFormat="1" ht="12" spans="1:62">
      <c r="A48" s="2" t="s">
        <v>733</v>
      </c>
      <c r="D48" s="632"/>
      <c r="E48" s="633"/>
      <c r="F48" s="265"/>
      <c r="G48" s="265"/>
      <c r="H48" s="265"/>
      <c r="I48" s="265"/>
      <c r="J48" s="265"/>
      <c r="K48" s="633"/>
      <c r="L48" s="633"/>
      <c r="M48" s="265"/>
      <c r="N48" s="634"/>
      <c r="O48" s="635"/>
      <c r="P48" s="635"/>
      <c r="Q48" s="635"/>
      <c r="R48" s="636"/>
      <c r="S48" s="636"/>
      <c r="T48" s="637"/>
      <c r="U48" s="638"/>
      <c r="V48" s="636"/>
      <c r="W48" s="557"/>
      <c r="Y48" s="2"/>
      <c r="Z48" s="2"/>
      <c r="AA48" s="2"/>
      <c r="AB48" s="2"/>
      <c r="AC48" s="2"/>
      <c r="AD48" s="2"/>
      <c r="AE48" s="2"/>
      <c r="AF48" s="2"/>
      <c r="AG48" s="2"/>
      <c r="AJ48" s="482"/>
      <c r="AK48" s="482"/>
      <c r="AL48" s="482"/>
      <c r="BC48" s="639"/>
      <c r="BD48" s="639"/>
      <c r="BE48" s="639"/>
      <c r="BF48" s="640"/>
      <c r="BG48" s="557"/>
      <c r="BH48" s="636"/>
      <c r="BI48" s="636"/>
      <c r="BJ48" s="636"/>
    </row>
    <row r="49" spans="1:42">
      <c r="A49" s="2" t="s">
        <v>734</v>
      </c>
      <c r="D49" s="641"/>
      <c r="E49" s="641"/>
      <c r="AM49" s="641"/>
      <c r="AN49" s="641"/>
      <c r="AO49" s="641"/>
      <c r="AP49" s="641"/>
    </row>
    <row r="50" spans="1:42">
      <c r="AI50" s="604"/>
      <c r="AL50" s="115"/>
      <c r="AM50" s="115"/>
      <c r="AN50" s="115"/>
      <c r="AO50" s="115"/>
    </row>
    <row r="51" spans="1:42">
      <c r="AI51" s="604"/>
      <c r="AL51" s="115"/>
      <c r="AM51" s="115"/>
      <c r="AN51" s="115"/>
      <c r="AO51" s="115"/>
    </row>
    <row r="52" spans="1:42">
      <c r="AI52" s="604"/>
      <c r="AL52" s="115"/>
      <c r="AM52" s="115"/>
      <c r="AN52" s="115"/>
      <c r="AO52" s="115"/>
    </row>
    <row r="53" spans="1:42">
      <c r="AI53" s="604"/>
      <c r="AL53" s="115"/>
      <c r="AM53" s="115"/>
      <c r="AN53" s="115"/>
      <c r="AO53" s="115"/>
    </row>
  </sheetData>
  <mergeCells count="2">
    <mergeCell ref="D4:D47"/>
    <mergeCell ref="I4:I47"/>
  </mergeCells>
  <pageMargins left="0.708661417322835" right="0.708661417322835" top="0.748031496062992" bottom="0.748031496062992" header="0.31496062992126" footer="0.31496062992126"/>
  <pageSetup paperSize="9" orientation="landscape"/>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M132"/>
  <sheetViews>
    <sheetView zoomScale="115" zoomScaleNormal="115" workbookViewId="0">
      <pane xSplit="2" ySplit="3" topLeftCell="C4" activePane="bottomRight" state="frozen"/>
      <selection/>
      <selection pane="topRight"/>
      <selection pane="bottomLeft"/>
      <selection pane="bottomRight" activeCell="A2" sqref="A2"/>
    </sheetView>
  </sheetViews>
  <sheetFormatPr defaultColWidth="17.1428571428571" defaultRowHeight="11.25"/>
  <cols>
    <col min="1" max="1" width="17.1428571428571" style="570"/>
    <col min="2" max="2" width="32.7142857142857" style="571" customWidth="1"/>
    <col min="3" max="3" width="35.1428571428571" style="572" customWidth="1"/>
    <col min="4" max="6" width="17.1428571428571" style="572"/>
    <col min="7" max="7" width="20.7142857142857" style="572" customWidth="1"/>
    <col min="8" max="8" width="18.8571428571429" style="572" customWidth="1"/>
    <col min="9" max="9" width="13.5714285714286" style="572" customWidth="1"/>
    <col min="10" max="11" width="17.1428571428571" style="15"/>
    <col min="12" max="16384" width="17.1428571428571" style="572"/>
  </cols>
  <sheetData>
    <row r="1" customFormat="1" ht="18.75" customHeight="1" spans="1:13">
      <c r="A1" t="str">
        <f>'FLAKE ICE'!A1</f>
        <v>DATE :28.9.26</v>
      </c>
    </row>
    <row r="2" customFormat="1" ht="15" customHeight="1"/>
    <row r="3" ht="34.5" customHeight="1" spans="1:13">
      <c r="A3" s="432" t="str">
        <f>'[2]Heat plate'!A8</f>
        <v>ITEM CODE</v>
      </c>
      <c r="B3" s="432" t="str">
        <f>'[2]Heat plate'!B8</f>
        <v>MODEL</v>
      </c>
      <c r="C3" s="432" t="str">
        <f>'[2]Heat plate'!C8</f>
        <v>DESCRIPTION</v>
      </c>
      <c r="D3" s="432" t="str">
        <f>'[2]Heat plate'!D8</f>
        <v>Power(HP)</v>
      </c>
      <c r="E3" s="432" t="str">
        <f>'[2]Heat plate'!E8</f>
        <v>L*W*T (mm)</v>
      </c>
      <c r="F3" s="432" t="str">
        <f>'[2]Heat plate'!F8</f>
        <v>Water flow rate M3/H</v>
      </c>
      <c r="G3" s="432" t="str">
        <f>'[2]Heat plate'!G8</f>
        <v>CONNECTION</v>
      </c>
      <c r="H3" s="432" t="str">
        <f>'[2]Heat plate'!H8</f>
        <v>Power of pump(kw)</v>
      </c>
      <c r="I3" s="573" t="str">
        <f>'[2]Heat plate'!N8</f>
        <v>RM</v>
      </c>
      <c r="J3" s="574" t="s">
        <v>735</v>
      </c>
      <c r="K3" s="575" t="s">
        <v>101</v>
      </c>
      <c r="L3" s="306" t="s">
        <v>369</v>
      </c>
      <c r="M3" s="576" t="str">
        <f>'[2]Heat plate'!$T$8</f>
        <v>Water chiller with heat plate only(RM)</v>
      </c>
    </row>
    <row r="4" customHeight="1" spans="1:13">
      <c r="A4" s="432" t="str">
        <f>'[2]Heat plate'!A9</f>
        <v>HEAT001</v>
      </c>
      <c r="B4" s="329" t="str">
        <f>'[2]Heat plate'!B9</f>
        <v>EATB15-12</v>
      </c>
      <c r="C4" s="376" t="s">
        <v>736</v>
      </c>
      <c r="D4" s="98">
        <f>'[2]Heat plate'!D9</f>
        <v>0.3</v>
      </c>
      <c r="E4" s="98" t="str">
        <f>'[2]Heat plate'!E9</f>
        <v>220*76*35</v>
      </c>
      <c r="F4" s="98" t="str">
        <f>'[2]Heat plate'!F9</f>
        <v>sub cooler</v>
      </c>
      <c r="G4" s="577" t="str">
        <f>'[2]Heat plate'!G9</f>
        <v>1/2",1/2" </v>
      </c>
      <c r="H4" s="98" t="str">
        <f>'[2]Heat plate'!H9</f>
        <v>ZFI23-36</v>
      </c>
      <c r="I4" s="427" t="str">
        <f>'[2]Heat plate'!N9</f>
        <v>~</v>
      </c>
      <c r="J4" s="574"/>
      <c r="K4" s="575"/>
      <c r="L4" s="306"/>
      <c r="M4" s="576"/>
    </row>
    <row r="5" spans="1:13">
      <c r="A5" s="432" t="str">
        <f>'[2]Heat plate'!A10</f>
        <v>HEAT002</v>
      </c>
      <c r="B5" s="329" t="str">
        <f>'[2]Heat plate'!B10</f>
        <v>EATB15-16</v>
      </c>
      <c r="C5" s="377"/>
      <c r="D5" s="98">
        <f>'[2]Heat plate'!D10</f>
        <v>0.4</v>
      </c>
      <c r="E5" s="98" t="str">
        <f>'[2]Heat plate'!E10</f>
        <v>220*76*44</v>
      </c>
      <c r="F5" s="98" t="str">
        <f>'[2]Heat plate'!F10</f>
        <v>sub cooler</v>
      </c>
      <c r="G5" s="577" t="str">
        <f>'[2]Heat plate'!G10</f>
        <v>5/8,5/8</v>
      </c>
      <c r="H5" s="98" t="str">
        <f>'[2]Heat plate'!H10</f>
        <v>ZFI23-39 </v>
      </c>
      <c r="I5" s="427">
        <f>'[2]Heat plate'!N10</f>
        <v>370.0775</v>
      </c>
      <c r="J5" s="574"/>
      <c r="K5" s="575"/>
      <c r="L5" s="306"/>
      <c r="M5" s="576"/>
    </row>
    <row r="6" spans="1:13">
      <c r="A6" s="432" t="str">
        <f>'[2]Heat plate'!A11</f>
        <v>HEAT003</v>
      </c>
      <c r="B6" s="329" t="str">
        <f>'[2]Heat plate'!B11</f>
        <v>EATB15-20</v>
      </c>
      <c r="C6" s="377"/>
      <c r="D6" s="98">
        <f>'[2]Heat plate'!D11</f>
        <v>0.5</v>
      </c>
      <c r="E6" s="98" t="str">
        <f>'[2]Heat plate'!E11</f>
        <v>220*76*51</v>
      </c>
      <c r="F6" s="98" t="str">
        <f>'[2]Heat plate'!F11</f>
        <v>sub cooler</v>
      </c>
      <c r="G6" s="577" t="str">
        <f>'[2]Heat plate'!G11</f>
        <v>5/8,3/4</v>
      </c>
      <c r="H6" s="98" t="str">
        <f>'[2]Heat plate'!H11</f>
        <v>ZFI50-68</v>
      </c>
      <c r="I6" s="427">
        <f>'[2]Heat plate'!N11</f>
        <v>406.0675</v>
      </c>
      <c r="J6" s="469"/>
      <c r="K6" s="27"/>
      <c r="L6" s="27"/>
      <c r="M6" s="474"/>
    </row>
    <row r="7" spans="1:13">
      <c r="A7" s="432" t="str">
        <f>'[2]Heat plate'!A12</f>
        <v>HEAT004</v>
      </c>
      <c r="B7" s="329" t="str">
        <f>'[2]Heat plate'!B12</f>
        <v>EATB25-12</v>
      </c>
      <c r="C7" s="377"/>
      <c r="D7" s="98">
        <f>'[2]Heat plate'!D12</f>
        <v>0.75</v>
      </c>
      <c r="E7" s="98" t="str">
        <f>'[2]Heat plate'!E12</f>
        <v>297*124*41</v>
      </c>
      <c r="F7" s="98" t="str">
        <f>'[2]Heat plate'!F12</f>
        <v>sub cooler</v>
      </c>
      <c r="G7" s="577" t="str">
        <f>'[2]Heat plate'!G12</f>
        <v>5/8,7/8 </v>
      </c>
      <c r="H7" s="98" t="str">
        <f>'[2]Heat plate'!H12</f>
        <v>Bitzer 2 stage no6,zfi81</v>
      </c>
      <c r="I7" s="427">
        <f>'[2]Heat plate'!N12</f>
        <v>676.14</v>
      </c>
      <c r="J7" s="469"/>
      <c r="K7" s="27"/>
      <c r="L7" s="27"/>
      <c r="M7" s="474"/>
    </row>
    <row r="8" ht="22.5" spans="1:13">
      <c r="A8" s="432" t="str">
        <f>'[2]Heat plate'!A13</f>
        <v>HEAT004.01</v>
      </c>
      <c r="B8" s="329" t="str">
        <f>'[2]Heat plate'!B13</f>
        <v>EATB25-D-44</v>
      </c>
      <c r="C8" s="377"/>
      <c r="D8" s="98">
        <f>'[2]Heat plate'!D13</f>
        <v>0</v>
      </c>
      <c r="E8" s="98" t="str">
        <f>'[2]Heat plate'!E13</f>
        <v>297*124*116</v>
      </c>
      <c r="F8" s="98" t="str">
        <f>'[2]Heat plate'!F13</f>
        <v>sub cooler</v>
      </c>
      <c r="G8" s="577" t="str">
        <f>'[2]Heat plate'!G13</f>
        <v>3/4,7/8</v>
      </c>
      <c r="H8" s="98" t="str">
        <f>'[2]Heat plate'!H13</f>
        <v>zfi96-140 scx0445 5/8,7/8</v>
      </c>
      <c r="I8" s="427">
        <f>'[2]Heat plate'!N13</f>
        <v>1515.5625</v>
      </c>
      <c r="J8" s="469"/>
      <c r="K8" s="27"/>
      <c r="L8" s="27"/>
      <c r="M8" s="474"/>
    </row>
    <row r="9" spans="1:13">
      <c r="A9" s="432" t="str">
        <f>'[2]Heat plate'!A14</f>
        <v>HEAT004.02</v>
      </c>
      <c r="B9" s="329" t="str">
        <f>'[2]Heat plate'!B14</f>
        <v>EATB52-D-16</v>
      </c>
      <c r="C9" s="377"/>
      <c r="D9" s="98">
        <f>'[2]Heat plate'!D14</f>
        <v>0</v>
      </c>
      <c r="E9" s="98" t="str">
        <f>'[2]Heat plate'!E14</f>
        <v>527*112*50</v>
      </c>
      <c r="F9" s="98" t="str">
        <f>'[2]Heat plate'!F14</f>
        <v>sub cooler</v>
      </c>
      <c r="G9" s="577" t="str">
        <f>'[2]Heat plate'!G14</f>
        <v>30-40HP (3/4",1 1/8")</v>
      </c>
      <c r="H9" s="98" t="str">
        <f>'[2]Heat plate'!H14</f>
        <v>scx4734 / scx0445 </v>
      </c>
      <c r="I9" s="427">
        <f>'[2]Heat plate'!N14</f>
        <v>1063.6225</v>
      </c>
      <c r="J9" s="469"/>
      <c r="K9" s="27"/>
      <c r="L9" s="27"/>
      <c r="M9" s="578"/>
    </row>
    <row r="10" spans="1:13">
      <c r="A10" s="432" t="str">
        <f>'[2]Heat plate'!A15</f>
        <v>HEAT004.03</v>
      </c>
      <c r="B10" s="329" t="str">
        <f>'[2]Heat plate'!B15</f>
        <v>EATB52-D-30</v>
      </c>
      <c r="C10" s="377"/>
      <c r="D10" s="98">
        <f>'[2]Heat plate'!D15</f>
        <v>0</v>
      </c>
      <c r="E10" s="98" t="str">
        <f>'[2]Heat plate'!E15</f>
        <v>527*112*83</v>
      </c>
      <c r="F10" s="98" t="str">
        <f>'[2]Heat plate'!F15</f>
        <v>sub cooler</v>
      </c>
      <c r="G10" s="577" t="str">
        <f>'[2]Heat plate'!G15</f>
        <v>50-60HP (7/8",1 1/8")</v>
      </c>
      <c r="H10" s="98" t="str">
        <f>'[2]Heat plate'!H15</f>
        <v>scx0645 / scx0545</v>
      </c>
      <c r="I10" s="427">
        <f>'[2]Heat plate'!N15</f>
        <v>1575.89</v>
      </c>
      <c r="J10" s="469"/>
      <c r="K10" s="27"/>
      <c r="L10" s="27"/>
      <c r="M10" s="578"/>
    </row>
    <row r="11" spans="1:13">
      <c r="A11" s="432" t="str">
        <f>'[2]Heat plate'!A16</f>
        <v>HEAT004.04</v>
      </c>
      <c r="B11" s="329" t="str">
        <f>'[2]Heat plate'!B16</f>
        <v>EATB52-D-40</v>
      </c>
      <c r="C11" s="377"/>
      <c r="D11" s="98">
        <f>'[2]Heat plate'!D16</f>
        <v>10</v>
      </c>
      <c r="E11" s="98" t="str">
        <f>'[2]Heat plate'!E16</f>
        <v>527*112*106</v>
      </c>
      <c r="F11" s="98" t="str">
        <f>'[2]Heat plate'!F16</f>
        <v>sub cooler</v>
      </c>
      <c r="G11" s="577" t="str">
        <f>'[2]Heat plate'!G16</f>
        <v>70-80HP (7/8",1 1/8")</v>
      </c>
      <c r="H11" s="98" t="str">
        <f>'[2]Heat plate'!H16</f>
        <v>scx0857</v>
      </c>
      <c r="I11" s="427">
        <f>'[2]Heat plate'!N16</f>
        <v>1941.5425</v>
      </c>
      <c r="J11" s="469"/>
      <c r="K11" s="27"/>
      <c r="L11" s="27"/>
      <c r="M11" s="578"/>
    </row>
    <row r="12" spans="1:13">
      <c r="A12" s="432" t="str">
        <f>'[2]Heat plate'!A18</f>
        <v>HEAT004.05</v>
      </c>
      <c r="B12" s="329" t="str">
        <f>'[2]Heat plate'!B18</f>
        <v>PLATE HEAT BX4THX14 (ZFI23-ZFI36)</v>
      </c>
      <c r="C12" s="377"/>
      <c r="D12" s="98">
        <f>'[2]Heat plate'!D18</f>
        <v>0</v>
      </c>
      <c r="E12" s="98" t="str">
        <f>'[2]Heat plate'!E18</f>
        <v>197*75*21</v>
      </c>
      <c r="F12" s="98" t="str">
        <f>'[2]Heat plate'!F18</f>
        <v>sub cooler</v>
      </c>
      <c r="G12" s="577" t="str">
        <f>'[2]Heat plate'!G18</f>
        <v>3/8*1/2</v>
      </c>
      <c r="H12" s="98" t="str">
        <f>'[2]Heat plate'!H18</f>
        <v>ZFI23-39</v>
      </c>
      <c r="I12" s="427">
        <f>'[2]Heat plate'!N18</f>
        <v>389.600023220713</v>
      </c>
      <c r="J12" s="469"/>
      <c r="K12" s="27"/>
      <c r="L12" s="27"/>
      <c r="M12" s="578"/>
    </row>
    <row r="13" spans="1:13">
      <c r="A13" s="432" t="str">
        <f>'[2]Heat plate'!A19</f>
        <v>HEAT004.07</v>
      </c>
      <c r="B13" s="329" t="str">
        <f>'[2]Heat plate'!B19</f>
        <v>PLATE HEAT BX4THX20 (ZFI39-ZFI50)</v>
      </c>
      <c r="C13" s="377"/>
      <c r="D13" s="98">
        <f>'[2]Heat plate'!D19</f>
        <v>0</v>
      </c>
      <c r="E13" s="98" t="str">
        <f>'[2]Heat plate'!E19</f>
        <v>197*75*28</v>
      </c>
      <c r="F13" s="98" t="str">
        <f>'[2]Heat plate'!F19</f>
        <v>sub cooler </v>
      </c>
      <c r="G13" s="577" t="str">
        <f>'[2]Heat plate'!G19</f>
        <v>3/8*3/4</v>
      </c>
      <c r="H13" s="98" t="str">
        <f>'[2]Heat plate'!H19</f>
        <v>ZFI36-39</v>
      </c>
      <c r="I13" s="427">
        <f>'[2]Heat plate'!N19</f>
        <v>569.41541855335</v>
      </c>
      <c r="J13" s="469"/>
      <c r="K13" s="27"/>
      <c r="L13" s="27"/>
      <c r="M13" s="578"/>
    </row>
    <row r="14" spans="1:13">
      <c r="A14" s="432" t="str">
        <f>'[2]Heat plate'!A20</f>
        <v>HEAT004.08</v>
      </c>
      <c r="B14" s="329" t="str">
        <f>'[2]Heat plate'!B20</f>
        <v>PLATE HEAT BX4THX24 (ZFI59-ZFI68)</v>
      </c>
      <c r="C14" s="377"/>
      <c r="D14" s="98">
        <f>'[2]Heat plate'!D20</f>
        <v>0</v>
      </c>
      <c r="E14" s="98" t="str">
        <f>'[2]Heat plate'!E20</f>
        <v>197*75*32</v>
      </c>
      <c r="F14" s="98" t="str">
        <f>'[2]Heat plate'!F20</f>
        <v>sub cooler </v>
      </c>
      <c r="G14" s="577" t="str">
        <f>'[2]Heat plate'!G20</f>
        <v>3/8*3/4</v>
      </c>
      <c r="H14" s="98" t="str">
        <f>'[2]Heat plate'!H20</f>
        <v>ZFI50-68</v>
      </c>
      <c r="I14" s="427">
        <f>'[2]Heat plate'!N20</f>
        <v>749.230813885986</v>
      </c>
      <c r="J14" s="469"/>
      <c r="K14" s="27"/>
      <c r="L14" s="27"/>
      <c r="M14" s="578"/>
    </row>
    <row r="15" spans="1:13">
      <c r="A15" s="432" t="str">
        <f>'[2]Heat plate'!A21</f>
        <v>HEAT004.09</v>
      </c>
      <c r="B15" s="329" t="str">
        <f>'[2]Heat plate'!B21</f>
        <v>PLATE HEAT BX4THX30 (ZFI81)</v>
      </c>
      <c r="C15" s="377"/>
      <c r="D15" s="98">
        <f>'[2]Heat plate'!D21</f>
        <v>0</v>
      </c>
      <c r="E15" s="98" t="str">
        <f>'[2]Heat plate'!E21</f>
        <v>197*75*38</v>
      </c>
      <c r="F15" s="98" t="str">
        <f>'[2]Heat plate'!F21</f>
        <v>sub cooler </v>
      </c>
      <c r="G15" s="577" t="str">
        <f>'[2]Heat plate'!G21</f>
        <v>3/8*3/4</v>
      </c>
      <c r="H15" s="98" t="str">
        <f>'[2]Heat plate'!H21</f>
        <v>ZFI81</v>
      </c>
      <c r="I15" s="427">
        <f>'[2]Heat plate'!N21</f>
        <v>944.030825496342</v>
      </c>
      <c r="J15" s="469"/>
      <c r="K15" s="27"/>
      <c r="L15" s="27"/>
      <c r="M15" s="578"/>
    </row>
    <row r="16" spans="1:13">
      <c r="A16" s="432" t="str">
        <f>'[2]Heat plate'!A22</f>
        <v>HEAT004.10</v>
      </c>
      <c r="B16" s="329" t="str">
        <f>'[2]Heat plate'!B22</f>
        <v>PLATE HEAT BX10THX40 (ZFI96-ZFI140)</v>
      </c>
      <c r="C16" s="377"/>
      <c r="D16" s="98">
        <f>'[2]Heat plate'!D22</f>
        <v>0</v>
      </c>
      <c r="E16" s="98" t="str">
        <f>'[2]Heat plate'!E22</f>
        <v>287*117*103</v>
      </c>
      <c r="F16" s="98" t="str">
        <f>'[2]Heat plate'!F22</f>
        <v>sub cooler </v>
      </c>
      <c r="G16" s="577" t="str">
        <f>'[2]Heat plate'!G22</f>
        <v>3/4*3/4</v>
      </c>
      <c r="H16" s="98" t="str">
        <f>'[2]Heat plate'!H22</f>
        <v>ZFI96-ZFI140</v>
      </c>
      <c r="I16" s="427">
        <f>'[2]Heat plate'!N22</f>
        <v>1798.15395332637</v>
      </c>
      <c r="J16" s="469"/>
      <c r="K16" s="27"/>
      <c r="L16" s="27"/>
      <c r="M16" s="578"/>
    </row>
    <row r="17" spans="1:13">
      <c r="A17" s="432" t="str">
        <f>'[2]Heat plate'!A23</f>
        <v>HEAT005</v>
      </c>
      <c r="B17" s="432" t="str">
        <f>'[2]Heat plate'!B23</f>
        <v>EATB25-24</v>
      </c>
      <c r="C17" s="377"/>
      <c r="D17" s="98">
        <f>'[2]Heat plate'!D23</f>
        <v>2</v>
      </c>
      <c r="E17" s="98" t="str">
        <f>'[2]Heat plate'!E23</f>
        <v>297*124*62</v>
      </c>
      <c r="F17" s="98">
        <f>'[2]Heat plate'!F23</f>
        <v>0.86</v>
      </c>
      <c r="G17" s="577" t="str">
        <f>'[2]Heat plate'!G23</f>
        <v>Freon 5/8,7/8  water 1"</v>
      </c>
      <c r="H17" s="98">
        <f>'[2]Heat plate'!H23</f>
        <v>0.37</v>
      </c>
      <c r="I17" s="427">
        <f>'[2]Heat plate'!N23</f>
        <v>620.234222222222</v>
      </c>
      <c r="J17" s="469"/>
      <c r="K17" s="432"/>
      <c r="L17" s="579"/>
      <c r="M17" s="474"/>
    </row>
    <row r="18" spans="1:13">
      <c r="A18" s="432" t="str">
        <f>'[2]Heat plate'!A24</f>
        <v>HEAT006</v>
      </c>
      <c r="B18" s="432" t="str">
        <f>'[2]Heat plate'!B24</f>
        <v>EATB25-32</v>
      </c>
      <c r="C18" s="377"/>
      <c r="D18" s="98">
        <f>'[2]Heat plate'!D24</f>
        <v>3</v>
      </c>
      <c r="E18" s="98" t="str">
        <f>'[2]Heat plate'!E24</f>
        <v>297*124*81</v>
      </c>
      <c r="F18" s="98">
        <f>'[2]Heat plate'!F24</f>
        <v>1.28</v>
      </c>
      <c r="G18" s="577" t="str">
        <f>'[2]Heat plate'!G24</f>
        <v>Freon 5/8,7/8  water 1"</v>
      </c>
      <c r="H18" s="98">
        <f>'[2]Heat plate'!H24</f>
        <v>0.37</v>
      </c>
      <c r="I18" s="427">
        <f>'[2]Heat plate'!N24</f>
        <v>747.071111111111</v>
      </c>
      <c r="J18" s="20" t="s">
        <v>737</v>
      </c>
      <c r="K18" s="306" t="s">
        <v>738</v>
      </c>
      <c r="L18" s="25">
        <v>3</v>
      </c>
      <c r="M18" s="580">
        <f>'[2]Heat plate'!T24</f>
        <v>12652.5259797279</v>
      </c>
    </row>
    <row r="19" spans="1:13">
      <c r="A19" s="432" t="str">
        <f>'[2]Heat plate'!A25</f>
        <v>HEAT007</v>
      </c>
      <c r="B19" s="432" t="str">
        <f>'[2]Heat plate'!B25</f>
        <v>EATB25-42</v>
      </c>
      <c r="C19" s="377"/>
      <c r="D19" s="98">
        <f>'[2]Heat plate'!D25</f>
        <v>4</v>
      </c>
      <c r="E19" s="98" t="str">
        <f>'[2]Heat plate'!E25</f>
        <v>297*124*104</v>
      </c>
      <c r="F19" s="98">
        <f>'[2]Heat plate'!F25</f>
        <v>1.71</v>
      </c>
      <c r="G19" s="577" t="str">
        <f>'[2]Heat plate'!G25</f>
        <v>Freon 5/8,7/8  water 1"</v>
      </c>
      <c r="H19" s="98">
        <f>'[2]Heat plate'!H25</f>
        <v>0.37</v>
      </c>
      <c r="I19" s="427">
        <f>'[2]Heat plate'!N25</f>
        <v>910.252</v>
      </c>
      <c r="J19" s="20" t="s">
        <v>739</v>
      </c>
      <c r="K19" s="307"/>
      <c r="L19" s="25">
        <v>4</v>
      </c>
      <c r="M19" s="580">
        <f>'[2]Heat plate'!T25</f>
        <v>0</v>
      </c>
    </row>
    <row r="20" ht="22.5" spans="1:13">
      <c r="A20" s="432" t="str">
        <f>'[2]Heat plate'!A26</f>
        <v>HEAT008</v>
      </c>
      <c r="B20" s="432" t="str">
        <f>'[2]Heat plate'!B26</f>
        <v>EATB25-48</v>
      </c>
      <c r="C20" s="377"/>
      <c r="D20" s="98">
        <f>'[2]Heat plate'!D26</f>
        <v>5</v>
      </c>
      <c r="E20" s="98" t="str">
        <f>'[2]Heat plate'!E26</f>
        <v>297*124*119</v>
      </c>
      <c r="F20" s="98">
        <f>'[2]Heat plate'!F26</f>
        <v>2.14</v>
      </c>
      <c r="G20" s="577" t="str">
        <f>'[2]Heat plate'!G26</f>
        <v>Freon 7/8,1 1/8  water 1 1/4"</v>
      </c>
      <c r="H20" s="98">
        <f>'[2]Heat plate'!H26</f>
        <v>0.37</v>
      </c>
      <c r="I20" s="427">
        <f>'[2]Heat plate'!N26</f>
        <v>970.274666666667</v>
      </c>
      <c r="J20" s="20" t="s">
        <v>740</v>
      </c>
      <c r="K20" s="308"/>
      <c r="L20" s="25">
        <v>5</v>
      </c>
      <c r="M20" s="580">
        <f>'[2]Heat plate'!T26</f>
        <v>0</v>
      </c>
    </row>
    <row r="21" ht="22.5" spans="1:13">
      <c r="A21" s="432" t="str">
        <f>'[2]Heat plate'!A27</f>
        <v>HEAT009</v>
      </c>
      <c r="B21" s="432" t="str">
        <f>'[2]Heat plate'!B27</f>
        <v>EATB61-26</v>
      </c>
      <c r="C21" s="377"/>
      <c r="D21" s="98">
        <f>'[2]Heat plate'!D27</f>
        <v>6</v>
      </c>
      <c r="E21" s="98" t="str">
        <f>'[2]Heat plate'!E27</f>
        <v>539*125*68</v>
      </c>
      <c r="F21" s="98">
        <f>'[2]Heat plate'!F27</f>
        <v>2.58</v>
      </c>
      <c r="G21" s="577" t="str">
        <f>'[2]Heat plate'!G27</f>
        <v>Freon 7/8,1 1/8  water 1 1/4"</v>
      </c>
      <c r="H21" s="98">
        <f>'[2]Heat plate'!H27</f>
        <v>0.75</v>
      </c>
      <c r="I21" s="427">
        <f>'[2]Heat plate'!N27</f>
        <v>1122.534</v>
      </c>
      <c r="J21" s="19" t="s">
        <v>741</v>
      </c>
      <c r="K21" s="474" t="s">
        <v>742</v>
      </c>
      <c r="L21" s="173">
        <v>6</v>
      </c>
      <c r="M21" s="580">
        <f>'[2]Heat plate'!T27</f>
        <v>8810.25863039095</v>
      </c>
    </row>
    <row r="22" ht="22.5" spans="1:13">
      <c r="A22" s="432" t="str">
        <f>'[2]Heat plate'!A28</f>
        <v>HEAT010</v>
      </c>
      <c r="B22" s="432" t="str">
        <f>'[2]Heat plate'!B28</f>
        <v>EATB61-30</v>
      </c>
      <c r="C22" s="377"/>
      <c r="D22" s="98">
        <f>'[2]Heat plate'!D28</f>
        <v>7</v>
      </c>
      <c r="E22" s="98" t="str">
        <f>'[2]Heat plate'!E28</f>
        <v>539*125*77</v>
      </c>
      <c r="F22" s="98">
        <f>'[2]Heat plate'!F28</f>
        <v>3</v>
      </c>
      <c r="G22" s="577" t="str">
        <f>'[2]Heat plate'!G28</f>
        <v>Freon 7/8,1 1/8  water 1 1/4"</v>
      </c>
      <c r="H22" s="98">
        <f>'[2]Heat plate'!H28</f>
        <v>0.75</v>
      </c>
      <c r="I22" s="427">
        <f>'[2]Heat plate'!N28</f>
        <v>1234.044</v>
      </c>
      <c r="J22" s="20" t="s">
        <v>743</v>
      </c>
      <c r="K22" s="474" t="s">
        <v>744</v>
      </c>
      <c r="L22" s="173">
        <v>7</v>
      </c>
      <c r="M22" s="580">
        <f>'[2]Heat plate'!T28</f>
        <v>0</v>
      </c>
    </row>
    <row r="23" ht="22.5" spans="1:13">
      <c r="A23" s="432" t="str">
        <f>'[2]Heat plate'!A29</f>
        <v>HEAT010.1</v>
      </c>
      <c r="B23" s="432" t="str">
        <f>'[2]Heat plate'!B29</f>
        <v>EATB61-32</v>
      </c>
      <c r="C23" s="377"/>
      <c r="D23" s="98">
        <f>'[2]Heat plate'!D29</f>
        <v>8</v>
      </c>
      <c r="E23" s="98" t="str">
        <f>'[2]Heat plate'!E29</f>
        <v>539*125*82</v>
      </c>
      <c r="F23" s="98">
        <f>'[2]Heat plate'!F29</f>
        <v>3.43</v>
      </c>
      <c r="G23" s="577" t="str">
        <f>'[2]Heat plate'!G29</f>
        <v>Freon 7/8,1 1/8  water 1 1/4"</v>
      </c>
      <c r="H23" s="98">
        <f>'[2]Heat plate'!H29</f>
        <v>0.75</v>
      </c>
      <c r="I23" s="427">
        <f>'[2]Heat plate'!N29</f>
        <v>1289.66133333333</v>
      </c>
      <c r="J23" s="581" t="s">
        <v>745</v>
      </c>
      <c r="K23" s="474" t="s">
        <v>746</v>
      </c>
      <c r="L23" s="474">
        <v>8</v>
      </c>
      <c r="M23" s="580">
        <f>'[2]Heat plate'!T29</f>
        <v>0</v>
      </c>
    </row>
    <row r="24" ht="22.5" spans="1:13">
      <c r="A24" s="432" t="str">
        <f>'[2]Heat plate'!A30</f>
        <v>HEAT011</v>
      </c>
      <c r="B24" s="432" t="str">
        <f>'[2]Heat plate'!B30</f>
        <v>EATB61-40</v>
      </c>
      <c r="C24" s="377"/>
      <c r="D24" s="98">
        <f>'[2]Heat plate'!D30</f>
        <v>10</v>
      </c>
      <c r="E24" s="98" t="str">
        <f>'[2]Heat plate'!E30</f>
        <v>539*125*100</v>
      </c>
      <c r="F24" s="98">
        <f>'[2]Heat plate'!F30</f>
        <v>4.28</v>
      </c>
      <c r="G24" s="577" t="str">
        <f>'[2]Heat plate'!G30</f>
        <v>Freon 7/8,1 1/8  water 1 1/4"</v>
      </c>
      <c r="H24" s="98">
        <f>'[2]Heat plate'!H30</f>
        <v>0.75</v>
      </c>
      <c r="I24" s="427">
        <f>'[2]Heat plate'!N30</f>
        <v>1512.49777777778</v>
      </c>
      <c r="J24" s="20" t="s">
        <v>747</v>
      </c>
      <c r="K24" s="376" t="s">
        <v>744</v>
      </c>
      <c r="L24" s="173">
        <v>10</v>
      </c>
      <c r="M24" s="580">
        <f>'[2]Heat plate'!T30</f>
        <v>0</v>
      </c>
    </row>
    <row r="25" ht="22.5" spans="1:13">
      <c r="A25" s="432" t="str">
        <f>'[2]Heat plate'!A31</f>
        <v>HEAT012</v>
      </c>
      <c r="B25" s="432" t="str">
        <f>'[2]Heat plate'!B31</f>
        <v>EATB61-50</v>
      </c>
      <c r="C25" s="377"/>
      <c r="D25" s="98">
        <f>'[2]Heat plate'!D31</f>
        <v>12</v>
      </c>
      <c r="E25" s="98" t="str">
        <f>'[2]Heat plate'!E31</f>
        <v>539*125*124</v>
      </c>
      <c r="F25" s="98">
        <f>'[2]Heat plate'!F31</f>
        <v>5.14</v>
      </c>
      <c r="G25" s="577" t="str">
        <f>'[2]Heat plate'!G31</f>
        <v>Freon 7/8,1 1/8  water 1 1/4"</v>
      </c>
      <c r="H25" s="98">
        <f>'[2]Heat plate'!H31</f>
        <v>0.75</v>
      </c>
      <c r="I25" s="427">
        <f>'[2]Heat plate'!N31</f>
        <v>1791.04333333333</v>
      </c>
      <c r="J25" s="20" t="s">
        <v>748</v>
      </c>
      <c r="K25" s="377"/>
      <c r="L25" s="173">
        <v>12</v>
      </c>
      <c r="M25" s="580">
        <f>'[2]Heat plate'!T31</f>
        <v>6166.07854637086</v>
      </c>
    </row>
    <row r="26" spans="1:13">
      <c r="A26" s="432" t="str">
        <f>'[2]Heat plate'!A32</f>
        <v>HEAT013</v>
      </c>
      <c r="B26" s="432" t="str">
        <f>'[2]Heat plate'!B32</f>
        <v>EATB85-44</v>
      </c>
      <c r="C26" s="377"/>
      <c r="D26" s="98">
        <f>'[2]Heat plate'!D32</f>
        <v>15</v>
      </c>
      <c r="E26" s="98" t="str">
        <f>'[2]Heat plate'!E32</f>
        <v>564*188*110</v>
      </c>
      <c r="F26" s="98">
        <f>'[2]Heat plate'!F32</f>
        <v>6.42</v>
      </c>
      <c r="G26" s="577" t="str">
        <f>'[2]Heat plate'!G32</f>
        <v>Freon 7/8,1 3/8  water 2"</v>
      </c>
      <c r="H26" s="98">
        <f>'[2]Heat plate'!H32</f>
        <v>1.5</v>
      </c>
      <c r="I26" s="427">
        <f>'[2]Heat plate'!N32</f>
        <v>2491.30777777778</v>
      </c>
      <c r="J26" s="20" t="s">
        <v>749</v>
      </c>
      <c r="K26" s="377"/>
      <c r="L26" s="173">
        <v>15</v>
      </c>
      <c r="M26" s="580">
        <f>'[2]Heat plate'!T32</f>
        <v>0</v>
      </c>
    </row>
    <row r="27" spans="1:13">
      <c r="A27" s="432" t="str">
        <f>'[2]Heat plate'!A33</f>
        <v>HEAT014</v>
      </c>
      <c r="B27" s="432" t="str">
        <f>'[2]Heat plate'!B33</f>
        <v>EATB85-58</v>
      </c>
      <c r="C27" s="377"/>
      <c r="D27" s="98">
        <f>'[2]Heat plate'!D33</f>
        <v>20</v>
      </c>
      <c r="E27" s="98" t="str">
        <f>'[2]Heat plate'!E33</f>
        <v>564*188*142</v>
      </c>
      <c r="F27" s="98">
        <f>'[2]Heat plate'!F33</f>
        <v>8.56</v>
      </c>
      <c r="G27" s="577" t="str">
        <f>'[2]Heat plate'!G33</f>
        <v>Freon 7/8,1 3/8  water 2"</v>
      </c>
      <c r="H27" s="98">
        <f>'[2]Heat plate'!H33</f>
        <v>1.5</v>
      </c>
      <c r="I27" s="427">
        <f>'[2]Heat plate'!N33</f>
        <v>3123.47311111111</v>
      </c>
      <c r="J27" s="20" t="s">
        <v>750</v>
      </c>
      <c r="K27" s="378"/>
      <c r="L27" s="173">
        <v>20</v>
      </c>
      <c r="M27" s="580">
        <f>'[2]Heat plate'!T33</f>
        <v>0</v>
      </c>
    </row>
    <row r="28" spans="1:13">
      <c r="A28" s="432" t="str">
        <f>'[2]Heat plate'!A34</f>
        <v>HEAT015</v>
      </c>
      <c r="B28" s="432" t="str">
        <f>'[2]Heat plate'!B34</f>
        <v>EATB85-70</v>
      </c>
      <c r="C28" s="377"/>
      <c r="D28" s="98">
        <f>'[2]Heat plate'!D34</f>
        <v>25</v>
      </c>
      <c r="E28" s="98" t="str">
        <f>'[2]Heat plate'!E34</f>
        <v>564*188*170</v>
      </c>
      <c r="F28" s="98">
        <f>'[2]Heat plate'!F34</f>
        <v>10.7</v>
      </c>
      <c r="G28" s="577" t="str">
        <f>'[2]Heat plate'!G34</f>
        <v>Freon 7/8,1 3/8  water 2"</v>
      </c>
      <c r="H28" s="98">
        <f>'[2]Heat plate'!H34</f>
        <v>2.2</v>
      </c>
      <c r="I28" s="427">
        <f>'[2]Heat plate'!N34</f>
        <v>3665.60444444444</v>
      </c>
      <c r="J28" s="27" t="s">
        <v>751</v>
      </c>
      <c r="K28" s="376" t="s">
        <v>752</v>
      </c>
      <c r="L28" s="474">
        <v>25</v>
      </c>
      <c r="M28" s="580">
        <f>'[2]Heat plate'!T34</f>
        <v>0</v>
      </c>
    </row>
    <row r="29" spans="1:13">
      <c r="A29" s="432" t="str">
        <f>'[2]Heat plate'!A35</f>
        <v>HEAT016</v>
      </c>
      <c r="B29" s="432" t="str">
        <f>'[2]Heat plate'!B35</f>
        <v>EATB120-64</v>
      </c>
      <c r="C29" s="377"/>
      <c r="D29" s="98">
        <f>'[2]Heat plate'!D35</f>
        <v>30</v>
      </c>
      <c r="E29" s="98" t="str">
        <f>'[2]Heat plate'!E35</f>
        <v>564*247*164</v>
      </c>
      <c r="F29" s="98">
        <f>'[2]Heat plate'!F35</f>
        <v>12.86</v>
      </c>
      <c r="G29" s="577" t="str">
        <f>'[2]Heat plate'!G35</f>
        <v>Freon 7/8,1 3/8  water 2"</v>
      </c>
      <c r="H29" s="98">
        <f>'[2]Heat plate'!H35</f>
        <v>2.2</v>
      </c>
      <c r="I29" s="427">
        <f>'[2]Heat plate'!N35</f>
        <v>4664.78911111112</v>
      </c>
      <c r="J29" s="581" t="s">
        <v>753</v>
      </c>
      <c r="K29" s="377"/>
      <c r="L29" s="474">
        <v>30</v>
      </c>
      <c r="M29" s="580">
        <f>'[2]Heat plate'!T35</f>
        <v>0</v>
      </c>
    </row>
    <row r="30" spans="1:13">
      <c r="A30" s="432" t="str">
        <f>'[2]Heat plate'!A36</f>
        <v>HEAT017</v>
      </c>
      <c r="B30" s="432" t="str">
        <f>'[2]Heat plate'!B36</f>
        <v>EATB120-76</v>
      </c>
      <c r="C30" s="377"/>
      <c r="D30" s="98">
        <f>'[2]Heat plate'!D36</f>
        <v>35</v>
      </c>
      <c r="E30" s="98" t="str">
        <f>'[2]Heat plate'!E36</f>
        <v>564*247*194</v>
      </c>
      <c r="F30" s="98">
        <f>'[2]Heat plate'!F36</f>
        <v>15</v>
      </c>
      <c r="G30" s="577" t="str">
        <f>'[2]Heat plate'!G36</f>
        <v>Freon 7/8,1 3/8  water 2"</v>
      </c>
      <c r="H30" s="98">
        <f>'[2]Heat plate'!H36</f>
        <v>4</v>
      </c>
      <c r="I30" s="427">
        <f>'[2]Heat plate'!N36</f>
        <v>5375.97511111111</v>
      </c>
      <c r="J30" s="27" t="s">
        <v>754</v>
      </c>
      <c r="K30" s="377"/>
      <c r="L30" s="474">
        <v>35</v>
      </c>
      <c r="M30" s="580">
        <f>'[2]Heat plate'!T36</f>
        <v>0</v>
      </c>
    </row>
    <row r="31" spans="1:13">
      <c r="A31" s="432" t="str">
        <f>'[2]Heat plate'!A37</f>
        <v>HEAT018</v>
      </c>
      <c r="B31" s="432" t="str">
        <f>'[2]Heat plate'!B37</f>
        <v>EATB120-86</v>
      </c>
      <c r="C31" s="377"/>
      <c r="D31" s="98">
        <f>'[2]Heat plate'!D37</f>
        <v>40</v>
      </c>
      <c r="E31" s="98" t="str">
        <f>'[2]Heat plate'!E37</f>
        <v>564*247*218</v>
      </c>
      <c r="F31" s="98">
        <f>'[2]Heat plate'!F37</f>
        <v>17.13</v>
      </c>
      <c r="G31" s="577" t="str">
        <f>'[2]Heat plate'!G37</f>
        <v>Freon 7/8,1 3/8  water 2"</v>
      </c>
      <c r="H31" s="98">
        <f>'[2]Heat plate'!H37</f>
        <v>4</v>
      </c>
      <c r="I31" s="427">
        <f>'[2]Heat plate'!N37</f>
        <v>5966.93222222222</v>
      </c>
      <c r="J31" s="27" t="s">
        <v>755</v>
      </c>
      <c r="K31" s="378"/>
      <c r="L31" s="474">
        <v>40</v>
      </c>
      <c r="M31" s="580">
        <f>'[2]Heat plate'!T37</f>
        <v>0</v>
      </c>
    </row>
    <row r="32" spans="1:13">
      <c r="A32" s="432" t="str">
        <f>'[2]Heat plate'!A38</f>
        <v>HEAT019</v>
      </c>
      <c r="B32" s="432" t="str">
        <f>'[2]Heat plate'!B38</f>
        <v>EATB120-108</v>
      </c>
      <c r="C32" s="377"/>
      <c r="D32" s="98">
        <f>'[2]Heat plate'!D38</f>
        <v>50</v>
      </c>
      <c r="E32" s="98" t="str">
        <f>'[2]Heat plate'!E38</f>
        <v>564*247*272</v>
      </c>
      <c r="F32" s="98">
        <f>'[2]Heat plate'!F38</f>
        <v>21.14</v>
      </c>
      <c r="G32" s="577" t="str">
        <f>'[2]Heat plate'!G38</f>
        <v>Freon 7/8,1 3/8  water 2"</v>
      </c>
      <c r="H32" s="98">
        <f>'[2]Heat plate'!H38</f>
        <v>4</v>
      </c>
      <c r="I32" s="427">
        <f>'[2]Heat plate'!N38</f>
        <v>7268.89177777778</v>
      </c>
      <c r="J32" s="582" t="s">
        <v>756</v>
      </c>
      <c r="K32" s="474" t="s">
        <v>757</v>
      </c>
      <c r="L32" s="474">
        <v>50</v>
      </c>
      <c r="M32" s="580">
        <f>'[2]Heat plate'!T38</f>
        <v>0</v>
      </c>
    </row>
    <row r="33" ht="22.5" spans="1:13">
      <c r="A33" s="432" t="str">
        <f>'[2]Heat plate'!A39</f>
        <v>HEAT020</v>
      </c>
      <c r="B33" s="432" t="str">
        <f>'[2]Heat plate'!B39</f>
        <v>EATB61-24+24-2M</v>
      </c>
      <c r="C33" s="377"/>
      <c r="D33" s="98" t="str">
        <f>'[2]Heat plate'!D39</f>
        <v>5+5HP</v>
      </c>
      <c r="E33" s="98" t="str">
        <f>'[2]Heat plate'!E39</f>
        <v>539*125*121</v>
      </c>
      <c r="F33" s="98">
        <f>'[2]Heat plate'!F39</f>
        <v>4.28</v>
      </c>
      <c r="G33" s="577" t="str">
        <f>'[2]Heat plate'!G39</f>
        <v>Freon 7/8,1 1/8  water 1 1/4"</v>
      </c>
      <c r="H33" s="98">
        <f>'[2]Heat plate'!H39</f>
        <v>0.75</v>
      </c>
      <c r="I33" s="427">
        <f>'[2]Heat plate'!N39</f>
        <v>1810.592</v>
      </c>
      <c r="J33" s="582"/>
      <c r="K33" s="474"/>
      <c r="L33" s="474"/>
      <c r="M33" s="580">
        <f>'[2]Heat plate'!T39</f>
        <v>0</v>
      </c>
    </row>
    <row r="34" spans="1:13">
      <c r="A34" s="432" t="str">
        <f>'[2]Heat plate'!A40</f>
        <v>HEAT021</v>
      </c>
      <c r="B34" s="432" t="str">
        <f>'[2]Heat plate'!B40</f>
        <v>EATB85-24+24-2M</v>
      </c>
      <c r="C34" s="377"/>
      <c r="D34" s="98" t="str">
        <f>'[2]Heat plate'!D40</f>
        <v>7.5+7.5HP</v>
      </c>
      <c r="E34" s="98" t="str">
        <f>'[2]Heat plate'!E40</f>
        <v>564*188*121</v>
      </c>
      <c r="F34" s="98">
        <f>'[2]Heat plate'!F40</f>
        <v>6.42</v>
      </c>
      <c r="G34" s="577" t="str">
        <f>'[2]Heat plate'!G40</f>
        <v>Freon 7/8,1 3/8  water 2"</v>
      </c>
      <c r="H34" s="98">
        <f>'[2]Heat plate'!H40</f>
        <v>1.5</v>
      </c>
      <c r="I34" s="427">
        <f>'[2]Heat plate'!N40</f>
        <v>2747.276</v>
      </c>
      <c r="J34" s="582"/>
      <c r="K34" s="474"/>
      <c r="L34" s="474"/>
      <c r="M34" s="580">
        <f>'[2]Heat plate'!T40</f>
        <v>0</v>
      </c>
    </row>
    <row r="35" s="423" customFormat="1" spans="1:13">
      <c r="A35" s="432" t="str">
        <f>'[2]Heat plate'!A41</f>
        <v>HEAT022</v>
      </c>
      <c r="B35" s="432" t="str">
        <f>'[2]Heat plate'!B41</f>
        <v>EATB85-30+30-2M</v>
      </c>
      <c r="C35" s="377"/>
      <c r="D35" s="98" t="str">
        <f>'[2]Heat plate'!D41</f>
        <v>10+10HP</v>
      </c>
      <c r="E35" s="98" t="str">
        <f>'[2]Heat plate'!E41</f>
        <v>564*188*171</v>
      </c>
      <c r="F35" s="98">
        <f>'[2]Heat plate'!F41</f>
        <v>8.56</v>
      </c>
      <c r="G35" s="577" t="str">
        <f>'[2]Heat plate'!G41</f>
        <v>Freon 7/8,1 3/8  water 2"</v>
      </c>
      <c r="H35" s="98">
        <f>'[2]Heat plate'!H41</f>
        <v>1.5</v>
      </c>
      <c r="I35" s="427">
        <f>'[2]Heat plate'!N41</f>
        <v>3298.40155555556</v>
      </c>
      <c r="J35" s="582"/>
      <c r="K35" s="474"/>
      <c r="L35" s="474"/>
      <c r="M35" s="580">
        <f>'[2]Heat plate'!T41</f>
        <v>0</v>
      </c>
    </row>
    <row r="36" spans="1:13">
      <c r="A36" s="432" t="str">
        <f>'[2]Heat plate'!A42</f>
        <v>HEAT023</v>
      </c>
      <c r="B36" s="432" t="str">
        <f>'[2]Heat plate'!B42</f>
        <v>EATB85-38+38-2M</v>
      </c>
      <c r="C36" s="377"/>
      <c r="D36" s="98" t="str">
        <f>'[2]Heat plate'!D42</f>
        <v>12.5+12.5HP</v>
      </c>
      <c r="E36" s="98" t="str">
        <f>'[2]Heat plate'!E42</f>
        <v>564*188*187</v>
      </c>
      <c r="F36" s="98">
        <f>'[2]Heat plate'!F42</f>
        <v>10.7</v>
      </c>
      <c r="G36" s="577" t="str">
        <f>'[2]Heat plate'!G42</f>
        <v>Freon 7/8,1 3/8  water 2"</v>
      </c>
      <c r="H36" s="98">
        <f>'[2]Heat plate'!H42</f>
        <v>2.2</v>
      </c>
      <c r="I36" s="427">
        <f>'[2]Heat plate'!N42</f>
        <v>4012.06555555556</v>
      </c>
      <c r="J36" s="582"/>
      <c r="K36" s="474"/>
      <c r="L36" s="474"/>
      <c r="M36" s="580">
        <f>'[2]Heat plate'!T42</f>
        <v>0</v>
      </c>
    </row>
    <row r="37" spans="1:13">
      <c r="A37" s="432" t="str">
        <f>'[2]Heat plate'!A43</f>
        <v>HEAT024</v>
      </c>
      <c r="B37" s="432" t="str">
        <f>'[2]Heat plate'!B43</f>
        <v>EATB85-46+46-2M</v>
      </c>
      <c r="C37" s="377"/>
      <c r="D37" s="98" t="str">
        <f>'[2]Heat plate'!D43</f>
        <v>15+15HP</v>
      </c>
      <c r="E37" s="98" t="str">
        <f>'[2]Heat plate'!E43</f>
        <v>564*188*225</v>
      </c>
      <c r="F37" s="98">
        <f>'[2]Heat plate'!F43</f>
        <v>12.86</v>
      </c>
      <c r="G37" s="577" t="str">
        <f>'[2]Heat plate'!G43</f>
        <v>Freon 7/8,1 3/8  water 2"</v>
      </c>
      <c r="H37" s="98">
        <f>'[2]Heat plate'!H43</f>
        <v>2.2</v>
      </c>
      <c r="I37" s="427">
        <f>'[2]Heat plate'!N43</f>
        <v>4734.72377777778</v>
      </c>
      <c r="J37" s="582"/>
      <c r="K37" s="474"/>
      <c r="L37" s="474"/>
      <c r="M37" s="580">
        <f>'[2]Heat plate'!T43</f>
        <v>0</v>
      </c>
    </row>
    <row r="38" ht="22.5" spans="1:13">
      <c r="A38" s="432" t="str">
        <f>'[2]Heat plate'!A44</f>
        <v>HEAT025</v>
      </c>
      <c r="B38" s="432" t="str">
        <f>'[2]Heat plate'!B44</f>
        <v>EATB25-48-2</v>
      </c>
      <c r="C38" s="377"/>
      <c r="D38" s="98">
        <f>'[2]Heat plate'!D44</f>
        <v>5</v>
      </c>
      <c r="E38" s="98" t="str">
        <f>'[2]Heat plate'!E44</f>
        <v>297*124*119</v>
      </c>
      <c r="F38" s="98">
        <f>'[2]Heat plate'!F44</f>
        <v>2.14</v>
      </c>
      <c r="G38" s="577" t="str">
        <f>'[2]Heat plate'!G44</f>
        <v>Freon 7/8,1 1/8  water 1 1/4"</v>
      </c>
      <c r="H38" s="98">
        <f>'[2]Heat plate'!H44</f>
        <v>0.37</v>
      </c>
      <c r="I38" s="427">
        <f>'[2]Heat plate'!N44</f>
        <v>917.777777777778</v>
      </c>
      <c r="J38" s="582"/>
      <c r="K38" s="474"/>
      <c r="L38" s="474"/>
      <c r="M38" s="580">
        <f>'[2]Heat plate'!T44</f>
        <v>0</v>
      </c>
    </row>
    <row r="39" ht="22.5" spans="1:13">
      <c r="A39" s="432" t="str">
        <f>'[2]Heat plate'!A45</f>
        <v>HEAT026</v>
      </c>
      <c r="B39" s="432" t="str">
        <f>'[2]Heat plate'!B45</f>
        <v>EATB61-26-2</v>
      </c>
      <c r="C39" s="377"/>
      <c r="D39" s="98">
        <f>'[2]Heat plate'!D45</f>
        <v>6</v>
      </c>
      <c r="E39" s="98" t="str">
        <f>'[2]Heat plate'!E45</f>
        <v>539*125*68</v>
      </c>
      <c r="F39" s="98">
        <f>'[2]Heat plate'!F45</f>
        <v>2.58</v>
      </c>
      <c r="G39" s="577" t="str">
        <f>'[2]Heat plate'!G45</f>
        <v>Freon 7/8,1 1/8  water 1 1/4"</v>
      </c>
      <c r="H39" s="98">
        <f>'[2]Heat plate'!H45</f>
        <v>0.75</v>
      </c>
      <c r="I39" s="427">
        <f>'[2]Heat plate'!N45</f>
        <v>1022.95511111111</v>
      </c>
      <c r="J39" s="582"/>
      <c r="K39" s="474"/>
      <c r="L39" s="474"/>
      <c r="M39" s="580">
        <f>'[2]Heat plate'!T45</f>
        <v>0</v>
      </c>
    </row>
    <row r="40" ht="22.5" spans="1:13">
      <c r="A40" s="432" t="str">
        <f>'[2]Heat plate'!A46</f>
        <v>HEAT027</v>
      </c>
      <c r="B40" s="432" t="str">
        <f>'[2]Heat plate'!B46</f>
        <v>EATB61-40-2</v>
      </c>
      <c r="C40" s="377"/>
      <c r="D40" s="98">
        <f>'[2]Heat plate'!D46</f>
        <v>10</v>
      </c>
      <c r="E40" s="98" t="str">
        <f>'[2]Heat plate'!E46</f>
        <v>539*125*100</v>
      </c>
      <c r="F40" s="98">
        <f>'[2]Heat plate'!F46</f>
        <v>4.28</v>
      </c>
      <c r="G40" s="577" t="str">
        <f>'[2]Heat plate'!G46</f>
        <v>Freon 7/8,1 1/8  water 1 1/4"</v>
      </c>
      <c r="H40" s="98">
        <f>'[2]Heat plate'!H46</f>
        <v>0.75</v>
      </c>
      <c r="I40" s="427">
        <f>'[2]Heat plate'!N46</f>
        <v>1512.49777777778</v>
      </c>
      <c r="J40" s="582"/>
      <c r="K40" s="474"/>
      <c r="L40" s="474"/>
      <c r="M40" s="580">
        <f>'[2]Heat plate'!T46</f>
        <v>0</v>
      </c>
    </row>
    <row r="41" ht="22.5" spans="1:13">
      <c r="A41" s="432" t="str">
        <f>'[2]Heat plate'!A47</f>
        <v>HEAT028</v>
      </c>
      <c r="B41" s="432" t="str">
        <f>'[2]Heat plate'!B47</f>
        <v>EATB61-50-2</v>
      </c>
      <c r="C41" s="377"/>
      <c r="D41" s="98">
        <f>'[2]Heat plate'!D47</f>
        <v>12</v>
      </c>
      <c r="E41" s="98" t="str">
        <f>'[2]Heat plate'!E47</f>
        <v>539*125*124</v>
      </c>
      <c r="F41" s="98">
        <f>'[2]Heat plate'!F47</f>
        <v>5.14</v>
      </c>
      <c r="G41" s="577" t="str">
        <f>'[2]Heat plate'!G47</f>
        <v>Freon 7/8,1 1/8  water 1 1/4"</v>
      </c>
      <c r="H41" s="98">
        <f>'[2]Heat plate'!H47</f>
        <v>0.75</v>
      </c>
      <c r="I41" s="427">
        <f>'[2]Heat plate'!N47</f>
        <v>1791.04333333333</v>
      </c>
      <c r="J41" s="582"/>
      <c r="K41" s="474"/>
      <c r="L41" s="474"/>
      <c r="M41" s="580">
        <f>'[2]Heat plate'!T47</f>
        <v>0</v>
      </c>
    </row>
    <row r="42" spans="1:13">
      <c r="A42" s="432" t="str">
        <f>'[2]Heat plate'!A48</f>
        <v>HEAT029</v>
      </c>
      <c r="B42" s="432" t="str">
        <f>'[2]Heat plate'!B48</f>
        <v>EATB85-44-2</v>
      </c>
      <c r="C42" s="377"/>
      <c r="D42" s="98">
        <f>'[2]Heat plate'!D48</f>
        <v>15</v>
      </c>
      <c r="E42" s="98" t="str">
        <f>'[2]Heat plate'!E48</f>
        <v>564*188*110</v>
      </c>
      <c r="F42" s="98">
        <f>'[2]Heat plate'!F48</f>
        <v>6.42</v>
      </c>
      <c r="G42" s="577" t="str">
        <f>'[2]Heat plate'!G48</f>
        <v>Freon 7/8,1 3/8  water 2"</v>
      </c>
      <c r="H42" s="98">
        <f>'[2]Heat plate'!H48</f>
        <v>1.5</v>
      </c>
      <c r="I42" s="427">
        <f>'[2]Heat plate'!N48</f>
        <v>2498.74177777778</v>
      </c>
      <c r="J42" s="582"/>
      <c r="K42" s="474"/>
      <c r="L42" s="474"/>
      <c r="M42" s="580">
        <f>'[2]Heat plate'!T48</f>
        <v>0</v>
      </c>
    </row>
    <row r="43" spans="1:13">
      <c r="A43" s="432" t="str">
        <f>'[2]Heat plate'!A49</f>
        <v>HEAT030</v>
      </c>
      <c r="B43" s="432" t="str">
        <f>'[2]Heat plate'!B49</f>
        <v>EATB85-58-2</v>
      </c>
      <c r="C43" s="377"/>
      <c r="D43" s="98">
        <f>'[2]Heat plate'!D49</f>
        <v>20</v>
      </c>
      <c r="E43" s="98" t="str">
        <f>'[2]Heat plate'!E49</f>
        <v>564*188*142</v>
      </c>
      <c r="F43" s="98">
        <f>'[2]Heat plate'!F49</f>
        <v>8.56</v>
      </c>
      <c r="G43" s="577" t="str">
        <f>'[2]Heat plate'!G49</f>
        <v>Freon 7/8,1 3/8  water 2"</v>
      </c>
      <c r="H43" s="98">
        <f>'[2]Heat plate'!H49</f>
        <v>1.5</v>
      </c>
      <c r="I43" s="427">
        <f>'[2]Heat plate'!N49</f>
        <v>3161.928</v>
      </c>
      <c r="J43" s="582"/>
      <c r="K43" s="474"/>
      <c r="L43" s="474"/>
      <c r="M43" s="580">
        <f>'[2]Heat plate'!T49</f>
        <v>0</v>
      </c>
    </row>
    <row r="44" spans="1:13">
      <c r="A44" s="432" t="str">
        <f>'[2]Heat plate'!A50</f>
        <v>HEAT031</v>
      </c>
      <c r="B44" s="432" t="str">
        <f>'[2]Heat plate'!B50</f>
        <v>EATB120-64-2</v>
      </c>
      <c r="C44" s="378"/>
      <c r="D44" s="98">
        <f>'[2]Heat plate'!D50</f>
        <v>30</v>
      </c>
      <c r="E44" s="98" t="str">
        <f>'[2]Heat plate'!E50</f>
        <v>564*247*164</v>
      </c>
      <c r="F44" s="98">
        <f>'[2]Heat plate'!F50</f>
        <v>12.86</v>
      </c>
      <c r="G44" s="577" t="str">
        <f>'[2]Heat plate'!G50</f>
        <v>Freon 7/8,1 3/8  water 2"</v>
      </c>
      <c r="H44" s="98">
        <f>'[2]Heat plate'!H50</f>
        <v>2.2</v>
      </c>
      <c r="I44" s="427">
        <f>'[2]Heat plate'!N50</f>
        <v>4664.78911111111</v>
      </c>
      <c r="J44" s="582"/>
      <c r="K44" s="474"/>
      <c r="L44" s="474"/>
      <c r="M44" s="580">
        <f>'[2]Heat plate'!T50</f>
        <v>0</v>
      </c>
    </row>
    <row r="45" spans="1:13">
      <c r="A45" s="432" t="str">
        <f>'[2]Heat plate'!A51</f>
        <v>HEAT031.1</v>
      </c>
      <c r="B45" s="432" t="str">
        <f>'[2]Heat plate'!B51</f>
        <v>CB10+10 (2*10HP C.BARREL)</v>
      </c>
      <c r="C45" s="306" t="s">
        <v>758</v>
      </c>
      <c r="D45" s="98" t="str">
        <f>'[2]Heat plate'!D51</f>
        <v>10+10HP</v>
      </c>
      <c r="E45" s="98">
        <f>'[2]Heat plate'!E51</f>
        <v>0</v>
      </c>
      <c r="F45" s="98">
        <f>'[2]Heat plate'!F51</f>
        <v>0</v>
      </c>
      <c r="G45" s="577">
        <f>'[2]Heat plate'!G51</f>
        <v>0</v>
      </c>
      <c r="H45" s="380"/>
      <c r="I45" s="492">
        <f>'[2]Heat plate'!N51</f>
        <v>6225.29644268775</v>
      </c>
      <c r="J45" s="581"/>
      <c r="K45" s="474"/>
      <c r="L45" s="474"/>
      <c r="M45" s="580">
        <f>'[2]Heat plate'!T51</f>
        <v>0</v>
      </c>
    </row>
    <row r="46" spans="1:13">
      <c r="A46" s="432" t="str">
        <f>'[2]Heat plate'!A52</f>
        <v>HEAT031.2</v>
      </c>
      <c r="B46" s="432" t="str">
        <f>'[2]Heat plate'!B52</f>
        <v>CB12+12 (2*12HP C.BARREL)</v>
      </c>
      <c r="C46" s="307"/>
      <c r="D46" s="98" t="str">
        <f>'[2]Heat plate'!D52</f>
        <v>12+12HP</v>
      </c>
      <c r="E46" s="98">
        <f>'[2]Heat plate'!E52</f>
        <v>0</v>
      </c>
      <c r="F46" s="98">
        <f>'[2]Heat plate'!F52</f>
        <v>0</v>
      </c>
      <c r="G46" s="577">
        <f>'[2]Heat plate'!G52</f>
        <v>0</v>
      </c>
      <c r="H46" s="380"/>
      <c r="I46" s="492">
        <f>'[2]Heat plate'!N52</f>
        <v>6888.76341050254</v>
      </c>
      <c r="J46" s="581"/>
      <c r="K46" s="474"/>
      <c r="L46" s="474"/>
      <c r="M46" s="580">
        <f>'[2]Heat plate'!T52</f>
        <v>0</v>
      </c>
    </row>
    <row r="47" spans="1:13">
      <c r="A47" s="432" t="str">
        <f>'[2]Heat plate'!A53</f>
        <v>HEAT031.3</v>
      </c>
      <c r="B47" s="432" t="str">
        <f>'[2]Heat plate'!B53</f>
        <v>CB15+15 (2*15HP C.BARREL)</v>
      </c>
      <c r="C47" s="307"/>
      <c r="D47" s="98" t="str">
        <f>'[2]Heat plate'!D53</f>
        <v>15+15HP</v>
      </c>
      <c r="E47" s="98">
        <f>'[2]Heat plate'!E53</f>
        <v>0</v>
      </c>
      <c r="F47" s="98">
        <f>'[2]Heat plate'!F53</f>
        <v>0</v>
      </c>
      <c r="G47" s="577">
        <f>'[2]Heat plate'!G53</f>
        <v>0</v>
      </c>
      <c r="H47" s="380"/>
      <c r="I47" s="492">
        <f>'[2]Heat plate'!N53</f>
        <v>8738.00112930548</v>
      </c>
      <c r="J47" s="581"/>
      <c r="K47" s="474"/>
      <c r="L47" s="474"/>
      <c r="M47" s="580">
        <f>'[2]Heat plate'!T53</f>
        <v>0</v>
      </c>
    </row>
    <row r="48" spans="1:13">
      <c r="A48" s="432" t="str">
        <f>'[2]Heat plate'!A54</f>
        <v>HEAT031.4</v>
      </c>
      <c r="B48" s="432" t="str">
        <f>'[2]Heat plate'!B54</f>
        <v>CB20+20 (2*20HP C.BARREL)</v>
      </c>
      <c r="C48" s="307"/>
      <c r="D48" s="98" t="str">
        <f>'[2]Heat plate'!D54</f>
        <v>20+20HP</v>
      </c>
      <c r="E48" s="98">
        <f>'[2]Heat plate'!E54</f>
        <v>0</v>
      </c>
      <c r="F48" s="98">
        <f>'[2]Heat plate'!F54</f>
        <v>0</v>
      </c>
      <c r="G48" s="577">
        <f>'[2]Heat plate'!G54</f>
        <v>0</v>
      </c>
      <c r="H48" s="380"/>
      <c r="I48" s="492">
        <f>'[2]Heat plate'!N54</f>
        <v>10375.4940711462</v>
      </c>
      <c r="J48" s="581"/>
      <c r="K48" s="474"/>
      <c r="L48" s="474"/>
      <c r="M48" s="580">
        <f>'[2]Heat plate'!T54</f>
        <v>0</v>
      </c>
    </row>
    <row r="49" spans="1:13">
      <c r="A49" s="432" t="str">
        <f>'[2]Heat plate'!A55</f>
        <v>HEAT031.5</v>
      </c>
      <c r="B49" s="432" t="str">
        <f>'[2]Heat plate'!B55</f>
        <v>CB25+25 (2*25HP C.BARREL)</v>
      </c>
      <c r="C49" s="307"/>
      <c r="D49" s="98" t="str">
        <f>'[2]Heat plate'!D55</f>
        <v>25+25HP</v>
      </c>
      <c r="E49" s="98">
        <f>'[2]Heat plate'!E55</f>
        <v>0</v>
      </c>
      <c r="F49" s="98">
        <f>'[2]Heat plate'!F55</f>
        <v>0</v>
      </c>
      <c r="G49" s="577">
        <f>'[2]Heat plate'!G55</f>
        <v>0</v>
      </c>
      <c r="H49" s="380"/>
      <c r="I49" s="492">
        <f>'[2]Heat plate'!N55</f>
        <v>13114.0598531903</v>
      </c>
      <c r="J49" s="581"/>
      <c r="K49" s="474"/>
      <c r="L49" s="474"/>
      <c r="M49" s="580">
        <f>'[2]Heat plate'!T55</f>
        <v>0</v>
      </c>
    </row>
    <row r="50" ht="12.75" customHeight="1" spans="1:13">
      <c r="A50" s="432" t="str">
        <f>'[2]Heat plate'!A57</f>
        <v>HEAT032</v>
      </c>
      <c r="B50" s="432" t="str">
        <f>'[2]Heat plate'!B57</f>
        <v>CB5 (5hp chiller barrel)</v>
      </c>
      <c r="C50" s="307"/>
      <c r="D50" s="98">
        <f>'[2]Heat plate'!D57</f>
        <v>5</v>
      </c>
      <c r="E50" s="98" t="str">
        <f>'[2]Heat plate'!E57</f>
        <v>906*180</v>
      </c>
      <c r="F50" s="98" t="str">
        <f>'[2]Heat plate'!F57</f>
        <v>18KW</v>
      </c>
      <c r="G50" s="577">
        <f>'[2]Heat plate'!G57</f>
        <v>0</v>
      </c>
      <c r="H50" s="432"/>
      <c r="I50" s="427">
        <f>'[2]Heat plate'!N57</f>
        <v>2212.73291925466</v>
      </c>
      <c r="J50" s="20" t="s">
        <v>740</v>
      </c>
      <c r="K50" s="321" t="s">
        <v>738</v>
      </c>
      <c r="L50" s="474">
        <v>5</v>
      </c>
      <c r="M50" s="580" t="e">
        <f>'[2]Heat plate'!T57</f>
        <v>#REF!</v>
      </c>
    </row>
    <row r="51" ht="12.75" customHeight="1" spans="1:13">
      <c r="A51" s="432" t="str">
        <f>'[2]Heat plate'!A58</f>
        <v>HEAT032.1</v>
      </c>
      <c r="B51" s="432" t="str">
        <f>'[2]Heat plate'!B58</f>
        <v>CB6 (6hp chiller barrel</v>
      </c>
      <c r="C51" s="307"/>
      <c r="D51" s="98">
        <f>'[2]Heat plate'!D58</f>
        <v>6</v>
      </c>
      <c r="E51" s="98" t="str">
        <f>'[2]Heat plate'!E58</f>
        <v>986*180</v>
      </c>
      <c r="F51" s="98">
        <f>'[2]Heat plate'!F58</f>
        <v>0</v>
      </c>
      <c r="G51" s="577">
        <f>'[2]Heat plate'!G58</f>
        <v>0</v>
      </c>
      <c r="H51" s="432"/>
      <c r="I51" s="427">
        <f>'[2]Heat plate'!N58</f>
        <v>2406.83229813665</v>
      </c>
      <c r="J51" s="20"/>
      <c r="K51" s="321"/>
      <c r="L51" s="474"/>
      <c r="M51" s="580">
        <f>'[2]Heat plate'!T58</f>
        <v>0</v>
      </c>
    </row>
    <row r="52" spans="1:13">
      <c r="A52" s="432" t="str">
        <f>'[2]Heat plate'!A59</f>
        <v>HEAT033</v>
      </c>
      <c r="B52" s="432" t="str">
        <f>'[2]Heat plate'!B59</f>
        <v>CB8 (8hp chiller barrel)</v>
      </c>
      <c r="C52" s="307"/>
      <c r="D52" s="98">
        <f>'[2]Heat plate'!D59</f>
        <v>8</v>
      </c>
      <c r="E52" s="98" t="str">
        <f>'[2]Heat plate'!E59</f>
        <v>1086*219</v>
      </c>
      <c r="F52" s="98" t="str">
        <f>'[2]Heat plate'!F59</f>
        <v>28KW</v>
      </c>
      <c r="G52" s="577">
        <f>'[2]Heat plate'!G59</f>
        <v>0</v>
      </c>
      <c r="H52" s="432"/>
      <c r="I52" s="427">
        <f>'[2]Heat plate'!N59</f>
        <v>3137.93995859213</v>
      </c>
      <c r="J52" s="581" t="s">
        <v>745</v>
      </c>
      <c r="K52" s="474" t="s">
        <v>746</v>
      </c>
      <c r="L52" s="474">
        <v>8</v>
      </c>
      <c r="M52" s="580">
        <f>'[2]Heat plate'!T59</f>
        <v>0</v>
      </c>
    </row>
    <row r="53" s="423" customFormat="1" spans="1:13">
      <c r="A53" s="432" t="str">
        <f>'[2]Heat plate'!A60</f>
        <v>HEAT034</v>
      </c>
      <c r="B53" s="432" t="str">
        <f>'[2]Heat plate'!B60</f>
        <v>CB10 (10hp chiller barrel)</v>
      </c>
      <c r="C53" s="307"/>
      <c r="D53" s="98">
        <f>'[2]Heat plate'!D60</f>
        <v>10</v>
      </c>
      <c r="E53" s="98" t="str">
        <f>'[2]Heat plate'!E60</f>
        <v>1206*219</v>
      </c>
      <c r="F53" s="98" t="str">
        <f>'[2]Heat plate'!F60</f>
        <v>35KW</v>
      </c>
      <c r="G53" s="577">
        <f>'[2]Heat plate'!G60</f>
        <v>0</v>
      </c>
      <c r="H53" s="432"/>
      <c r="I53" s="427">
        <f>'[2]Heat plate'!N60</f>
        <v>3623.1884057971</v>
      </c>
      <c r="J53" s="93" t="s">
        <v>747</v>
      </c>
      <c r="K53" s="376" t="s">
        <v>744</v>
      </c>
      <c r="L53" s="319">
        <v>10</v>
      </c>
      <c r="M53" s="580">
        <f>'[2]Heat plate'!T60</f>
        <v>0</v>
      </c>
    </row>
    <row r="54" s="423" customFormat="1" spans="1:13">
      <c r="A54" s="432" t="str">
        <f>'[2]Heat plate'!A61</f>
        <v>HEAT035</v>
      </c>
      <c r="B54" s="432" t="str">
        <f>'[2]Heat plate'!B61</f>
        <v>CB12 (12hp chiller barrel)</v>
      </c>
      <c r="C54" s="307"/>
      <c r="D54" s="98">
        <f>'[2]Heat plate'!D61</f>
        <v>12</v>
      </c>
      <c r="E54" s="98" t="str">
        <f>'[2]Heat plate'!E61</f>
        <v>1406*219</v>
      </c>
      <c r="F54" s="98">
        <f>'[2]Heat plate'!F61</f>
        <v>0</v>
      </c>
      <c r="G54" s="577">
        <f>'[2]Heat plate'!G61</f>
        <v>0</v>
      </c>
      <c r="H54" s="432"/>
      <c r="I54" s="427">
        <f>'[2]Heat plate'!N61</f>
        <v>4076.08695652174</v>
      </c>
      <c r="J54" s="93"/>
      <c r="K54" s="377"/>
      <c r="L54" s="319"/>
      <c r="M54" s="580">
        <f>'[2]Heat plate'!T61</f>
        <v>0</v>
      </c>
    </row>
    <row r="55" s="423" customFormat="1" spans="1:13">
      <c r="A55" s="432" t="str">
        <f>'[2]Heat plate'!A62</f>
        <v>HEAT036</v>
      </c>
      <c r="B55" s="432" t="str">
        <f>'[2]Heat plate'!B62</f>
        <v>CB15 (15hp chiller barrel)</v>
      </c>
      <c r="C55" s="307"/>
      <c r="D55" s="98">
        <f>'[2]Heat plate'!D62</f>
        <v>15</v>
      </c>
      <c r="E55" s="98" t="str">
        <f>'[2]Heat plate'!E62</f>
        <v>1406*219</v>
      </c>
      <c r="F55" s="98" t="str">
        <f>'[2]Heat plate'!F62</f>
        <v>47KW</v>
      </c>
      <c r="G55" s="577">
        <f>'[2]Heat plate'!G62</f>
        <v>0</v>
      </c>
      <c r="H55" s="432"/>
      <c r="I55" s="427">
        <f>'[2]Heat plate'!N62</f>
        <v>4270.18633540373</v>
      </c>
      <c r="J55" s="20" t="s">
        <v>749</v>
      </c>
      <c r="K55" s="377"/>
      <c r="L55" s="474">
        <v>15</v>
      </c>
      <c r="M55" s="580">
        <f>'[2]Heat plate'!T62</f>
        <v>0</v>
      </c>
    </row>
    <row r="56" spans="1:13">
      <c r="A56" s="432" t="str">
        <f>'[2]Heat plate'!A63</f>
        <v>HEAT037</v>
      </c>
      <c r="B56" s="432" t="str">
        <f>'[2]Heat plate'!B63</f>
        <v>CB20 (20hp chiller barrel)</v>
      </c>
      <c r="C56" s="307"/>
      <c r="D56" s="98">
        <f>'[2]Heat plate'!D63</f>
        <v>20</v>
      </c>
      <c r="E56" s="98" t="str">
        <f>'[2]Heat plate'!E63</f>
        <v>1606*219</v>
      </c>
      <c r="F56" s="98" t="str">
        <f>'[2]Heat plate'!F63</f>
        <v>56KW</v>
      </c>
      <c r="G56" s="577">
        <f>'[2]Heat plate'!G63</f>
        <v>0</v>
      </c>
      <c r="H56" s="432"/>
      <c r="I56" s="427">
        <f>'[2]Heat plate'!N63</f>
        <v>5072.46376811594</v>
      </c>
      <c r="J56" s="20" t="s">
        <v>750</v>
      </c>
      <c r="K56" s="378"/>
      <c r="L56" s="474">
        <v>20</v>
      </c>
      <c r="M56" s="580">
        <f>'[2]Heat plate'!T63</f>
        <v>17297.0420926042</v>
      </c>
    </row>
    <row r="57" spans="1:13">
      <c r="A57" s="432" t="str">
        <f>'[2]Heat plate'!A64</f>
        <v>HEAT038</v>
      </c>
      <c r="B57" s="432" t="str">
        <f>'[2]Heat plate'!B64</f>
        <v>CB25 (25hp chiller barrel)</v>
      </c>
      <c r="C57" s="307"/>
      <c r="D57" s="98">
        <f>'[2]Heat plate'!D64</f>
        <v>25</v>
      </c>
      <c r="E57" s="98" t="str">
        <f>'[2]Heat plate'!E64</f>
        <v>1706*219</v>
      </c>
      <c r="F57" s="98" t="str">
        <f>'[2]Heat plate'!F64</f>
        <v>65KW</v>
      </c>
      <c r="G57" s="577">
        <f>'[2]Heat plate'!G64</f>
        <v>0</v>
      </c>
      <c r="H57" s="432"/>
      <c r="I57" s="427">
        <f>'[2]Heat plate'!N64</f>
        <v>5654.7619047619</v>
      </c>
      <c r="J57" s="27" t="s">
        <v>751</v>
      </c>
      <c r="K57" s="376" t="s">
        <v>752</v>
      </c>
      <c r="L57" s="474">
        <v>25</v>
      </c>
      <c r="M57" s="580">
        <f>'[2]Heat plate'!T64</f>
        <v>0</v>
      </c>
    </row>
    <row r="58" spans="1:13">
      <c r="A58" s="432" t="str">
        <f>'[2]Heat plate'!A65</f>
        <v>HEAT039</v>
      </c>
      <c r="B58" s="432" t="str">
        <f>'[2]Heat plate'!B65</f>
        <v>CB30 (30hp chiller barrel)</v>
      </c>
      <c r="C58" s="307"/>
      <c r="D58" s="98">
        <f>'[2]Heat plate'!D65</f>
        <v>30</v>
      </c>
      <c r="E58" s="98" t="str">
        <f>'[2]Heat plate'!E65</f>
        <v>1716*273</v>
      </c>
      <c r="F58" s="98" t="str">
        <f>'[2]Heat plate'!F65</f>
        <v>80KW</v>
      </c>
      <c r="G58" s="577">
        <f>'[2]Heat plate'!G65</f>
        <v>0</v>
      </c>
      <c r="H58" s="432"/>
      <c r="I58" s="427">
        <f>'[2]Heat plate'!N65</f>
        <v>7388.71635610766</v>
      </c>
      <c r="J58" s="334" t="s">
        <v>753</v>
      </c>
      <c r="K58" s="377"/>
      <c r="L58" s="319">
        <v>30</v>
      </c>
      <c r="M58" s="580">
        <f>'[2]Heat plate'!T65</f>
        <v>0</v>
      </c>
    </row>
    <row r="59" spans="1:13">
      <c r="A59" s="432" t="str">
        <f>'[2]Heat plate'!A66</f>
        <v>HEAT040</v>
      </c>
      <c r="B59" s="432" t="str">
        <f>'[2]Heat plate'!B66</f>
        <v>CB35 (35hp chiller barrel)</v>
      </c>
      <c r="C59" s="307"/>
      <c r="D59" s="98">
        <f>'[2]Heat plate'!D66</f>
        <v>35</v>
      </c>
      <c r="E59" s="98" t="str">
        <f>'[2]Heat plate'!E66</f>
        <v>1916*273</v>
      </c>
      <c r="F59" s="98" t="str">
        <f>'[2]Heat plate'!F66</f>
        <v>95KW</v>
      </c>
      <c r="G59" s="577">
        <f>'[2]Heat plate'!G66</f>
        <v>0</v>
      </c>
      <c r="H59" s="432"/>
      <c r="I59" s="427">
        <f>'[2]Heat plate'!N66</f>
        <v>8281.5734989648</v>
      </c>
      <c r="J59" s="581"/>
      <c r="K59" s="377"/>
      <c r="L59" s="474">
        <v>35</v>
      </c>
      <c r="M59" s="580">
        <f>'[2]Heat plate'!T66</f>
        <v>0</v>
      </c>
    </row>
    <row r="60" ht="16.5" customHeight="1" spans="1:13">
      <c r="A60" s="432" t="str">
        <f>'[2]Heat plate'!A67</f>
        <v>HEAT041</v>
      </c>
      <c r="B60" s="432" t="str">
        <f>'[2]Heat plate'!B67</f>
        <v>CB40 (40hp chiller barrel)</v>
      </c>
      <c r="C60" s="307"/>
      <c r="D60" s="98">
        <f>'[2]Heat plate'!D67</f>
        <v>40</v>
      </c>
      <c r="E60" s="98" t="str">
        <f>'[2]Heat plate'!E67</f>
        <v>1916*273</v>
      </c>
      <c r="F60" s="98" t="str">
        <f>'[2]Heat plate'!F67</f>
        <v>120KW</v>
      </c>
      <c r="G60" s="577">
        <f>'[2]Heat plate'!G67</f>
        <v>0</v>
      </c>
      <c r="H60" s="432"/>
      <c r="I60" s="427">
        <f>'[2]Heat plate'!N67</f>
        <v>10119.0476190476</v>
      </c>
      <c r="J60" s="331" t="s">
        <v>755</v>
      </c>
      <c r="K60" s="378"/>
      <c r="L60" s="319">
        <v>40</v>
      </c>
      <c r="M60" s="580">
        <f>'[2]Heat plate'!T67</f>
        <v>0</v>
      </c>
    </row>
    <row r="61" spans="1:13">
      <c r="A61" s="432" t="str">
        <f>'[2]Heat plate'!A68</f>
        <v>HEAT042</v>
      </c>
      <c r="B61" s="432" t="str">
        <f>'[2]Heat plate'!B68</f>
        <v>CB50</v>
      </c>
      <c r="C61" s="307"/>
      <c r="D61" s="98">
        <f>'[2]Heat plate'!D68</f>
        <v>50</v>
      </c>
      <c r="E61" s="98">
        <f>'[2]Heat plate'!E68</f>
        <v>0</v>
      </c>
      <c r="F61" s="98" t="str">
        <f>'[2]Heat plate'!F68</f>
        <v>135KW</v>
      </c>
      <c r="G61" s="577">
        <f>'[2]Heat plate'!G68</f>
        <v>0</v>
      </c>
      <c r="H61" s="432"/>
      <c r="I61" s="427">
        <f>'[2]Heat plate'!N68</f>
        <v>10998.9648033126</v>
      </c>
      <c r="J61" s="582" t="s">
        <v>756</v>
      </c>
      <c r="K61" s="474" t="s">
        <v>757</v>
      </c>
      <c r="L61" s="474">
        <v>50</v>
      </c>
      <c r="M61" s="580">
        <f>'[2]Heat plate'!T68</f>
        <v>0</v>
      </c>
    </row>
    <row r="62" spans="1:13">
      <c r="A62" s="432" t="str">
        <f>'[2]Heat plate'!A69</f>
        <v>HEAT043</v>
      </c>
      <c r="B62" s="432" t="str">
        <f>'[2]Heat plate'!B69</f>
        <v>CB60</v>
      </c>
      <c r="C62" s="307"/>
      <c r="D62" s="98">
        <f>'[2]Heat plate'!D69</f>
        <v>60</v>
      </c>
      <c r="E62" s="98">
        <f>'[2]Heat plate'!E69</f>
        <v>0</v>
      </c>
      <c r="F62" s="98" t="str">
        <f>'[2]Heat plate'!F69</f>
        <v>155KW</v>
      </c>
      <c r="G62" s="577">
        <f>'[2]Heat plate'!G69</f>
        <v>0</v>
      </c>
      <c r="H62" s="432"/>
      <c r="I62" s="427" t="str">
        <f>'[2]Heat plate'!N69</f>
        <v>~</v>
      </c>
      <c r="J62" s="582"/>
      <c r="K62" s="474"/>
      <c r="L62" s="474"/>
      <c r="M62" s="580">
        <f>'[2]Heat plate'!T69</f>
        <v>0</v>
      </c>
    </row>
    <row r="63" spans="1:13">
      <c r="A63" s="432" t="str">
        <f>'[2]Heat plate'!A70</f>
        <v>HEAT043.1</v>
      </c>
      <c r="B63" s="432" t="str">
        <f>'[2]Heat plate'!B70</f>
        <v>CB70</v>
      </c>
      <c r="C63" s="307"/>
      <c r="D63" s="98">
        <f>'[2]Heat plate'!D70</f>
        <v>70</v>
      </c>
      <c r="E63" s="98">
        <f>'[2]Heat plate'!E70</f>
        <v>0</v>
      </c>
      <c r="F63" s="98">
        <f>'[2]Heat plate'!F70</f>
        <v>0</v>
      </c>
      <c r="G63" s="577">
        <f>'[2]Heat plate'!G70</f>
        <v>0</v>
      </c>
      <c r="H63" s="432"/>
      <c r="I63" s="427" t="str">
        <f>'[2]Heat plate'!N70</f>
        <v>~</v>
      </c>
      <c r="J63" s="582"/>
      <c r="K63" s="474"/>
      <c r="L63" s="474"/>
      <c r="M63" s="580">
        <f>'[2]Heat plate'!T70</f>
        <v>0</v>
      </c>
    </row>
    <row r="64" spans="1:13">
      <c r="A64" s="432" t="str">
        <f>'[2]Heat plate'!A71</f>
        <v>HEAT043.2</v>
      </c>
      <c r="B64" s="432" t="str">
        <f>'[2]Heat plate'!B71</f>
        <v>CB80</v>
      </c>
      <c r="C64" s="307"/>
      <c r="D64" s="98">
        <f>'[2]Heat plate'!D71</f>
        <v>80</v>
      </c>
      <c r="E64" s="98">
        <f>'[2]Heat plate'!E71</f>
        <v>0</v>
      </c>
      <c r="F64" s="98">
        <f>'[2]Heat plate'!F71</f>
        <v>0</v>
      </c>
      <c r="G64" s="577">
        <f>'[2]Heat plate'!G71</f>
        <v>0</v>
      </c>
      <c r="H64" s="432"/>
      <c r="I64" s="427" t="str">
        <f>'[2]Heat plate'!N71</f>
        <v>~</v>
      </c>
      <c r="J64" s="582"/>
      <c r="K64" s="474"/>
      <c r="L64" s="474"/>
      <c r="M64" s="580">
        <f>'[2]Heat plate'!T71</f>
        <v>0</v>
      </c>
    </row>
    <row r="65" spans="1:13">
      <c r="A65" s="432" t="str">
        <f>'[2]Heat plate'!A72</f>
        <v>HEAT043.3</v>
      </c>
      <c r="B65" s="432" t="str">
        <f>'[2]Heat plate'!B72</f>
        <v>CB90</v>
      </c>
      <c r="C65" s="307"/>
      <c r="D65" s="98">
        <f>'[2]Heat plate'!D72</f>
        <v>90</v>
      </c>
      <c r="E65" s="98">
        <f>'[2]Heat plate'!E72</f>
        <v>0</v>
      </c>
      <c r="F65" s="98">
        <f>'[2]Heat plate'!F72</f>
        <v>0</v>
      </c>
      <c r="G65" s="577">
        <f>'[2]Heat plate'!G72</f>
        <v>0</v>
      </c>
      <c r="H65" s="432"/>
      <c r="I65" s="427" t="str">
        <f>'[2]Heat plate'!N72</f>
        <v>~</v>
      </c>
      <c r="J65" s="582"/>
      <c r="K65" s="474"/>
      <c r="L65" s="474"/>
      <c r="M65" s="580">
        <f>'[2]Heat plate'!T72</f>
        <v>0</v>
      </c>
    </row>
    <row r="66" spans="1:13">
      <c r="A66" s="432" t="str">
        <f>'[2]Heat plate'!A73</f>
        <v>HEAT043.4</v>
      </c>
      <c r="B66" s="432" t="str">
        <f>'[2]Heat plate'!B73</f>
        <v>CB100</v>
      </c>
      <c r="C66" s="307"/>
      <c r="D66" s="98">
        <f>'[2]Heat plate'!D73</f>
        <v>100</v>
      </c>
      <c r="E66" s="98">
        <f>'[2]Heat plate'!E73</f>
        <v>0</v>
      </c>
      <c r="F66" s="98">
        <f>'[2]Heat plate'!F73</f>
        <v>0</v>
      </c>
      <c r="G66" s="577">
        <f>'[2]Heat plate'!G73</f>
        <v>0</v>
      </c>
      <c r="H66" s="432"/>
      <c r="I66" s="427" t="str">
        <f>'[2]Heat plate'!N73</f>
        <v>~</v>
      </c>
      <c r="J66" s="582"/>
      <c r="K66" s="474"/>
      <c r="L66" s="474"/>
      <c r="M66" s="580">
        <f>'[2]Heat plate'!T73</f>
        <v>0</v>
      </c>
    </row>
    <row r="67" spans="1:13">
      <c r="A67" s="432" t="str">
        <f>'[2]Heat plate'!A74</f>
        <v>HEAT043.5</v>
      </c>
      <c r="B67" s="432" t="str">
        <f>'[2]Heat plate'!B74</f>
        <v>CB110</v>
      </c>
      <c r="C67" s="307"/>
      <c r="D67" s="98">
        <f>'[2]Heat plate'!D74</f>
        <v>110</v>
      </c>
      <c r="E67" s="98">
        <f>'[2]Heat plate'!E74</f>
        <v>0</v>
      </c>
      <c r="F67" s="98">
        <f>'[2]Heat plate'!F74</f>
        <v>0</v>
      </c>
      <c r="G67" s="577">
        <f>'[2]Heat plate'!G74</f>
        <v>0</v>
      </c>
      <c r="H67" s="432"/>
      <c r="I67" s="427" t="str">
        <f>'[2]Heat plate'!N74</f>
        <v>~</v>
      </c>
      <c r="J67" s="582"/>
      <c r="K67" s="474"/>
      <c r="L67" s="474"/>
      <c r="M67" s="580">
        <f>'[2]Heat plate'!T74</f>
        <v>0</v>
      </c>
    </row>
    <row r="68" spans="1:13">
      <c r="A68" s="432" t="str">
        <f>'[2]Heat plate'!A75</f>
        <v>HEAT043.6</v>
      </c>
      <c r="B68" s="432" t="str">
        <f>'[2]Heat plate'!B75</f>
        <v>CB120</v>
      </c>
      <c r="C68" s="308"/>
      <c r="D68" s="98">
        <f>'[2]Heat plate'!D75</f>
        <v>120</v>
      </c>
      <c r="E68" s="98">
        <f>'[2]Heat plate'!E75</f>
        <v>0</v>
      </c>
      <c r="F68" s="98">
        <f>'[2]Heat plate'!F75</f>
        <v>0</v>
      </c>
      <c r="G68" s="577">
        <f>'[2]Heat plate'!G75</f>
        <v>0</v>
      </c>
      <c r="H68" s="432"/>
      <c r="I68" s="427" t="str">
        <f>'[2]Heat plate'!N75</f>
        <v>~</v>
      </c>
      <c r="J68" s="582"/>
      <c r="K68" s="474"/>
      <c r="L68" s="474"/>
      <c r="M68" s="580">
        <f>'[2]Heat plate'!T75</f>
        <v>0</v>
      </c>
    </row>
    <row r="69" spans="1:13">
      <c r="A69" s="432" t="str">
        <f>'[2]Heat plate'!A76</f>
        <v>HEAT044</v>
      </c>
      <c r="B69" s="432" t="str">
        <f>'[2]Heat plate'!B76</f>
        <v>T1HP titanium barrel 16c</v>
      </c>
      <c r="C69" s="583" t="s">
        <v>759</v>
      </c>
      <c r="D69" s="98" t="str">
        <f>'[2]Heat plate'!D76</f>
        <v>1hp</v>
      </c>
      <c r="E69" s="98" t="str">
        <f>'[2]Heat plate'!E76</f>
        <v>330*220*280(W) </v>
      </c>
      <c r="F69" s="98" t="str">
        <f>'[2]Heat plate'!F76</f>
        <v>0.064 * 3ft</v>
      </c>
      <c r="G69" s="577" t="str">
        <f>'[2]Heat plate'!G76</f>
        <v> 1 1/4" water inlet</v>
      </c>
      <c r="H69" s="432"/>
      <c r="I69" s="427">
        <f>'[2]Heat plate'!N76</f>
        <v>362.31884057971</v>
      </c>
      <c r="J69" s="93"/>
      <c r="K69" s="331"/>
      <c r="L69" s="93"/>
      <c r="M69" s="580">
        <f>'[2]Heat plate'!T76</f>
        <v>2287.69825955301</v>
      </c>
    </row>
    <row r="70" spans="1:13">
      <c r="A70" s="432" t="str">
        <f>'[2]Heat plate'!A77</f>
        <v>HEAT045</v>
      </c>
      <c r="B70" s="432" t="str">
        <f>'[2]Heat plate'!B77</f>
        <v>T1.5HP titanium barrel 16c</v>
      </c>
      <c r="C70" s="584"/>
      <c r="D70" s="98" t="str">
        <f>'[2]Heat plate'!D77</f>
        <v>1.5hp</v>
      </c>
      <c r="E70" s="98" t="str">
        <f>'[2]Heat plate'!E77</f>
        <v>330*220*280(W) </v>
      </c>
      <c r="F70" s="98" t="str">
        <f>'[2]Heat plate'!F77</f>
        <v>0.064 * 2.5ft</v>
      </c>
      <c r="G70" s="577" t="str">
        <f>'[2]Heat plate'!G77</f>
        <v> 1 1/4" water inlet</v>
      </c>
      <c r="H70" s="432"/>
      <c r="I70" s="427">
        <f>'[2]Heat plate'!N77</f>
        <v>459.368530020704</v>
      </c>
      <c r="J70" s="93"/>
      <c r="K70" s="331"/>
      <c r="L70" s="93"/>
      <c r="M70" s="580">
        <f>'[2]Heat plate'!T77</f>
        <v>2592.06596141637</v>
      </c>
    </row>
    <row r="71" spans="1:13">
      <c r="A71" s="432" t="str">
        <f>'[2]Heat plate'!A78</f>
        <v>HEAT046</v>
      </c>
      <c r="B71" s="432" t="str">
        <f>'[2]Heat plate'!B78</f>
        <v>T2HP titanium barrel 16c</v>
      </c>
      <c r="C71" s="584"/>
      <c r="D71" s="98" t="str">
        <f>'[2]Heat plate'!D78</f>
        <v>2hp</v>
      </c>
      <c r="E71" s="98" t="str">
        <f>'[2]Heat plate'!E78</f>
        <v>330*220*280(W) </v>
      </c>
      <c r="F71" s="98" t="str">
        <f>'[2]Heat plate'!F78</f>
        <v>0.075 * 1.5ft</v>
      </c>
      <c r="G71" s="577" t="str">
        <f>'[2]Heat plate'!G78</f>
        <v> 1 1/4" water inlet</v>
      </c>
      <c r="H71" s="432"/>
      <c r="I71" s="427">
        <f>'[2]Heat plate'!N78</f>
        <v>517.5983436853</v>
      </c>
      <c r="J71" s="585"/>
      <c r="K71" s="586"/>
      <c r="L71" s="587"/>
      <c r="M71" s="580">
        <f>'[2]Heat plate'!T78</f>
        <v>3133.91106148538</v>
      </c>
    </row>
    <row r="72" spans="1:13">
      <c r="A72" s="432" t="str">
        <f>'[2]Heat plate'!A79</f>
        <v>HEAT047</v>
      </c>
      <c r="B72" s="432" t="str">
        <f>'[2]Heat plate'!B79</f>
        <v>T3HP titanium barrel 16c</v>
      </c>
      <c r="C72" s="584"/>
      <c r="D72" s="98" t="str">
        <f>'[2]Heat plate'!D79</f>
        <v>3hp</v>
      </c>
      <c r="E72" s="98" t="str">
        <f>'[2]Heat plate'!E79</f>
        <v>430*220*280(W) </v>
      </c>
      <c r="F72" s="98" t="str">
        <f>'[2]Heat plate'!F79</f>
        <v>0.09 * 1.5ft</v>
      </c>
      <c r="G72" s="577" t="str">
        <f>'[2]Heat plate'!G79</f>
        <v> 1 1/2" water inlet</v>
      </c>
      <c r="H72" s="432"/>
      <c r="I72" s="427">
        <f>'[2]Heat plate'!N79</f>
        <v>632.763975155279</v>
      </c>
      <c r="J72" s="585"/>
      <c r="K72" s="586"/>
      <c r="L72" s="587"/>
      <c r="M72" s="580">
        <f>'[2]Heat plate'!T79</f>
        <v>4288.83669207286</v>
      </c>
    </row>
    <row r="73" spans="1:13">
      <c r="A73" s="432" t="str">
        <f>'[2]Heat plate'!A80</f>
        <v>HEAT048</v>
      </c>
      <c r="B73" s="432" t="str">
        <f>'[2]Heat plate'!B80</f>
        <v>T4HP titanium barrel 16c </v>
      </c>
      <c r="C73" s="584"/>
      <c r="D73" s="98">
        <f>'[2]Heat plate'!D80</f>
        <v>4</v>
      </c>
      <c r="E73" s="98" t="str">
        <f>'[2]Heat plate'!E80</f>
        <v>490*230*290(W) </v>
      </c>
      <c r="F73" s="98" t="str">
        <f>'[2]Heat plate'!F80</f>
        <v>0.075 * 12" *2</v>
      </c>
      <c r="G73" s="577" t="str">
        <f>'[2]Heat plate'!G80</f>
        <v> 1 1/2" water inlet</v>
      </c>
      <c r="H73" s="432"/>
      <c r="I73" s="427">
        <f>'[2]Heat plate'!N80</f>
        <v>753.105590062112</v>
      </c>
      <c r="J73" s="585"/>
      <c r="K73" s="586"/>
      <c r="L73" s="587"/>
      <c r="M73" s="580">
        <f>'[2]Heat plate'!T80</f>
        <v>0</v>
      </c>
    </row>
    <row r="74" spans="1:13">
      <c r="A74" s="432" t="str">
        <f>'[2]Heat plate'!A81</f>
        <v>HEAT049</v>
      </c>
      <c r="B74" s="432" t="str">
        <f>'[2]Heat plate'!B81</f>
        <v>T5HP titanium barrel 16c</v>
      </c>
      <c r="C74" s="588"/>
      <c r="D74" s="98">
        <f>'[2]Heat plate'!D81</f>
        <v>5</v>
      </c>
      <c r="E74" s="98" t="str">
        <f>'[2]Heat plate'!E81</f>
        <v>560*230*290(W) </v>
      </c>
      <c r="F74" s="98" t="str">
        <f>'[2]Heat plate'!F81</f>
        <v>0.09*15"*2</v>
      </c>
      <c r="G74" s="577" t="str">
        <f>'[2]Heat plate'!G81</f>
        <v> 1 1/2" water inlet</v>
      </c>
      <c r="H74" s="432"/>
      <c r="I74" s="427">
        <f>'[2]Heat plate'!N81</f>
        <v>791.925465838509</v>
      </c>
      <c r="J74" s="585"/>
      <c r="K74" s="586"/>
      <c r="L74" s="587"/>
      <c r="M74" s="580">
        <f>'[2]Heat plate'!T81</f>
        <v>0</v>
      </c>
    </row>
    <row r="75" spans="1:13">
      <c r="A75" s="432" t="e">
        <f>'[2]Heat plate'!#REF!</f>
        <v>#REF!</v>
      </c>
      <c r="B75" s="432" t="e">
        <f>'[2]Heat plate'!#REF!</f>
        <v>#REF!</v>
      </c>
      <c r="C75" s="468" t="s">
        <v>760</v>
      </c>
      <c r="D75" s="98" t="e">
        <f>'[2]Heat plate'!#REF!</f>
        <v>#REF!</v>
      </c>
      <c r="E75" s="98" t="e">
        <f>'[2]Heat plate'!#REF!</f>
        <v>#REF!</v>
      </c>
      <c r="F75" s="98" t="e">
        <f>'[2]Heat plate'!#REF!</f>
        <v>#REF!</v>
      </c>
      <c r="G75" s="577" t="e">
        <f>'[2]Heat plate'!#REF!</f>
        <v>#REF!</v>
      </c>
      <c r="H75" s="432"/>
      <c r="I75" s="427" t="e">
        <f>'[2]Heat plate'!#REF!</f>
        <v>#REF!</v>
      </c>
      <c r="J75" s="585"/>
      <c r="K75" s="586"/>
      <c r="L75" s="587"/>
      <c r="M75" s="580" t="e">
        <f>'[2]Heat plate'!#REF!</f>
        <v>#REF!</v>
      </c>
    </row>
    <row r="76" ht="15.75" customHeight="1" spans="1:13">
      <c r="A76" s="432" t="e">
        <f>'[2]Heat plate'!#REF!</f>
        <v>#REF!</v>
      </c>
      <c r="B76" s="432" t="e">
        <f>'[2]Heat plate'!#REF!</f>
        <v>#REF!</v>
      </c>
      <c r="C76" s="477"/>
      <c r="D76" s="98" t="e">
        <f>'[2]Heat plate'!#REF!</f>
        <v>#REF!</v>
      </c>
      <c r="E76" s="98" t="e">
        <f>'[2]Heat plate'!#REF!</f>
        <v>#REF!</v>
      </c>
      <c r="F76" s="98" t="e">
        <f>'[2]Heat plate'!#REF!</f>
        <v>#REF!</v>
      </c>
      <c r="G76" s="577" t="e">
        <f>'[2]Heat plate'!#REF!</f>
        <v>#REF!</v>
      </c>
      <c r="H76" s="432"/>
      <c r="I76" s="427" t="e">
        <f>'[2]Heat plate'!#REF!</f>
        <v>#REF!</v>
      </c>
      <c r="J76" s="585"/>
      <c r="K76" s="586"/>
      <c r="L76" s="587"/>
      <c r="M76" s="580" t="e">
        <f>'[2]Heat plate'!#REF!</f>
        <v>#REF!</v>
      </c>
    </row>
    <row r="77" spans="1:13">
      <c r="A77" s="432" t="e">
        <f>'[2]Heat plate'!#REF!</f>
        <v>#REF!</v>
      </c>
      <c r="B77" s="432" t="e">
        <f>'[2]Heat plate'!#REF!</f>
        <v>#REF!</v>
      </c>
      <c r="C77" s="477"/>
      <c r="D77" s="98" t="e">
        <f>'[2]Heat plate'!#REF!</f>
        <v>#REF!</v>
      </c>
      <c r="E77" s="98" t="e">
        <f>'[2]Heat plate'!#REF!</f>
        <v>#REF!</v>
      </c>
      <c r="F77" s="98" t="e">
        <f>'[2]Heat plate'!#REF!</f>
        <v>#REF!</v>
      </c>
      <c r="G77" s="577" t="e">
        <f>'[2]Heat plate'!#REF!</f>
        <v>#REF!</v>
      </c>
      <c r="H77" s="432"/>
      <c r="I77" s="427" t="e">
        <f>'[2]Heat plate'!#REF!</f>
        <v>#REF!</v>
      </c>
      <c r="J77" s="585"/>
      <c r="K77" s="586"/>
      <c r="L77" s="587"/>
      <c r="M77" s="580" t="e">
        <f>'[2]Heat plate'!#REF!</f>
        <v>#REF!</v>
      </c>
    </row>
    <row r="78" spans="1:13">
      <c r="A78" s="432" t="str">
        <f>'[2]Heat plate'!A82</f>
        <v>HEAT053</v>
      </c>
      <c r="B78" s="432" t="str">
        <f>'[2]Heat plate'!B82</f>
        <v>T1hp-RC Titanium coil</v>
      </c>
      <c r="C78" s="477"/>
      <c r="D78" s="98">
        <f>'[2]Heat plate'!D82</f>
        <v>1</v>
      </c>
      <c r="E78" s="98" t="str">
        <f>'[2]Heat plate'!E82</f>
        <v>200*430H*150mmd</v>
      </c>
      <c r="F78" s="98" t="str">
        <f>'[2]Heat plate'!F82</f>
        <v>1/2" * 1/2"</v>
      </c>
      <c r="G78" s="577" t="str">
        <f>'[2]Heat plate'!G82</f>
        <v>0.064 * 3ft</v>
      </c>
      <c r="H78" s="432"/>
      <c r="I78" s="427">
        <f>'[2]Heat plate'!N82</f>
        <v>181.159420289855</v>
      </c>
      <c r="J78" s="585"/>
      <c r="K78" s="589"/>
      <c r="L78" s="590"/>
      <c r="M78" s="580">
        <f>'[2]Heat plate'!T82</f>
        <v>0</v>
      </c>
    </row>
    <row r="79" spans="1:13">
      <c r="A79" s="432" t="str">
        <f>'[2]Heat plate'!A83</f>
        <v>HEAT054</v>
      </c>
      <c r="B79" s="432" t="str">
        <f>'[2]Heat plate'!B83</f>
        <v>T1.5hp-RC Titanium coil</v>
      </c>
      <c r="C79" s="477"/>
      <c r="D79" s="98">
        <f>'[2]Heat plate'!D83</f>
        <v>1.5</v>
      </c>
      <c r="E79" s="98" t="str">
        <f>'[2]Heat plate'!E83</f>
        <v>280*480H*150mmd</v>
      </c>
      <c r="F79" s="98" t="str">
        <f>'[2]Heat plate'!F83</f>
        <v>1/2" * 1/2"</v>
      </c>
      <c r="G79" s="577" t="str">
        <f>'[2]Heat plate'!G83</f>
        <v>0.064 * 2.5ft</v>
      </c>
      <c r="H79" s="432"/>
      <c r="I79" s="427">
        <f>'[2]Heat plate'!N83</f>
        <v>251.035196687371</v>
      </c>
      <c r="J79" s="585"/>
      <c r="K79" s="589"/>
      <c r="L79" s="590"/>
      <c r="M79" s="580">
        <f>'[2]Heat plate'!T83</f>
        <v>0</v>
      </c>
    </row>
    <row r="80" spans="1:13">
      <c r="A80" s="432" t="str">
        <f>'[2]Heat plate'!A84</f>
        <v>HEAT055</v>
      </c>
      <c r="B80" s="432" t="str">
        <f>'[2]Heat plate'!B84</f>
        <v>T2hp-RC Titanium coil</v>
      </c>
      <c r="C80" s="477"/>
      <c r="D80" s="98">
        <f>'[2]Heat plate'!D84</f>
        <v>2</v>
      </c>
      <c r="E80" s="98" t="str">
        <f>'[2]Heat plate'!E84</f>
        <v>400*500H*150mmd</v>
      </c>
      <c r="F80" s="98" t="str">
        <f>'[2]Heat plate'!F84</f>
        <v>1/2" * 1/2"</v>
      </c>
      <c r="G80" s="577" t="str">
        <f>'[2]Heat plate'!G84</f>
        <v>0.075 * 1.5ft</v>
      </c>
      <c r="H80" s="432"/>
      <c r="I80" s="427">
        <f>'[2]Heat plate'!N84</f>
        <v>320.910973084886</v>
      </c>
      <c r="J80" s="585"/>
      <c r="K80" s="589"/>
      <c r="L80" s="590"/>
      <c r="M80" s="580">
        <f>'[2]Heat plate'!T84</f>
        <v>0</v>
      </c>
    </row>
    <row r="81" spans="1:13">
      <c r="A81" s="432" t="str">
        <f>'[2]Heat plate'!A85</f>
        <v>HEAT056</v>
      </c>
      <c r="B81" s="432" t="str">
        <f>'[2]Heat plate'!B85</f>
        <v>T3hp-RC Titanium coil</v>
      </c>
      <c r="C81" s="477"/>
      <c r="D81" s="98">
        <f>'[2]Heat plate'!D85</f>
        <v>3</v>
      </c>
      <c r="E81" s="98" t="str">
        <f>'[2]Heat plate'!E85</f>
        <v>340*520H*150mmd</v>
      </c>
      <c r="F81" s="98" t="str">
        <f>'[2]Heat plate'!F85</f>
        <v>1/2" * 3/4"</v>
      </c>
      <c r="G81" s="577" t="str">
        <f>'[2]Heat plate'!G85</f>
        <v>0.09 * 1.5ft</v>
      </c>
      <c r="H81" s="432"/>
      <c r="I81" s="427">
        <f>'[2]Heat plate'!N85</f>
        <v>446.428571428571</v>
      </c>
      <c r="J81" s="585"/>
      <c r="K81" s="589"/>
      <c r="L81" s="590"/>
      <c r="M81" s="580">
        <f>'[2]Heat plate'!T85</f>
        <v>0</v>
      </c>
    </row>
    <row r="82" spans="1:13">
      <c r="A82" s="432" t="str">
        <f>'[2]Heat plate'!A86</f>
        <v>HEAT057</v>
      </c>
      <c r="B82" s="432" t="str">
        <f>'[2]Heat plate'!B86</f>
        <v>T4hp-RC Titanium coil</v>
      </c>
      <c r="C82" s="477"/>
      <c r="D82" s="98">
        <f>'[2]Heat plate'!D86</f>
        <v>4</v>
      </c>
      <c r="E82" s="98" t="str">
        <f>'[2]Heat plate'!E86</f>
        <v>390*520H*150mmd</v>
      </c>
      <c r="F82" s="98" t="str">
        <f>'[2]Heat plate'!F86</f>
        <v>1/2" * 3/4"</v>
      </c>
      <c r="G82" s="577" t="str">
        <f>'[2]Heat plate'!G86</f>
        <v>0.075 * 12" *2</v>
      </c>
      <c r="H82" s="432"/>
      <c r="I82" s="427">
        <f>'[2]Heat plate'!N86</f>
        <v>511.128364389234</v>
      </c>
      <c r="J82" s="585"/>
      <c r="K82" s="589"/>
      <c r="L82" s="590"/>
      <c r="M82" s="580">
        <f>'[2]Heat plate'!T86</f>
        <v>0</v>
      </c>
    </row>
    <row r="83" spans="1:13">
      <c r="A83" s="432" t="str">
        <f>'[2]Heat plate'!A87</f>
        <v>HEAT058</v>
      </c>
      <c r="B83" s="432" t="str">
        <f>'[2]Heat plate'!B87</f>
        <v>T5hp-RC Titanium coil</v>
      </c>
      <c r="C83" s="471"/>
      <c r="D83" s="98">
        <f>'[2]Heat plate'!D87</f>
        <v>5</v>
      </c>
      <c r="E83" s="98" t="str">
        <f>'[2]Heat plate'!E87</f>
        <v>450*520H*150mmd</v>
      </c>
      <c r="F83" s="98" t="str">
        <f>'[2]Heat plate'!F87</f>
        <v>1/2" * 3/4"</v>
      </c>
      <c r="G83" s="577" t="str">
        <f>'[2]Heat plate'!G87</f>
        <v>0.09*15"*2</v>
      </c>
      <c r="H83" s="432"/>
      <c r="I83" s="427">
        <f>'[2]Heat plate'!N87</f>
        <v>575.828157349896</v>
      </c>
      <c r="J83" s="585"/>
      <c r="K83" s="589"/>
      <c r="L83" s="590"/>
      <c r="M83" s="580">
        <f>'[2]Heat plate'!T87</f>
        <v>0</v>
      </c>
    </row>
    <row r="84" ht="12" customHeight="1" spans="1:13">
      <c r="A84" s="432" t="str">
        <f>'[2]Heat plate'!A88</f>
        <v>HEAT059</v>
      </c>
      <c r="B84" s="432" t="str">
        <f>'[2]Heat plate'!B88</f>
        <v>TS1hp Titanium barrel 2c</v>
      </c>
      <c r="C84" s="591" t="s">
        <v>761</v>
      </c>
      <c r="D84" s="98">
        <f>'[2]Heat plate'!D88</f>
        <v>1</v>
      </c>
      <c r="E84" s="98" t="str">
        <f>'[2]Heat plate'!E88</f>
        <v>405h*215d</v>
      </c>
      <c r="F84" s="98">
        <f>'[2]Heat plate'!F88</f>
        <v>0</v>
      </c>
      <c r="G84" s="577" t="str">
        <f>'[2]Heat plate'!G88</f>
        <v>0.055 * 800mm</v>
      </c>
      <c r="H84" s="432"/>
      <c r="I84" s="427">
        <f>'[2]Heat plate'!N88</f>
        <v>439.958592132505</v>
      </c>
      <c r="J84" s="585"/>
      <c r="K84" s="589"/>
      <c r="L84" s="590"/>
      <c r="M84" s="580">
        <f>'[2]Heat plate'!T88</f>
        <v>2365.33801110581</v>
      </c>
    </row>
    <row r="85" spans="1:13">
      <c r="A85" s="432" t="str">
        <f>'[2]Heat plate'!A89</f>
        <v>HEAT060</v>
      </c>
      <c r="B85" s="432" t="str">
        <f>'[2]Heat plate'!B89</f>
        <v>TS1.5hp Titanium barrel 2c</v>
      </c>
      <c r="C85" s="592"/>
      <c r="D85" s="98">
        <f>'[2]Heat plate'!D89</f>
        <v>1.5</v>
      </c>
      <c r="E85" s="98" t="str">
        <f>'[2]Heat plate'!E89</f>
        <v>455h*215d</v>
      </c>
      <c r="F85" s="98">
        <f>'[2]Heat plate'!F89</f>
        <v>0</v>
      </c>
      <c r="G85" s="577" t="str">
        <f>'[2]Heat plate'!G89</f>
        <v>0.064 * 800mm</v>
      </c>
      <c r="H85" s="432"/>
      <c r="I85" s="427">
        <f>'[2]Heat plate'!N89</f>
        <v>672.87784679089</v>
      </c>
      <c r="J85" s="585"/>
      <c r="K85" s="589"/>
      <c r="L85" s="590"/>
      <c r="M85" s="580">
        <f>'[2]Heat plate'!T89</f>
        <v>2805.57527818655</v>
      </c>
    </row>
    <row r="86" spans="1:13">
      <c r="A86" s="432" t="str">
        <f>'[2]Heat plate'!A90</f>
        <v>HEAT061</v>
      </c>
      <c r="B86" s="432" t="str">
        <f>'[2]Heat plate'!B90</f>
        <v>TS2hp Titanium barrel 2c</v>
      </c>
      <c r="C86" s="592"/>
      <c r="D86" s="98">
        <f>'[2]Heat plate'!D90</f>
        <v>2</v>
      </c>
      <c r="E86" s="98" t="str">
        <f>'[2]Heat plate'!E90</f>
        <v>475h*215d</v>
      </c>
      <c r="F86" s="98">
        <f>'[2]Heat plate'!F90</f>
        <v>0</v>
      </c>
      <c r="G86" s="577" t="str">
        <f>'[2]Heat plate'!G90</f>
        <v>0.070 * 650mm</v>
      </c>
      <c r="H86" s="432"/>
      <c r="I86" s="427">
        <f>'[2]Heat plate'!N90</f>
        <v>848.861283643892</v>
      </c>
      <c r="J86" s="585"/>
      <c r="K86" s="589"/>
      <c r="L86" s="590"/>
      <c r="M86" s="580">
        <f>'[2]Heat plate'!T90</f>
        <v>4355.79511167258</v>
      </c>
    </row>
    <row r="87" spans="1:13">
      <c r="A87" s="432" t="str">
        <f>'[2]Heat plate'!A91</f>
        <v>HEAT062</v>
      </c>
      <c r="B87" s="432" t="str">
        <f>'[2]Heat plate'!B91</f>
        <v>TS3hp Titanium barrel 2c</v>
      </c>
      <c r="C87" s="592"/>
      <c r="D87" s="98">
        <f>'[2]Heat plate'!D91</f>
        <v>3</v>
      </c>
      <c r="E87" s="98" t="str">
        <f>'[2]Heat plate'!E91</f>
        <v>575h*215d</v>
      </c>
      <c r="F87" s="98">
        <f>'[2]Heat plate'!F91</f>
        <v>0</v>
      </c>
      <c r="G87" s="577" t="str">
        <f>'[2]Heat plate'!G91</f>
        <v>0.08 *600mm</v>
      </c>
      <c r="H87" s="432"/>
      <c r="I87" s="427">
        <f>'[2]Heat plate'!N91</f>
        <v>1138.71635610766</v>
      </c>
      <c r="J87" s="585"/>
      <c r="K87" s="589"/>
      <c r="L87" s="590"/>
      <c r="M87" s="580">
        <f>'[2]Heat plate'!T91</f>
        <v>4794.78907302524</v>
      </c>
    </row>
    <row r="88" spans="1:13">
      <c r="A88" s="432" t="str">
        <f>'[2]Heat plate'!A92</f>
        <v>HEAT063</v>
      </c>
      <c r="B88" s="432" t="str">
        <f>'[2]Heat plate'!B92</f>
        <v>TS4hp Titanium barrel 2c</v>
      </c>
      <c r="C88" s="592"/>
      <c r="D88" s="98">
        <f>'[2]Heat plate'!D92</f>
        <v>4</v>
      </c>
      <c r="E88" s="98" t="str">
        <f>'[2]Heat plate'!E92</f>
        <v>675h*215d</v>
      </c>
      <c r="F88" s="98">
        <f>'[2]Heat plate'!F92</f>
        <v>0</v>
      </c>
      <c r="G88" s="577" t="str">
        <f>'[2]Heat plate'!G92</f>
        <v>0.075 * 200mm</v>
      </c>
      <c r="H88" s="432"/>
      <c r="I88" s="427">
        <f>'[2]Heat plate'!N92</f>
        <v>1617.49482401656</v>
      </c>
      <c r="J88" s="585"/>
      <c r="K88" s="589"/>
      <c r="L88" s="590"/>
      <c r="M88" s="580">
        <f>'[2]Heat plate'!T92</f>
        <v>0</v>
      </c>
    </row>
    <row r="89" spans="1:13">
      <c r="A89" s="432" t="str">
        <f>'[2]Heat plate'!A93</f>
        <v>HEAT064</v>
      </c>
      <c r="B89" s="432" t="str">
        <f>'[2]Heat plate'!B93</f>
        <v>TS5hp Titanium barrel 2c</v>
      </c>
      <c r="C89" s="593"/>
      <c r="D89" s="98">
        <f>'[2]Heat plate'!D93</f>
        <v>5</v>
      </c>
      <c r="E89" s="98" t="str">
        <f>'[2]Heat plate'!E93</f>
        <v>675h*265d</v>
      </c>
      <c r="F89" s="98">
        <f>'[2]Heat plate'!F93</f>
        <v>0</v>
      </c>
      <c r="G89" s="577" t="str">
        <f>'[2]Heat plate'!G93</f>
        <v>0.09*250mm</v>
      </c>
      <c r="H89" s="432"/>
      <c r="I89" s="427">
        <f>'[2]Heat plate'!N93</f>
        <v>1928.05383022774</v>
      </c>
      <c r="J89" s="585"/>
      <c r="K89" s="589"/>
      <c r="L89" s="590"/>
      <c r="M89" s="580">
        <f>'[2]Heat plate'!T93</f>
        <v>0</v>
      </c>
    </row>
    <row r="90" ht="15" customHeight="1" spans="1:13">
      <c r="A90" s="432" t="str">
        <f>'[2]Heat plate'!A94</f>
        <v>HEAT065</v>
      </c>
      <c r="B90" s="432" t="str">
        <f>'[2]Heat plate'!B94</f>
        <v>T5hp-2c Titanium barrel</v>
      </c>
      <c r="C90" s="591" t="s">
        <v>762</v>
      </c>
      <c r="D90" s="98">
        <f>'[2]Heat plate'!D94</f>
        <v>5</v>
      </c>
      <c r="E90" s="98" t="str">
        <f>'[2]Heat plate'!E94</f>
        <v>660*250*402</v>
      </c>
      <c r="F90" s="98" t="str">
        <f>'[2]Heat plate'!F94</f>
        <v>18KW</v>
      </c>
      <c r="G90" s="594"/>
      <c r="H90" s="432"/>
      <c r="I90" s="427">
        <f>'[2]Heat plate'!N94</f>
        <v>1940.99378881988</v>
      </c>
      <c r="J90" s="20" t="s">
        <v>740</v>
      </c>
      <c r="K90" s="432" t="s">
        <v>738</v>
      </c>
      <c r="L90" s="590"/>
      <c r="M90" s="580">
        <f>'[2]Heat plate'!T94</f>
        <v>0</v>
      </c>
    </row>
    <row r="91" spans="1:13">
      <c r="A91" s="432" t="str">
        <f>'[2]Heat plate'!A95</f>
        <v>HEAT067</v>
      </c>
      <c r="B91" s="432" t="str">
        <f>'[2]Heat plate'!B95</f>
        <v>T8hp-2C Titanium barrel</v>
      </c>
      <c r="C91" s="592"/>
      <c r="D91" s="98">
        <f>'[2]Heat plate'!D95</f>
        <v>8</v>
      </c>
      <c r="E91" s="98" t="str">
        <f>'[2]Heat plate'!E95</f>
        <v>880*250*402</v>
      </c>
      <c r="F91" s="98" t="str">
        <f>'[2]Heat plate'!F95</f>
        <v>28KW</v>
      </c>
      <c r="G91" s="594"/>
      <c r="H91" s="432"/>
      <c r="I91" s="427">
        <f>'[2]Heat plate'!N95</f>
        <v>3091.35610766046</v>
      </c>
      <c r="J91" s="331" t="s">
        <v>763</v>
      </c>
      <c r="K91" s="484" t="s">
        <v>744</v>
      </c>
      <c r="L91" s="590"/>
      <c r="M91" s="580">
        <f>'[2]Heat plate'!T95</f>
        <v>0</v>
      </c>
    </row>
    <row r="92" spans="1:13">
      <c r="A92" s="432" t="str">
        <f>'[2]Heat plate'!A96</f>
        <v>HEAT068</v>
      </c>
      <c r="B92" s="432" t="str">
        <f>'[2]Heat plate'!B96</f>
        <v>T10hp-2cC Titanium barrel</v>
      </c>
      <c r="C92" s="592"/>
      <c r="D92" s="98">
        <f>'[2]Heat plate'!D96</f>
        <v>10</v>
      </c>
      <c r="E92" s="98" t="str">
        <f>'[2]Heat plate'!E96</f>
        <v>1020*250*402</v>
      </c>
      <c r="F92" s="98" t="str">
        <f>'[2]Heat plate'!F96</f>
        <v>35KW</v>
      </c>
      <c r="G92" s="594"/>
      <c r="H92" s="432"/>
      <c r="I92" s="427">
        <f>'[2]Heat plate'!N96</f>
        <v>3493.78881987578</v>
      </c>
      <c r="J92" s="331"/>
      <c r="K92" s="595"/>
      <c r="L92" s="590"/>
      <c r="M92" s="580">
        <f>'[2]Heat plate'!T96</f>
        <v>0</v>
      </c>
    </row>
    <row r="93" spans="1:13">
      <c r="A93" s="432" t="str">
        <f>'[2]Heat plate'!A97</f>
        <v>HEAT069</v>
      </c>
      <c r="B93" s="432" t="str">
        <f>'[2]Heat plate'!B97</f>
        <v>T12hp-2cC Titanium barrel</v>
      </c>
      <c r="C93" s="592"/>
      <c r="D93" s="98">
        <f>'[2]Heat plate'!D97</f>
        <v>12</v>
      </c>
      <c r="E93" s="98" t="str">
        <f>'[2]Heat plate'!E97</f>
        <v>1200*250*402</v>
      </c>
      <c r="F93" s="98" t="str">
        <f>'[2]Heat plate'!F97</f>
        <v>36KW</v>
      </c>
      <c r="G93" s="594"/>
      <c r="H93" s="432"/>
      <c r="I93" s="427">
        <f>'[2]Heat plate'!N97</f>
        <v>3623.1884057971</v>
      </c>
      <c r="J93" s="20" t="s">
        <v>747</v>
      </c>
      <c r="K93" s="595"/>
      <c r="L93" s="590"/>
      <c r="M93" s="580">
        <f>'[2]Heat plate'!T97</f>
        <v>0</v>
      </c>
    </row>
    <row r="94" spans="1:13">
      <c r="A94" s="432" t="str">
        <f>'[2]Heat plate'!A98</f>
        <v>HEAT070</v>
      </c>
      <c r="B94" s="432" t="str">
        <f>'[2]Heat plate'!B98</f>
        <v>T15hp-2cC Titanium barrel</v>
      </c>
      <c r="C94" s="592"/>
      <c r="D94" s="98">
        <f>'[2]Heat plate'!D98</f>
        <v>15</v>
      </c>
      <c r="E94" s="98" t="str">
        <f>'[2]Heat plate'!E98</f>
        <v>1500*250*402</v>
      </c>
      <c r="F94" s="98" t="str">
        <f>'[2]Heat plate'!F98</f>
        <v>47KW</v>
      </c>
      <c r="G94" s="173"/>
      <c r="H94" s="432"/>
      <c r="I94" s="427" t="str">
        <f>'[2]Heat plate'!N98</f>
        <v>~</v>
      </c>
      <c r="J94" s="93" t="s">
        <v>748</v>
      </c>
      <c r="K94" s="595"/>
      <c r="L94" s="590"/>
      <c r="M94" s="580">
        <f>'[2]Heat plate'!T98</f>
        <v>0</v>
      </c>
    </row>
    <row r="95" spans="1:13">
      <c r="A95" s="432" t="str">
        <f>'[2]Heat plate'!A99</f>
        <v>HEAT071</v>
      </c>
      <c r="B95" s="432" t="str">
        <f>'[2]Heat plate'!B99</f>
        <v>T20hp-2cC Titanium barrel</v>
      </c>
      <c r="C95" s="592"/>
      <c r="D95" s="98">
        <f>'[2]Heat plate'!D99</f>
        <v>20</v>
      </c>
      <c r="E95" s="98" t="str">
        <f>'[2]Heat plate'!E99</f>
        <v>1150*355*513</v>
      </c>
      <c r="F95" s="98" t="str">
        <f>'[2]Heat plate'!F99</f>
        <v>56KW</v>
      </c>
      <c r="G95" s="594"/>
      <c r="H95" s="432"/>
      <c r="I95" s="427" t="str">
        <f>'[2]Heat plate'!N99</f>
        <v>~</v>
      </c>
      <c r="J95" s="20" t="s">
        <v>749</v>
      </c>
      <c r="K95" s="595"/>
      <c r="L95" s="590"/>
      <c r="M95" s="580">
        <f>'[2]Heat plate'!T99</f>
        <v>0</v>
      </c>
    </row>
    <row r="96" spans="1:13">
      <c r="A96" s="432" t="str">
        <f>'[2]Heat plate'!A100</f>
        <v>HEAT082</v>
      </c>
      <c r="B96" s="432" t="str">
        <f>'[2]Heat plate'!B100</f>
        <v>T5SSCB Titanium barrel (5HP) +2C</v>
      </c>
      <c r="C96" s="591" t="s">
        <v>764</v>
      </c>
      <c r="D96" s="98">
        <f>'[2]Heat plate'!D100</f>
        <v>5</v>
      </c>
      <c r="E96" s="98">
        <f>'[2]Heat plate'!E100</f>
        <v>0</v>
      </c>
      <c r="F96" s="98">
        <f>'[2]Heat plate'!F100</f>
        <v>0</v>
      </c>
      <c r="G96" s="596"/>
      <c r="H96" s="432"/>
      <c r="I96" s="427">
        <f>'[2]Heat plate'!N100</f>
        <v>1785.71428571429</v>
      </c>
      <c r="J96" s="27"/>
      <c r="K96" s="313"/>
      <c r="L96" s="590"/>
      <c r="M96" s="580">
        <f>'[2]Heat plate'!T100</f>
        <v>0</v>
      </c>
    </row>
    <row r="97" spans="1:13">
      <c r="A97" s="432" t="str">
        <f>'[2]Heat plate'!A101</f>
        <v>HEAT083</v>
      </c>
      <c r="B97" s="432" t="str">
        <f>'[2]Heat plate'!B101</f>
        <v>T6SSCB Titanium barrel</v>
      </c>
      <c r="C97" s="592"/>
      <c r="D97" s="98">
        <f>'[2]Heat plate'!D101</f>
        <v>6</v>
      </c>
      <c r="E97" s="98">
        <f>'[2]Heat plate'!E101</f>
        <v>0</v>
      </c>
      <c r="F97" s="98">
        <f>'[2]Heat plate'!F101</f>
        <v>0</v>
      </c>
      <c r="G97" s="596"/>
      <c r="H97" s="432"/>
      <c r="I97" s="427">
        <f>'[2]Heat plate'!N101</f>
        <v>2018.63354037267</v>
      </c>
      <c r="J97" s="27"/>
      <c r="K97" s="313"/>
      <c r="L97" s="590"/>
      <c r="M97" s="580">
        <f>'[2]Heat plate'!T101</f>
        <v>0</v>
      </c>
    </row>
    <row r="98" spans="1:13">
      <c r="A98" s="432" t="str">
        <f>'[2]Heat plate'!A102</f>
        <v>HEAT084</v>
      </c>
      <c r="B98" s="432" t="str">
        <f>'[2]Heat plate'!B102</f>
        <v>T8SSCB Titanium barrel</v>
      </c>
      <c r="C98" s="592"/>
      <c r="D98" s="98">
        <f>'[2]Heat plate'!D102</f>
        <v>8</v>
      </c>
      <c r="E98" s="98">
        <f>'[2]Heat plate'!E102</f>
        <v>0</v>
      </c>
      <c r="F98" s="98">
        <f>'[2]Heat plate'!F102</f>
        <v>0</v>
      </c>
      <c r="G98" s="596"/>
      <c r="H98" s="432"/>
      <c r="I98" s="427">
        <f>'[2]Heat plate'!N102</f>
        <v>2484.47204968944</v>
      </c>
      <c r="J98" s="27"/>
      <c r="K98" s="313"/>
      <c r="L98" s="590"/>
      <c r="M98" s="580">
        <f>'[2]Heat plate'!T102</f>
        <v>0</v>
      </c>
    </row>
    <row r="99" spans="1:13">
      <c r="A99" s="432" t="str">
        <f>'[2]Heat plate'!A103</f>
        <v>HEAT085</v>
      </c>
      <c r="B99" s="432" t="str">
        <f>'[2]Heat plate'!B103</f>
        <v>T10SSCB Titanium barrel</v>
      </c>
      <c r="C99" s="592"/>
      <c r="D99" s="98">
        <f>'[2]Heat plate'!D103</f>
        <v>10</v>
      </c>
      <c r="E99" s="98">
        <f>'[2]Heat plate'!E103</f>
        <v>2</v>
      </c>
      <c r="F99" s="98">
        <f>'[2]Heat plate'!F103</f>
        <v>0</v>
      </c>
      <c r="G99" s="596"/>
      <c r="H99" s="432"/>
      <c r="I99" s="427">
        <f>'[2]Heat plate'!N103</f>
        <v>3623.1884057971</v>
      </c>
      <c r="J99" s="27"/>
      <c r="K99" s="313"/>
      <c r="L99" s="590"/>
      <c r="M99" s="580">
        <f>'[2]Heat plate'!T103</f>
        <v>0</v>
      </c>
    </row>
    <row r="100" spans="1:13">
      <c r="A100" s="432" t="str">
        <f>'[2]Heat plate'!A104</f>
        <v>HEAT086</v>
      </c>
      <c r="B100" s="432" t="str">
        <f>'[2]Heat plate'!B104</f>
        <v>T12SSCB Titanium barrel</v>
      </c>
      <c r="C100" s="592"/>
      <c r="D100" s="98">
        <f>'[2]Heat plate'!D104</f>
        <v>12</v>
      </c>
      <c r="E100" s="98">
        <f>'[2]Heat plate'!E104</f>
        <v>2</v>
      </c>
      <c r="F100" s="98">
        <f>'[2]Heat plate'!F104</f>
        <v>0</v>
      </c>
      <c r="G100" s="596"/>
      <c r="H100" s="432"/>
      <c r="I100" s="427">
        <f>'[2]Heat plate'!N104</f>
        <v>4140.7867494824</v>
      </c>
      <c r="J100" s="27"/>
      <c r="K100" s="313"/>
      <c r="L100" s="590"/>
      <c r="M100" s="580">
        <f>'[2]Heat plate'!T104</f>
        <v>0</v>
      </c>
    </row>
    <row r="101" spans="1:13">
      <c r="A101" s="432" t="str">
        <f>'[2]Heat plate'!A105</f>
        <v>HEAT087</v>
      </c>
      <c r="B101" s="432" t="str">
        <f>'[2]Heat plate'!B105</f>
        <v>T15SSCB Titanium barrel</v>
      </c>
      <c r="C101" s="592"/>
      <c r="D101" s="98">
        <f>'[2]Heat plate'!D105</f>
        <v>15</v>
      </c>
      <c r="E101" s="98">
        <f>'[2]Heat plate'!E105</f>
        <v>2</v>
      </c>
      <c r="F101" s="98">
        <f>'[2]Heat plate'!F105</f>
        <v>0</v>
      </c>
      <c r="G101" s="596"/>
      <c r="H101" s="432"/>
      <c r="I101" s="427">
        <f>'[2]Heat plate'!N105</f>
        <v>4891.30434782609</v>
      </c>
      <c r="J101" s="27"/>
      <c r="K101" s="313"/>
      <c r="L101" s="590"/>
      <c r="M101" s="580">
        <f>'[2]Heat plate'!T105</f>
        <v>0</v>
      </c>
    </row>
    <row r="102" spans="1:13">
      <c r="A102" s="432" t="str">
        <f>'[2]Heat plate'!A106</f>
        <v>HEAT088</v>
      </c>
      <c r="B102" s="432" t="str">
        <f>'[2]Heat plate'!B106</f>
        <v>T20SSCB Titanium barrel</v>
      </c>
      <c r="C102" s="592"/>
      <c r="D102" s="98">
        <f>'[2]Heat plate'!D106</f>
        <v>20</v>
      </c>
      <c r="E102" s="98">
        <f>'[2]Heat plate'!E106</f>
        <v>2</v>
      </c>
      <c r="F102" s="98">
        <f>'[2]Heat plate'!F106</f>
        <v>0</v>
      </c>
      <c r="G102" s="596"/>
      <c r="H102" s="432"/>
      <c r="I102" s="427">
        <f>'[2]Heat plate'!N106</f>
        <v>6702.89855072464</v>
      </c>
      <c r="J102" s="27"/>
      <c r="K102" s="313"/>
      <c r="L102" s="590"/>
      <c r="M102" s="580">
        <f>'[2]Heat plate'!T106</f>
        <v>0</v>
      </c>
    </row>
    <row r="103" spans="1:13">
      <c r="A103" s="432" t="str">
        <f>'[2]Heat plate'!A107</f>
        <v>HEAT089</v>
      </c>
      <c r="B103" s="432" t="str">
        <f>'[2]Heat plate'!B107</f>
        <v>T25SSCB Titanium barrel 2in1</v>
      </c>
      <c r="C103" s="592"/>
      <c r="D103" s="98">
        <f>'[2]Heat plate'!D107</f>
        <v>25</v>
      </c>
      <c r="E103" s="98">
        <f>'[2]Heat plate'!E107</f>
        <v>2</v>
      </c>
      <c r="F103" s="98">
        <f>'[2]Heat plate'!F107</f>
        <v>0</v>
      </c>
      <c r="G103" s="596"/>
      <c r="H103" s="432"/>
      <c r="I103" s="427">
        <f>'[2]Heat plate'!N107</f>
        <v>7543.99585921325</v>
      </c>
      <c r="J103" s="27"/>
      <c r="K103" s="313"/>
      <c r="L103" s="590"/>
      <c r="M103" s="580">
        <f>'[2]Heat plate'!T107</f>
        <v>0</v>
      </c>
    </row>
    <row r="104" spans="1:13">
      <c r="A104" s="432" t="str">
        <f>'[2]Heat plate'!A108</f>
        <v>HEAT090</v>
      </c>
      <c r="B104" s="432" t="str">
        <f>'[2]Heat plate'!B108</f>
        <v>T30SSCB 2in1 Titanium barrel</v>
      </c>
      <c r="C104" s="592"/>
      <c r="D104" s="98">
        <f>'[2]Heat plate'!D108</f>
        <v>30</v>
      </c>
      <c r="E104" s="98">
        <f>'[2]Heat plate'!E108</f>
        <v>0</v>
      </c>
      <c r="F104" s="98">
        <f>'[2]Heat plate'!F108</f>
        <v>0</v>
      </c>
      <c r="G104" s="596"/>
      <c r="H104" s="432"/>
      <c r="I104" s="427">
        <f>'[2]Heat plate'!N108</f>
        <v>8734.47204968944</v>
      </c>
      <c r="J104" s="27"/>
      <c r="K104" s="313"/>
      <c r="L104" s="590"/>
      <c r="M104" s="580">
        <f>'[2]Heat plate'!T108</f>
        <v>0</v>
      </c>
    </row>
    <row r="105" spans="1:13">
      <c r="A105" s="432" t="str">
        <f>'[2]Heat plate'!A109</f>
        <v>HEAT091</v>
      </c>
      <c r="B105" s="432" t="str">
        <f>'[2]Heat plate'!B109</f>
        <v>T40SSCB 2in1 Titanium barrel cw flange</v>
      </c>
      <c r="C105" s="592"/>
      <c r="D105" s="98">
        <f>'[2]Heat plate'!D109</f>
        <v>40</v>
      </c>
      <c r="E105" s="98">
        <f>'[2]Heat plate'!E109</f>
        <v>0</v>
      </c>
      <c r="F105" s="98">
        <f>'[2]Heat plate'!F109</f>
        <v>0</v>
      </c>
      <c r="G105" s="596"/>
      <c r="H105" s="432"/>
      <c r="I105" s="427">
        <f>'[2]Heat plate'!N109</f>
        <v>12681.1594202899</v>
      </c>
      <c r="J105" s="27"/>
      <c r="K105" s="313"/>
      <c r="L105" s="590"/>
      <c r="M105" s="580">
        <f>'[2]Heat plate'!T109</f>
        <v>0</v>
      </c>
    </row>
    <row r="106" spans="1:13">
      <c r="A106" s="432" t="str">
        <f>'[2]Heat plate'!A110</f>
        <v>HEAT092</v>
      </c>
      <c r="B106" s="432" t="str">
        <f>'[2]Heat plate'!B110</f>
        <v>T50SSCB Titanium barrel</v>
      </c>
      <c r="C106" s="593"/>
      <c r="D106" s="98">
        <f>'[2]Heat plate'!D110</f>
        <v>50</v>
      </c>
      <c r="E106" s="98">
        <f>'[2]Heat plate'!E110</f>
        <v>0</v>
      </c>
      <c r="F106" s="98">
        <f>'[2]Heat plate'!F110</f>
        <v>0</v>
      </c>
      <c r="G106" s="596"/>
      <c r="H106" s="432"/>
      <c r="I106" s="427" t="str">
        <f>'[2]Heat plate'!N110</f>
        <v>~</v>
      </c>
      <c r="J106" s="27"/>
      <c r="K106" s="313"/>
      <c r="L106" s="590"/>
      <c r="M106" s="580">
        <f>'[2]Heat plate'!T110</f>
        <v>0</v>
      </c>
    </row>
    <row r="107" spans="1:13">
      <c r="A107" s="432" t="str">
        <f>'[2]Heat plate'!A111</f>
        <v>HEAT093</v>
      </c>
      <c r="B107" s="432" t="str">
        <f>'[2]Heat plate'!B111</f>
        <v>TIT-1hp</v>
      </c>
      <c r="C107" s="500" t="s">
        <v>765</v>
      </c>
      <c r="D107" s="98" t="str">
        <f>'[2]Heat plate'!D111</f>
        <v>1hp</v>
      </c>
      <c r="E107" s="98">
        <f>'[2]Heat plate'!E111</f>
        <v>0</v>
      </c>
      <c r="F107" s="98">
        <f>'[2]Heat plate'!F111</f>
        <v>0</v>
      </c>
      <c r="G107" s="281"/>
      <c r="H107" s="432"/>
      <c r="I107" s="427">
        <f>'[2]Heat plate'!N111</f>
        <v>543.478260869565</v>
      </c>
      <c r="J107" s="27"/>
      <c r="K107" s="313"/>
      <c r="L107" s="590"/>
      <c r="M107" s="580">
        <f>'[2]Heat plate'!T111</f>
        <v>0</v>
      </c>
    </row>
    <row r="108" spans="1:13">
      <c r="A108" s="432" t="str">
        <f>'[2]Heat plate'!A112</f>
        <v>HEAT094</v>
      </c>
      <c r="B108" s="432" t="str">
        <f>'[2]Heat plate'!B112</f>
        <v>TIT-1.5hp</v>
      </c>
      <c r="C108" s="500"/>
      <c r="D108" s="98" t="str">
        <f>'[2]Heat plate'!D112</f>
        <v>1.5hp</v>
      </c>
      <c r="E108" s="98">
        <f>'[2]Heat plate'!E112</f>
        <v>0</v>
      </c>
      <c r="F108" s="98">
        <f>'[2]Heat plate'!F112</f>
        <v>0</v>
      </c>
      <c r="G108" s="281"/>
      <c r="H108" s="432"/>
      <c r="I108" s="427">
        <f>'[2]Heat plate'!N112</f>
        <v>685.817805383023</v>
      </c>
      <c r="J108" s="27"/>
      <c r="K108" s="313"/>
      <c r="L108" s="590"/>
      <c r="M108" s="580">
        <f>'[2]Heat plate'!T112</f>
        <v>0</v>
      </c>
    </row>
    <row r="109" ht="15" customHeight="1" spans="1:13">
      <c r="A109" s="432" t="str">
        <f>'[2]Heat plate'!A113</f>
        <v>HEAT095</v>
      </c>
      <c r="B109" s="432" t="str">
        <f>'[2]Heat plate'!B113</f>
        <v>TIT-2hp</v>
      </c>
      <c r="C109" s="500"/>
      <c r="D109" s="98" t="str">
        <f>'[2]Heat plate'!D113</f>
        <v>2hp</v>
      </c>
      <c r="E109" s="98">
        <f>'[2]Heat plate'!E113</f>
        <v>0</v>
      </c>
      <c r="F109" s="98">
        <f>'[2]Heat plate'!F113</f>
        <v>0</v>
      </c>
      <c r="G109" s="281"/>
      <c r="H109" s="432"/>
      <c r="I109" s="427">
        <f>'[2]Heat plate'!N113</f>
        <v>793.219461697723</v>
      </c>
      <c r="J109" s="27"/>
      <c r="K109" s="313"/>
      <c r="L109" s="590"/>
      <c r="M109" s="580">
        <f>'[2]Heat plate'!T113</f>
        <v>0</v>
      </c>
    </row>
    <row r="110" spans="1:13">
      <c r="A110" s="432" t="str">
        <f>'[2]Heat plate'!A114</f>
        <v>HEAT096</v>
      </c>
      <c r="B110" s="432" t="str">
        <f>'[2]Heat plate'!B114</f>
        <v>TIT-3hp</v>
      </c>
      <c r="C110" s="500"/>
      <c r="D110" s="98" t="str">
        <f>'[2]Heat plate'!D114</f>
        <v>3hp</v>
      </c>
      <c r="E110" s="98">
        <f>'[2]Heat plate'!E114</f>
        <v>0</v>
      </c>
      <c r="F110" s="98">
        <f>'[2]Heat plate'!F114</f>
        <v>0</v>
      </c>
      <c r="G110" s="281"/>
      <c r="H110" s="432"/>
      <c r="I110" s="427">
        <f>'[2]Heat plate'!N114</f>
        <v>925.207039337474</v>
      </c>
      <c r="J110" s="27"/>
      <c r="K110" s="313"/>
      <c r="L110" s="590"/>
      <c r="M110" s="580">
        <f>'[2]Heat plate'!T114</f>
        <v>0</v>
      </c>
    </row>
    <row r="111" spans="1:13">
      <c r="A111" s="432" t="str">
        <f>'[2]Heat plate'!A115</f>
        <v>HEAT097</v>
      </c>
      <c r="B111" s="432" t="str">
        <f>'[2]Heat plate'!B115</f>
        <v>TIT-4hp</v>
      </c>
      <c r="C111" s="500"/>
      <c r="D111" s="98" t="str">
        <f>'[2]Heat plate'!D115</f>
        <v>4hp</v>
      </c>
      <c r="E111" s="98">
        <f>'[2]Heat plate'!E115</f>
        <v>0</v>
      </c>
      <c r="F111" s="98">
        <f>'[2]Heat plate'!F115</f>
        <v>0</v>
      </c>
      <c r="G111" s="281"/>
      <c r="H111" s="432"/>
      <c r="I111" s="427">
        <f>'[2]Heat plate'!N115</f>
        <v>1074.016563147</v>
      </c>
      <c r="J111" s="27"/>
      <c r="K111" s="313"/>
      <c r="L111" s="590"/>
      <c r="M111" s="580">
        <f>'[2]Heat plate'!T115</f>
        <v>0</v>
      </c>
    </row>
    <row r="112" spans="1:13">
      <c r="A112" s="432" t="str">
        <f>'[2]Heat plate'!A116</f>
        <v>HEAT098</v>
      </c>
      <c r="B112" s="432" t="str">
        <f>'[2]Heat plate'!B116</f>
        <v>TIT-5hp</v>
      </c>
      <c r="C112" s="500"/>
      <c r="D112" s="98" t="str">
        <f>'[2]Heat plate'!D116</f>
        <v>5hp</v>
      </c>
      <c r="E112" s="98">
        <f>'[2]Heat plate'!E116</f>
        <v>0</v>
      </c>
      <c r="F112" s="98">
        <f>'[2]Heat plate'!F116</f>
        <v>0</v>
      </c>
      <c r="G112" s="281"/>
      <c r="H112" s="432"/>
      <c r="I112" s="427">
        <f>'[2]Heat plate'!N116</f>
        <v>1242.23602484472</v>
      </c>
      <c r="J112" s="27"/>
      <c r="K112" s="313"/>
      <c r="L112" s="590"/>
      <c r="M112" s="580">
        <f>'[2]Heat plate'!T116</f>
        <v>0</v>
      </c>
    </row>
    <row r="113" spans="1:13">
      <c r="A113" s="432" t="str">
        <f>'[2]Heat plate'!A117</f>
        <v>HEAT099</v>
      </c>
      <c r="B113" s="432" t="str">
        <f>'[2]Heat plate'!B117</f>
        <v>TIT-8hp</v>
      </c>
      <c r="C113" s="500"/>
      <c r="D113" s="98" t="str">
        <f>'[2]Heat plate'!D117</f>
        <v>7hp</v>
      </c>
      <c r="E113" s="98">
        <f>'[2]Heat plate'!E117</f>
        <v>0</v>
      </c>
      <c r="F113" s="98">
        <f>'[2]Heat plate'!F117</f>
        <v>0</v>
      </c>
      <c r="G113" s="281"/>
      <c r="H113" s="432"/>
      <c r="I113" s="427" t="str">
        <f>'[2]Heat plate'!N117</f>
        <v>~</v>
      </c>
      <c r="J113" s="27"/>
      <c r="K113" s="313"/>
      <c r="L113" s="590"/>
      <c r="M113" s="580">
        <f>'[2]Heat plate'!T117</f>
        <v>0</v>
      </c>
    </row>
    <row r="114" spans="1:13">
      <c r="A114" s="432" t="str">
        <f>'[2]Heat plate'!A118</f>
        <v>HEAT100</v>
      </c>
      <c r="B114" s="432" t="str">
        <f>'[2]Heat plate'!B118</f>
        <v>TIT-10hp</v>
      </c>
      <c r="C114" s="500"/>
      <c r="D114" s="98" t="str">
        <f>'[2]Heat plate'!D118</f>
        <v>10hp</v>
      </c>
      <c r="E114" s="98">
        <f>'[2]Heat plate'!E118</f>
        <v>0</v>
      </c>
      <c r="F114" s="98">
        <f>'[2]Heat plate'!F118</f>
        <v>0</v>
      </c>
      <c r="G114" s="281"/>
      <c r="H114" s="432"/>
      <c r="I114" s="427" t="str">
        <f>'[2]Heat plate'!N118</f>
        <v>~</v>
      </c>
      <c r="J114" s="27"/>
      <c r="K114" s="313"/>
      <c r="L114" s="590"/>
      <c r="M114" s="580">
        <f>'[2]Heat plate'!T118</f>
        <v>0</v>
      </c>
    </row>
    <row r="115" spans="1:13">
      <c r="A115" s="432" t="str">
        <f>'[2]Heat plate'!A119</f>
        <v>HEAT101</v>
      </c>
      <c r="B115" s="432" t="str">
        <f>'[2]Heat plate'!B119</f>
        <v>TIT-12hp</v>
      </c>
      <c r="C115" s="500"/>
      <c r="D115" s="98" t="str">
        <f>'[2]Heat plate'!D119</f>
        <v>12hp</v>
      </c>
      <c r="E115" s="98">
        <f>'[2]Heat plate'!E119</f>
        <v>0</v>
      </c>
      <c r="F115" s="98">
        <f>'[2]Heat plate'!F119</f>
        <v>0</v>
      </c>
      <c r="G115" s="281"/>
      <c r="H115" s="432"/>
      <c r="I115" s="427" t="str">
        <f>'[2]Heat plate'!N119</f>
        <v>~</v>
      </c>
      <c r="J115" s="27"/>
      <c r="K115" s="313"/>
      <c r="L115" s="590"/>
      <c r="M115" s="580">
        <f>'[2]Heat plate'!T119</f>
        <v>0</v>
      </c>
    </row>
    <row r="116" spans="1:13">
      <c r="A116" s="432" t="str">
        <f>'[2]Heat plate'!A120</f>
        <v>HEAT102</v>
      </c>
      <c r="B116" s="432" t="str">
        <f>'[2]Heat plate'!B120</f>
        <v>TIT-15hp</v>
      </c>
      <c r="C116" s="500"/>
      <c r="D116" s="98" t="str">
        <f>'[2]Heat plate'!D120</f>
        <v>15hp</v>
      </c>
      <c r="E116" s="98">
        <f>'[2]Heat plate'!E120</f>
        <v>0</v>
      </c>
      <c r="F116" s="98">
        <f>'[2]Heat plate'!F120</f>
        <v>0</v>
      </c>
      <c r="G116" s="585"/>
      <c r="H116" s="585"/>
      <c r="I116" s="427" t="str">
        <f>'[2]Heat plate'!N120</f>
        <v>~</v>
      </c>
      <c r="J116" s="20"/>
      <c r="K116" s="20"/>
      <c r="L116" s="585"/>
      <c r="M116" s="580">
        <f>'[2]Heat plate'!T120</f>
        <v>0</v>
      </c>
    </row>
    <row r="117" ht="15" customHeight="1" spans="1:13">
      <c r="A117" s="432" t="str">
        <f>'[2]Heat plate'!A121</f>
        <v>HEAT102.01</v>
      </c>
      <c r="B117" s="597" t="str">
        <f>'[2]Heat plate'!B121</f>
        <v>1hp Tube in tube water cooled condenser</v>
      </c>
      <c r="C117" s="598" t="s">
        <v>766</v>
      </c>
      <c r="D117" s="599">
        <f>'[2]Heat plate'!D121</f>
        <v>1</v>
      </c>
      <c r="E117" s="98" t="s">
        <v>767</v>
      </c>
      <c r="F117" s="98"/>
      <c r="G117" s="585"/>
      <c r="H117" s="585"/>
      <c r="I117" s="427">
        <f>'[2]Heat plate'!N121</f>
        <v>192.546583850932</v>
      </c>
      <c r="J117" s="20"/>
      <c r="K117" s="20"/>
      <c r="L117" s="585"/>
      <c r="M117" s="580"/>
    </row>
    <row r="118" spans="1:13">
      <c r="A118" s="432" t="str">
        <f>'[2]Heat plate'!A122</f>
        <v>HEAT102.02</v>
      </c>
      <c r="B118" s="597" t="str">
        <f>'[2]Heat plate'!B122</f>
        <v>1.5hp Tube in tube water cooled condenser</v>
      </c>
      <c r="C118" s="598"/>
      <c r="D118" s="599">
        <f>'[2]Heat plate'!D122</f>
        <v>1.5</v>
      </c>
      <c r="E118" s="98" t="s">
        <v>768</v>
      </c>
      <c r="F118" s="98"/>
      <c r="G118" s="585"/>
      <c r="H118" s="585"/>
      <c r="I118" s="427">
        <f>'[2]Heat plate'!N122</f>
        <v>279.503105590062</v>
      </c>
      <c r="J118" s="20"/>
      <c r="K118" s="20"/>
      <c r="L118" s="585"/>
      <c r="M118" s="580"/>
    </row>
    <row r="119" spans="1:13">
      <c r="A119" s="432" t="str">
        <f>'[2]Heat plate'!A123</f>
        <v>HEAT102.03</v>
      </c>
      <c r="B119" s="597" t="str">
        <f>'[2]Heat plate'!B123</f>
        <v>2hp Tube in tube water cooled condenser</v>
      </c>
      <c r="C119" s="598"/>
      <c r="D119" s="599">
        <f>'[2]Heat plate'!D123</f>
        <v>2</v>
      </c>
      <c r="E119" s="98" t="s">
        <v>769</v>
      </c>
      <c r="F119" s="98"/>
      <c r="G119" s="585"/>
      <c r="H119" s="585"/>
      <c r="I119" s="427">
        <f>'[2]Heat plate'!N123</f>
        <v>419.254658385093</v>
      </c>
      <c r="J119" s="20"/>
      <c r="K119" s="20"/>
      <c r="L119" s="585"/>
      <c r="M119" s="580"/>
    </row>
    <row r="120" spans="1:13">
      <c r="A120" s="432" t="str">
        <f>'[2]Heat plate'!A124</f>
        <v>HEAT102.04</v>
      </c>
      <c r="B120" s="597" t="str">
        <f>'[2]Heat plate'!B124</f>
        <v>2.5hp Tube in tube water cooled condenser</v>
      </c>
      <c r="C120" s="598"/>
      <c r="D120" s="599">
        <f>'[2]Heat plate'!D124</f>
        <v>2.5</v>
      </c>
      <c r="E120" s="98" t="s">
        <v>770</v>
      </c>
      <c r="F120" s="98"/>
      <c r="G120" s="585"/>
      <c r="H120" s="585"/>
      <c r="I120" s="427">
        <f>'[2]Heat plate'!N124</f>
        <v>496.894409937888</v>
      </c>
      <c r="J120" s="20"/>
      <c r="K120" s="20"/>
      <c r="L120" s="585"/>
      <c r="M120" s="580"/>
    </row>
    <row r="121" spans="1:13">
      <c r="A121" s="432" t="str">
        <f>'[2]Heat plate'!A125</f>
        <v>HEAT102.05</v>
      </c>
      <c r="B121" s="597" t="str">
        <f>'[2]Heat plate'!B125</f>
        <v>3hp Tube in tube water cooled condenser</v>
      </c>
      <c r="C121" s="598"/>
      <c r="D121" s="599">
        <f>'[2]Heat plate'!D125</f>
        <v>3</v>
      </c>
      <c r="E121" s="98" t="s">
        <v>771</v>
      </c>
      <c r="F121" s="98"/>
      <c r="G121" s="585"/>
      <c r="H121" s="585"/>
      <c r="I121" s="427">
        <f>'[2]Heat plate'!N125</f>
        <v>527.950310559006</v>
      </c>
      <c r="J121" s="20"/>
      <c r="K121" s="20"/>
      <c r="L121" s="585"/>
      <c r="M121" s="580"/>
    </row>
    <row r="122" spans="1:13">
      <c r="A122" s="432" t="str">
        <f>'[2]Heat plate'!A126</f>
        <v>HEAT102.07</v>
      </c>
      <c r="B122" s="597" t="str">
        <f>'[2]Heat plate'!B126</f>
        <v>5hp Tube in tube water cooled condenser</v>
      </c>
      <c r="C122" s="598"/>
      <c r="D122" s="599">
        <f>'[2]Heat plate'!D126</f>
        <v>5</v>
      </c>
      <c r="E122" s="98" t="s">
        <v>772</v>
      </c>
      <c r="F122" s="98"/>
      <c r="G122" s="585"/>
      <c r="H122" s="585"/>
      <c r="I122" s="427">
        <f>'[2]Heat plate'!N126</f>
        <v>844.72049689441</v>
      </c>
      <c r="J122" s="20"/>
      <c r="K122" s="20"/>
      <c r="L122" s="585"/>
      <c r="M122" s="580"/>
    </row>
    <row r="123" spans="1:13">
      <c r="A123" s="600"/>
      <c r="B123" s="600"/>
      <c r="C123" s="601"/>
      <c r="D123" s="279"/>
      <c r="I123" s="453"/>
    </row>
    <row r="130" spans="1:8">
      <c r="A130" s="602"/>
      <c r="H130" s="15"/>
    </row>
    <row r="132" spans="1:8">
      <c r="A132" s="602"/>
      <c r="D132" s="15"/>
    </row>
  </sheetData>
  <mergeCells count="15">
    <mergeCell ref="C4:C44"/>
    <mergeCell ref="C45:C68"/>
    <mergeCell ref="C69:C74"/>
    <mergeCell ref="C75:C83"/>
    <mergeCell ref="C84:C89"/>
    <mergeCell ref="C90:C95"/>
    <mergeCell ref="C96:C106"/>
    <mergeCell ref="C107:C116"/>
    <mergeCell ref="C117:C122"/>
    <mergeCell ref="K18:K20"/>
    <mergeCell ref="K24:K27"/>
    <mergeCell ref="K28:K31"/>
    <mergeCell ref="K53:K56"/>
    <mergeCell ref="K57:K60"/>
    <mergeCell ref="K91:K95"/>
  </mergeCells>
  <pageMargins left="0.708661417322835" right="0.708661417322835" top="0.748031496062992" bottom="0.748031496062992" header="0.31496062992126" footer="0.31496062992126"/>
  <pageSetup paperSize="9" orientation="landscape"/>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AN203"/>
  <sheetViews>
    <sheetView workbookViewId="0">
      <pane xSplit="2" ySplit="8" topLeftCell="C9" activePane="bottomRight" state="frozen"/>
      <selection/>
      <selection pane="topRight"/>
      <selection pane="bottomLeft"/>
      <selection pane="bottomRight" activeCell="A2" sqref="A2"/>
    </sheetView>
  </sheetViews>
  <sheetFormatPr defaultColWidth="9" defaultRowHeight="12"/>
  <cols>
    <col min="1" max="1" width="17.1428571428571" style="510" customWidth="1"/>
    <col min="2" max="2" width="17.4285714285714" style="291" customWidth="1"/>
    <col min="3" max="3" width="14.5714285714286" style="291" customWidth="1"/>
    <col min="4" max="4" width="17.4285714285714" style="291" customWidth="1"/>
    <col min="5" max="5" width="11.1428571428571" style="291" customWidth="1"/>
    <col min="6" max="6" width="13.4285714285714" style="510" customWidth="1"/>
    <col min="7" max="7" width="18.4285714285714" style="510" customWidth="1"/>
    <col min="8" max="8" width="12.7142857142857" style="291" customWidth="1"/>
    <col min="9" max="9" width="11.8571428571429" style="291" customWidth="1"/>
    <col min="10" max="10" width="26.7142857142857" style="291" customWidth="1"/>
    <col min="11" max="11" width="11.1428571428571" style="291" customWidth="1"/>
    <col min="12" max="12" width="10.7142857142857" style="511" customWidth="1"/>
    <col min="13" max="13" width="10.8571428571429" style="511" customWidth="1"/>
    <col min="14" max="15" width="10.4285714285714" style="511" customWidth="1"/>
    <col min="16" max="16" width="9.57142857142857" style="511" customWidth="1"/>
    <col min="17" max="17" width="18.2857142857143" style="511" customWidth="1"/>
    <col min="18" max="18" width="12" style="511" customWidth="1"/>
    <col min="19" max="19" width="20.1428571428571" style="511" customWidth="1"/>
    <col min="20" max="20" width="5.42857142857143" style="511" customWidth="1"/>
    <col min="21" max="21" width="11" style="511" customWidth="1"/>
    <col min="22" max="22" width="28.1428571428571" style="511" customWidth="1"/>
    <col min="23" max="23" width="7" style="511" customWidth="1"/>
    <col min="24" max="24" width="6" style="511" customWidth="1"/>
    <col min="25" max="25" width="7" style="511" customWidth="1"/>
    <col min="26" max="26" width="11" style="511" customWidth="1"/>
    <col min="27" max="27" width="11" style="291" customWidth="1"/>
    <col min="28" max="28" width="27.5714285714286" style="291" customWidth="1"/>
    <col min="29" max="32" width="11" style="291" customWidth="1"/>
    <col min="33" max="33" width="35.8571428571429" style="291" customWidth="1"/>
    <col min="34" max="34" width="19" style="291" customWidth="1"/>
    <col min="35" max="35" width="32.1428571428571" style="291" customWidth="1"/>
    <col min="36" max="36" width="28.7142857142857" style="291" customWidth="1"/>
    <col min="37" max="37" width="19" style="291" customWidth="1"/>
    <col min="38" max="38" width="10.4285714285714" style="291" customWidth="1"/>
    <col min="39" max="41" width="9.14285714285714" style="291" customWidth="1"/>
    <col min="42" max="16372" width="9.14285714285714" style="291"/>
    <col min="16373" max="16384" width="9" style="291"/>
  </cols>
  <sheetData>
    <row r="1" customFormat="1" ht="15" spans="1:40">
      <c r="A1" t="str">
        <f>'FLAKE ICE'!A1</f>
        <v>DATE :28.9.26</v>
      </c>
    </row>
    <row r="2" customFormat="1" ht="15"/>
    <row r="3" customFormat="1" ht="15"/>
    <row r="4" customFormat="1" ht="15"/>
    <row r="5" customFormat="1" ht="15"/>
    <row r="6" customFormat="1" ht="15"/>
    <row r="7" customFormat="1" ht="15"/>
    <row r="8" s="399" customFormat="1" ht="42.75" customHeight="1" spans="1:40">
      <c r="A8" s="293" t="str">
        <f>'[2]RECOND COMP'!A8</f>
        <v>ITEM CODE</v>
      </c>
      <c r="B8" s="293" t="str">
        <f>'[2]RECOND COMP'!B8</f>
        <v>MODEL</v>
      </c>
      <c r="C8" s="293" t="str">
        <f>'[2]RECOND COMP'!C8</f>
        <v>BRAND</v>
      </c>
      <c r="D8" s="293" t="str">
        <f>'[2]RECOND COMP'!D8</f>
        <v>HP</v>
      </c>
      <c r="E8" s="512" t="str">
        <f>'[2]RECOND COMP'!J8</f>
        <v>(RM) </v>
      </c>
      <c r="F8" s="513" t="str">
        <f>'[2]RECOND COMP'!$M8</f>
        <v>Evaporating Btu at ~25c</v>
      </c>
      <c r="G8" s="514" t="s">
        <v>773</v>
      </c>
      <c r="H8" s="515" t="str">
        <f>'[2]RECOND COMP'!$P8</f>
        <v>CU QC MODEL</v>
      </c>
      <c r="I8" s="516" t="str">
        <f>'[2]RECOND COMP'!$S8</f>
        <v>Cond QC (RM)</v>
      </c>
      <c r="J8" s="143" t="s">
        <v>103</v>
      </c>
      <c r="K8" s="490"/>
      <c r="L8" s="405"/>
      <c r="AI8" s="517"/>
      <c r="AJ8" s="517"/>
      <c r="AK8" s="518"/>
      <c r="AL8" s="518"/>
      <c r="AM8" s="517"/>
      <c r="AN8" s="517"/>
    </row>
    <row r="9" customHeight="1" spans="1:40">
      <c r="A9" s="130" t="str">
        <f>'[2]RECOND COMP'!$A9</f>
        <v>REC001</v>
      </c>
      <c r="B9" s="519" t="str">
        <f>'[2]RECOND COMP'!B9</f>
        <v>LCU-32PJ</v>
      </c>
      <c r="C9" s="520" t="s">
        <v>774</v>
      </c>
      <c r="D9" s="22">
        <f>'[2]RECOND COMP'!D9</f>
        <v>3</v>
      </c>
      <c r="E9" s="521">
        <f>'[2]RECOND COMP'!J9</f>
        <v>1752.56072578285</v>
      </c>
      <c r="F9" s="513" t="str">
        <f>'[2]RECOND COMP'!$M9</f>
        <v>8052 btu</v>
      </c>
      <c r="G9" s="522" t="s">
        <v>775</v>
      </c>
      <c r="H9" s="515" t="str">
        <f>'[2]RECOND COMP'!$P9</f>
        <v>CU - 40  QC</v>
      </c>
      <c r="I9" s="523">
        <f>'[2]RECOND COMP'!$S9</f>
        <v>5403.65510015274</v>
      </c>
      <c r="J9" s="407"/>
      <c r="L9" s="405"/>
      <c r="N9" s="291"/>
      <c r="O9" s="291"/>
      <c r="P9" s="291"/>
      <c r="Q9" s="291"/>
      <c r="R9" s="291"/>
      <c r="S9" s="291"/>
      <c r="T9" s="291"/>
      <c r="U9" s="291"/>
      <c r="V9" s="291"/>
      <c r="W9" s="291"/>
      <c r="X9" s="291"/>
      <c r="Y9" s="291"/>
      <c r="Z9" s="291"/>
      <c r="AI9" s="524"/>
      <c r="AJ9" s="524"/>
      <c r="AK9" s="525"/>
      <c r="AL9" s="525"/>
      <c r="AM9" s="524"/>
      <c r="AN9" s="524"/>
    </row>
    <row r="10" spans="1:40">
      <c r="A10" s="130" t="str">
        <f>'[2]RECOND COMP'!$A10</f>
        <v>REC002</v>
      </c>
      <c r="B10" s="519" t="str">
        <f>'[2]RECOND COMP'!B10</f>
        <v>LCU-42PJ</v>
      </c>
      <c r="C10" s="526"/>
      <c r="D10" s="527">
        <v>4</v>
      </c>
      <c r="E10" s="521">
        <f>'[2]RECOND COMP'!J10</f>
        <v>2296.45888206029</v>
      </c>
      <c r="F10" s="513" t="str">
        <f>'[2]RECOND COMP'!$M10</f>
        <v>9830 btu</v>
      </c>
      <c r="G10" s="528"/>
      <c r="H10" s="515" t="str">
        <f>'[2]RECOND COMP'!$P10</f>
        <v>CU - 50  QC</v>
      </c>
      <c r="I10" s="523">
        <f>'[2]RECOND COMP'!$S10</f>
        <v>6433.70808397656</v>
      </c>
      <c r="J10" s="408"/>
      <c r="L10" s="405"/>
      <c r="N10" s="291"/>
      <c r="O10" s="291"/>
      <c r="P10" s="291"/>
      <c r="Q10" s="291"/>
      <c r="R10" s="291"/>
      <c r="S10" s="291"/>
      <c r="T10" s="291"/>
      <c r="U10" s="291"/>
      <c r="V10" s="291"/>
      <c r="W10" s="291"/>
      <c r="X10" s="291"/>
      <c r="Y10" s="291"/>
      <c r="Z10" s="291"/>
      <c r="AI10" s="524"/>
      <c r="AJ10" s="524"/>
      <c r="AK10" s="525"/>
      <c r="AL10" s="525"/>
      <c r="AM10" s="524"/>
      <c r="AN10" s="524"/>
    </row>
    <row r="11" spans="1:40">
      <c r="A11" s="130" t="str">
        <f>'[2]RECOND COMP'!$A11</f>
        <v>REC003</v>
      </c>
      <c r="B11" s="519" t="str">
        <f>'[2]RECOND COMP'!B11</f>
        <v>LCU-52PJ</v>
      </c>
      <c r="C11" s="526"/>
      <c r="D11" s="527">
        <v>5</v>
      </c>
      <c r="E11" s="521">
        <f>'[2]RECOND COMP'!J11</f>
        <v>2417.32513901083</v>
      </c>
      <c r="F11" s="513" t="str">
        <f>'[2]RECOND COMP'!$M11</f>
        <v>15990 btu</v>
      </c>
      <c r="G11" s="528"/>
      <c r="H11" s="515" t="str">
        <f>'[2]RECOND COMP'!$P11</f>
        <v>CU - 72 QC</v>
      </c>
      <c r="I11" s="523">
        <f>'[2]RECOND COMP'!$S11</f>
        <v>7596.77829912359</v>
      </c>
      <c r="J11" s="408"/>
      <c r="L11" s="15"/>
      <c r="N11" s="291"/>
      <c r="O11" s="291"/>
      <c r="P11" s="291"/>
      <c r="Q11" s="291"/>
      <c r="R11" s="291"/>
      <c r="S11" s="291"/>
      <c r="T11" s="291"/>
      <c r="U11" s="291"/>
      <c r="V11" s="291"/>
      <c r="W11" s="291"/>
      <c r="X11" s="291"/>
      <c r="Y11" s="291"/>
      <c r="Z11" s="291"/>
      <c r="AI11" s="524"/>
      <c r="AJ11" s="524"/>
      <c r="AK11" s="525"/>
      <c r="AL11" s="525"/>
      <c r="AM11" s="524"/>
      <c r="AN11" s="524"/>
    </row>
    <row r="12" spans="1:40">
      <c r="A12" s="130" t="str">
        <f>'[2]RECOND COMP'!$A12</f>
        <v>REC004</v>
      </c>
      <c r="B12" s="519" t="str">
        <f>'[2]RECOND COMP'!B12</f>
        <v>LCU-62PJ</v>
      </c>
      <c r="C12" s="526"/>
      <c r="D12" s="527">
        <v>6</v>
      </c>
      <c r="E12" s="521">
        <f>'[2]RECOND COMP'!J12</f>
        <v>2659.05765291191</v>
      </c>
      <c r="F12" s="513" t="str">
        <f>'[2]RECOND COMP'!$M12</f>
        <v>22150 btu</v>
      </c>
      <c r="G12" s="528"/>
      <c r="H12" s="515" t="str">
        <f>'[2]RECOND COMP'!$P12</f>
        <v>CU - 90 QC</v>
      </c>
      <c r="I12" s="523">
        <f>'[2]RECOND COMP'!$S12</f>
        <v>8155.56057969809</v>
      </c>
      <c r="J12" s="408"/>
      <c r="L12" s="291"/>
      <c r="N12" s="291"/>
      <c r="O12" s="291"/>
      <c r="P12" s="291"/>
      <c r="Q12" s="291"/>
      <c r="R12" s="291"/>
      <c r="S12" s="291"/>
      <c r="T12" s="291"/>
      <c r="U12" s="291"/>
      <c r="V12" s="291"/>
      <c r="W12" s="291"/>
      <c r="X12" s="291"/>
      <c r="Y12" s="291"/>
      <c r="Z12" s="291"/>
      <c r="AI12" s="524"/>
      <c r="AJ12" s="524"/>
      <c r="AK12" s="525"/>
      <c r="AL12" s="525"/>
      <c r="AM12" s="524"/>
      <c r="AN12" s="524"/>
    </row>
    <row r="13" spans="1:40">
      <c r="A13" s="130" t="str">
        <f>'[2]RECOND COMP'!$A13</f>
        <v>REC005</v>
      </c>
      <c r="B13" s="519" t="str">
        <f>'[2]RECOND COMP'!B13</f>
        <v>LCU-72PJ</v>
      </c>
      <c r="C13" s="526"/>
      <c r="D13" s="527">
        <v>7.5</v>
      </c>
      <c r="E13" s="521">
        <f>'[2]RECOND COMP'!J13</f>
        <v>2792.01053555751</v>
      </c>
      <c r="F13" s="513" t="str">
        <f>'[2]RECOND COMP'!$M13</f>
        <v>25600 btu</v>
      </c>
      <c r="G13" s="528"/>
      <c r="H13" s="515" t="str">
        <f>'[2]RECOND COMP'!$P13</f>
        <v>CU - 100 QC</v>
      </c>
      <c r="I13" s="523">
        <f>'[2]RECOND COMP'!$S13</f>
        <v>8556.59496539865</v>
      </c>
      <c r="J13" s="408"/>
      <c r="L13" s="291"/>
      <c r="N13" s="291"/>
      <c r="O13" s="291"/>
      <c r="P13" s="291"/>
      <c r="Q13" s="291"/>
      <c r="R13" s="291"/>
      <c r="S13" s="291"/>
      <c r="T13" s="291"/>
      <c r="U13" s="291"/>
      <c r="V13" s="291"/>
      <c r="W13" s="291"/>
      <c r="X13" s="291"/>
      <c r="Y13" s="291"/>
      <c r="Z13" s="291"/>
      <c r="AI13" s="524"/>
      <c r="AJ13" s="524"/>
      <c r="AK13" s="525"/>
      <c r="AL13" s="525"/>
      <c r="AM13" s="524"/>
      <c r="AN13" s="524"/>
    </row>
    <row r="14" spans="1:40">
      <c r="A14" s="130" t="str">
        <f>'[2]RECOND COMP'!$A14</f>
        <v>REC006</v>
      </c>
      <c r="B14" s="519" t="str">
        <f>'[2]RECOND COMP'!B14</f>
        <v>LCU-100PJ</v>
      </c>
      <c r="C14" s="526"/>
      <c r="D14" s="474">
        <v>10</v>
      </c>
      <c r="E14" s="521">
        <f>'[2]RECOND COMP'!J14</f>
        <v>3625.98770851624</v>
      </c>
      <c r="F14" s="513" t="str">
        <f>'[2]RECOND COMP'!$M14</f>
        <v>38500 btu</v>
      </c>
      <c r="G14" s="528"/>
      <c r="H14" s="515" t="str">
        <f>'[2]RECOND COMP'!$P14</f>
        <v>CU - 144 QC</v>
      </c>
      <c r="I14" s="523">
        <f>'[2]RECOND COMP'!$S14</f>
        <v>11442.9194565355</v>
      </c>
      <c r="J14" s="408"/>
      <c r="L14" s="291"/>
      <c r="N14" s="291"/>
      <c r="O14" s="291"/>
      <c r="P14" s="291"/>
      <c r="Q14" s="291"/>
      <c r="R14" s="291"/>
      <c r="S14" s="291"/>
      <c r="T14" s="291"/>
      <c r="U14" s="291"/>
      <c r="V14" s="291"/>
      <c r="W14" s="291"/>
      <c r="X14" s="291"/>
      <c r="Y14" s="291"/>
      <c r="Z14" s="291"/>
      <c r="AI14" s="524"/>
      <c r="AJ14" s="524"/>
      <c r="AK14" s="525"/>
      <c r="AL14" s="525"/>
      <c r="AM14" s="524"/>
      <c r="AN14" s="524"/>
    </row>
    <row r="15" spans="1:40">
      <c r="A15" s="130" t="str">
        <f>'[2]RECOND COMP'!$A15</f>
        <v>REC007</v>
      </c>
      <c r="B15" s="519" t="str">
        <f>'[2]RECOND COMP'!B15</f>
        <v>LCU-150PJ</v>
      </c>
      <c r="C15" s="529"/>
      <c r="D15" s="474">
        <v>15</v>
      </c>
      <c r="E15" s="521">
        <f>'[2]RECOND COMP'!J15</f>
        <v>4834.65027802166</v>
      </c>
      <c r="F15" s="513" t="str">
        <f>'[2]RECOND COMP'!$M15</f>
        <v>45700 btu</v>
      </c>
      <c r="G15" s="530"/>
      <c r="H15" s="515" t="str">
        <f>'[2]RECOND COMP'!$P15</f>
        <v>CU - 200 QC</v>
      </c>
      <c r="I15" s="523">
        <f>'[2]RECOND COMP'!$S15</f>
        <v>15568.5731812723</v>
      </c>
      <c r="J15" s="410"/>
      <c r="L15" s="291"/>
      <c r="N15" s="291"/>
      <c r="O15" s="291"/>
      <c r="P15" s="291"/>
      <c r="Q15" s="291"/>
      <c r="R15" s="291"/>
      <c r="S15" s="291"/>
      <c r="T15" s="291"/>
      <c r="U15" s="291"/>
      <c r="V15" s="291"/>
      <c r="W15" s="291"/>
      <c r="X15" s="291"/>
      <c r="Y15" s="291"/>
      <c r="Z15" s="291"/>
      <c r="AI15" s="524"/>
      <c r="AJ15" s="524"/>
      <c r="AK15" s="525"/>
      <c r="AL15" s="525"/>
      <c r="AM15" s="524"/>
      <c r="AN15" s="524"/>
    </row>
    <row r="16" customHeight="1" spans="1:40">
      <c r="A16" s="130" t="str">
        <f>'[2]RECOND COMP'!$A16</f>
        <v>REC008</v>
      </c>
      <c r="B16" s="519" t="str">
        <f>'[2]RECOND COMP'!B16</f>
        <v>06DA818</v>
      </c>
      <c r="C16" s="520" t="s">
        <v>776</v>
      </c>
      <c r="D16" s="527">
        <v>6.5</v>
      </c>
      <c r="E16" s="521">
        <f>'[2]RECOND COMP'!J16</f>
        <v>2054.7263681592</v>
      </c>
      <c r="F16" s="513" t="str">
        <f>'[2]RECOND COMP'!$M16</f>
        <v>14450 btu</v>
      </c>
      <c r="G16" s="493" t="s">
        <v>777</v>
      </c>
      <c r="H16" s="515" t="str">
        <f>'[2]RECOND COMP'!$P16</f>
        <v>CU - 100 QC</v>
      </c>
      <c r="I16" s="523">
        <f>'[2]RECOND COMP'!$S16</f>
        <v>7675.72546702757</v>
      </c>
      <c r="J16" s="407"/>
      <c r="L16" s="291"/>
      <c r="N16" s="291"/>
      <c r="O16" s="291"/>
      <c r="P16" s="291"/>
      <c r="Q16" s="291"/>
      <c r="R16" s="291"/>
      <c r="S16" s="291"/>
      <c r="T16" s="291"/>
      <c r="U16" s="291"/>
      <c r="V16" s="291"/>
      <c r="W16" s="291"/>
      <c r="X16" s="291"/>
      <c r="Y16" s="291"/>
      <c r="Z16" s="291"/>
      <c r="AI16" s="524"/>
      <c r="AJ16" s="524"/>
      <c r="AK16" s="525"/>
      <c r="AL16" s="525"/>
      <c r="AM16" s="524"/>
      <c r="AN16" s="524"/>
    </row>
    <row r="17" spans="1:40">
      <c r="A17" s="130" t="str">
        <f>'[2]RECOND COMP'!$A17</f>
        <v>REC009</v>
      </c>
      <c r="B17" s="519" t="str">
        <f>'[2]RECOND COMP'!B17</f>
        <v>06DA824</v>
      </c>
      <c r="C17" s="526"/>
      <c r="D17" s="527" t="s">
        <v>778</v>
      </c>
      <c r="E17" s="521">
        <f>'[2]RECOND COMP'!J17</f>
        <v>2175.59262510975</v>
      </c>
      <c r="F17" s="513" t="str">
        <f>'[2]RECOND COMP'!$M17</f>
        <v>18310 btu</v>
      </c>
      <c r="G17" s="497"/>
      <c r="H17" s="515" t="str">
        <f>'[2]RECOND COMP'!$P17</f>
        <v>CU - 125 QC</v>
      </c>
      <c r="I17" s="523">
        <f>'[2]RECOND COMP'!$S17</f>
        <v>9334.59937118367</v>
      </c>
      <c r="J17" s="408"/>
      <c r="L17" s="291"/>
      <c r="N17" s="291"/>
      <c r="O17" s="291"/>
      <c r="P17" s="291"/>
      <c r="Q17" s="291"/>
      <c r="R17" s="291"/>
      <c r="S17" s="291"/>
      <c r="T17" s="291"/>
      <c r="U17" s="291"/>
      <c r="V17" s="291"/>
      <c r="W17" s="291"/>
      <c r="X17" s="291"/>
      <c r="Y17" s="291"/>
      <c r="Z17" s="291"/>
      <c r="AI17" s="524"/>
      <c r="AJ17" s="524"/>
      <c r="AK17" s="525"/>
      <c r="AL17" s="525"/>
      <c r="AM17" s="524"/>
      <c r="AN17" s="524"/>
    </row>
    <row r="18" customHeight="1" spans="1:40">
      <c r="A18" s="130" t="str">
        <f>'[2]RECOND COMP'!$A18</f>
        <v>REC010</v>
      </c>
      <c r="B18" s="519" t="str">
        <f>'[2]RECOND COMP'!B18</f>
        <v>06DM337</v>
      </c>
      <c r="C18" s="520" t="s">
        <v>779</v>
      </c>
      <c r="D18" s="527" t="s">
        <v>780</v>
      </c>
      <c r="E18" s="521">
        <f>'[2]RECOND COMP'!J18</f>
        <v>3021.65642376354</v>
      </c>
      <c r="F18" s="513" t="str">
        <f>'[2]RECOND COMP'!$M18</f>
        <v>32970 btu</v>
      </c>
      <c r="G18" s="497"/>
      <c r="H18" s="515" t="str">
        <f>'[2]RECOND COMP'!$P18</f>
        <v>CU - 144 QC</v>
      </c>
      <c r="I18" s="523">
        <f>'[2]RECOND COMP'!$S18</f>
        <v>10885.0751936868</v>
      </c>
      <c r="J18" s="408"/>
      <c r="L18" s="291"/>
      <c r="N18" s="291"/>
      <c r="O18" s="291"/>
      <c r="P18" s="291"/>
      <c r="Q18" s="291"/>
      <c r="R18" s="291"/>
      <c r="S18" s="291"/>
      <c r="T18" s="291"/>
      <c r="U18" s="291"/>
      <c r="V18" s="291"/>
      <c r="W18" s="291"/>
      <c r="X18" s="291"/>
      <c r="Y18" s="291"/>
      <c r="Z18" s="291"/>
      <c r="AI18" s="524"/>
      <c r="AJ18" s="524"/>
      <c r="AK18" s="525"/>
      <c r="AL18" s="525"/>
      <c r="AM18" s="524"/>
      <c r="AN18" s="524"/>
    </row>
    <row r="19" spans="1:40">
      <c r="A19" s="130" t="str">
        <f>'[2]RECOND COMP'!$A19</f>
        <v>REC011</v>
      </c>
      <c r="B19" s="519" t="str">
        <f>'[2]RECOND COMP'!B19</f>
        <v>06DA537</v>
      </c>
      <c r="C19" s="526"/>
      <c r="D19" s="527">
        <v>15</v>
      </c>
      <c r="E19" s="521">
        <f>'[2]RECOND COMP'!J19</f>
        <v>3083.33333333333</v>
      </c>
      <c r="F19" s="513" t="str">
        <f>'[2]RECOND COMP'!$M19</f>
        <v>34765 btu</v>
      </c>
      <c r="G19" s="497"/>
      <c r="H19" s="515" t="str">
        <f>'[2]RECOND COMP'!$P19</f>
        <v>CU - 200 QC</v>
      </c>
      <c r="I19" s="523">
        <f>'[2]RECOND COMP'!$S19</f>
        <v>14077.8441054231</v>
      </c>
      <c r="J19" s="408"/>
      <c r="L19" s="291"/>
      <c r="N19" s="291"/>
      <c r="O19" s="291"/>
      <c r="P19" s="291"/>
      <c r="Q19" s="291"/>
      <c r="R19" s="291"/>
      <c r="S19" s="291"/>
      <c r="T19" s="291"/>
      <c r="U19" s="291"/>
      <c r="V19" s="291"/>
      <c r="W19" s="291"/>
      <c r="X19" s="291"/>
      <c r="Y19" s="291"/>
      <c r="Z19" s="291"/>
      <c r="AI19" s="524"/>
      <c r="AJ19" s="524"/>
      <c r="AK19" s="525"/>
      <c r="AL19" s="525"/>
      <c r="AM19" s="524"/>
      <c r="AN19" s="524"/>
    </row>
    <row r="20" spans="1:40">
      <c r="A20" s="130" t="str">
        <f>'[2]RECOND COMP'!$A20</f>
        <v>REC012</v>
      </c>
      <c r="B20" s="519" t="str">
        <f>'[2]RECOND COMP'!B20</f>
        <v>06EA250</v>
      </c>
      <c r="C20" s="526"/>
      <c r="D20" s="474">
        <v>20</v>
      </c>
      <c r="E20" s="521">
        <f>'[2]RECOND COMP'!J20</f>
        <v>4592.91776412057</v>
      </c>
      <c r="F20" s="513" t="str">
        <f>'[2]RECOND COMP'!$M20</f>
        <v>37670 btu</v>
      </c>
      <c r="G20" s="497"/>
      <c r="H20" s="515" t="str">
        <f>'[2]RECOND COMP'!$P20</f>
        <v>CU - 250 QC</v>
      </c>
      <c r="I20" s="523">
        <f>'[2]RECOND COMP'!$S20</f>
        <v>19157.0627012586</v>
      </c>
      <c r="J20" s="408"/>
      <c r="L20" s="291"/>
      <c r="N20" s="291"/>
      <c r="O20" s="291"/>
      <c r="P20" s="291"/>
      <c r="Q20" s="291"/>
      <c r="R20" s="291"/>
      <c r="S20" s="291"/>
      <c r="T20" s="291"/>
      <c r="U20" s="291"/>
      <c r="V20" s="291"/>
      <c r="W20" s="291"/>
      <c r="X20" s="291"/>
      <c r="Y20" s="291"/>
      <c r="Z20" s="291"/>
      <c r="AI20" s="524"/>
      <c r="AJ20" s="524"/>
      <c r="AK20" s="525"/>
      <c r="AL20" s="525"/>
      <c r="AM20" s="524"/>
      <c r="AN20" s="524"/>
    </row>
    <row r="21" spans="1:40">
      <c r="A21" s="130" t="str">
        <f>'[2]RECOND COMP'!$A21</f>
        <v>REC013</v>
      </c>
      <c r="B21" s="519" t="str">
        <f>'[2]RECOND COMP'!B21</f>
        <v>06EA265</v>
      </c>
      <c r="C21" s="526"/>
      <c r="D21" s="474">
        <v>25</v>
      </c>
      <c r="E21" s="521">
        <f>'[2]RECOND COMP'!J21</f>
        <v>4920.18639832512</v>
      </c>
      <c r="F21" s="513" t="str">
        <f>'[2]RECOND COMP'!$M21</f>
        <v>56854 btu</v>
      </c>
      <c r="G21" s="497"/>
      <c r="H21" s="515" t="str">
        <f>'[2]RECOND COMP'!$P21</f>
        <v>CU - 300 QC</v>
      </c>
      <c r="I21" s="523">
        <f>'[2]RECOND COMP'!$S21</f>
        <v>21795.7983729353</v>
      </c>
      <c r="J21" s="408"/>
      <c r="L21" s="291"/>
      <c r="N21" s="291"/>
      <c r="O21" s="291"/>
      <c r="P21" s="291"/>
      <c r="Q21" s="291"/>
      <c r="R21" s="291"/>
      <c r="S21" s="291"/>
      <c r="T21" s="291"/>
      <c r="U21" s="291"/>
      <c r="V21" s="291"/>
      <c r="W21" s="291"/>
      <c r="X21" s="291"/>
      <c r="Y21" s="291"/>
      <c r="Z21" s="291"/>
      <c r="AI21" s="524"/>
      <c r="AJ21" s="524"/>
      <c r="AK21" s="525"/>
      <c r="AL21" s="525"/>
      <c r="AM21" s="524"/>
      <c r="AN21" s="524"/>
    </row>
    <row r="22" spans="1:40">
      <c r="A22" s="130" t="str">
        <f>'[2]RECOND COMP'!$A22</f>
        <v>REC014</v>
      </c>
      <c r="B22" s="519" t="str">
        <f>'[2]RECOND COMP'!B22</f>
        <v>06EA275</v>
      </c>
      <c r="C22" s="526"/>
      <c r="D22" s="474">
        <v>30</v>
      </c>
      <c r="E22" s="521">
        <f>'[2]RECOND COMP'!J22</f>
        <v>5801.58033362599</v>
      </c>
      <c r="F22" s="513" t="str">
        <f>'[2]RECOND COMP'!$M22</f>
        <v>63086 btu</v>
      </c>
      <c r="G22" s="497"/>
      <c r="H22" s="515" t="str">
        <f>'[2]RECOND COMP'!$P22</f>
        <v>CU - 350 QC</v>
      </c>
      <c r="I22" s="523">
        <f>'[2]RECOND COMP'!$S22</f>
        <v>24341.9783422847</v>
      </c>
      <c r="J22" s="408"/>
      <c r="L22" s="291"/>
      <c r="N22" s="291"/>
      <c r="O22" s="291"/>
      <c r="P22" s="291"/>
      <c r="Q22" s="291"/>
      <c r="R22" s="291"/>
      <c r="S22" s="291"/>
      <c r="T22" s="291"/>
      <c r="U22" s="291"/>
      <c r="V22" s="291"/>
      <c r="W22" s="291"/>
      <c r="X22" s="291"/>
      <c r="Y22" s="291"/>
      <c r="Z22" s="291"/>
      <c r="AI22" s="524"/>
      <c r="AJ22" s="524"/>
      <c r="AK22" s="525"/>
      <c r="AL22" s="525"/>
      <c r="AM22" s="524"/>
      <c r="AN22" s="524"/>
    </row>
    <row r="23" spans="1:40">
      <c r="A23" s="130" t="str">
        <f>'[2]RECOND COMP'!$A23</f>
        <v>REC015</v>
      </c>
      <c r="B23" s="519" t="str">
        <f>'[2]RECOND COMP'!B23</f>
        <v>06EA199</v>
      </c>
      <c r="C23" s="526"/>
      <c r="D23" s="474">
        <v>35</v>
      </c>
      <c r="E23" s="521">
        <f>'[2]RECOND COMP'!J23</f>
        <v>5522.65820220166</v>
      </c>
      <c r="F23" s="513" t="str">
        <f>'[2]RECOND COMP'!$M23</f>
        <v>82000 btu</v>
      </c>
      <c r="G23" s="497"/>
      <c r="H23" s="515" t="str">
        <f>'[2]RECOND COMP'!$P23</f>
        <v>CU - 350 QC</v>
      </c>
      <c r="I23" s="523">
        <f>'[2]RECOND COMP'!$S23</f>
        <v>25032.62263415</v>
      </c>
      <c r="J23" s="408"/>
      <c r="L23" s="291"/>
      <c r="N23" s="291"/>
      <c r="O23" s="291"/>
      <c r="P23" s="291"/>
      <c r="Q23" s="291"/>
      <c r="R23" s="291"/>
      <c r="S23" s="291"/>
      <c r="T23" s="291"/>
      <c r="U23" s="291"/>
      <c r="V23" s="291"/>
      <c r="W23" s="291"/>
      <c r="X23" s="291"/>
      <c r="Y23" s="291"/>
      <c r="Z23" s="291"/>
      <c r="AI23" s="524"/>
      <c r="AJ23" s="524"/>
      <c r="AK23" s="525"/>
      <c r="AL23" s="525"/>
      <c r="AM23" s="524"/>
      <c r="AN23" s="524"/>
    </row>
    <row r="24" spans="1:40">
      <c r="A24" s="130" t="str">
        <f>'[2]RECOND COMP'!$A24</f>
        <v>REC016</v>
      </c>
      <c r="B24" s="519" t="str">
        <f>'[2]RECOND COMP'!B24</f>
        <v>06EA299</v>
      </c>
      <c r="C24" s="529"/>
      <c r="D24" s="474">
        <v>40</v>
      </c>
      <c r="E24" s="521">
        <f>'[2]RECOND COMP'!J24</f>
        <v>5522.65820220166</v>
      </c>
      <c r="F24" s="513" t="str">
        <f>'[2]RECOND COMP'!$M24</f>
        <v>91130 btu</v>
      </c>
      <c r="G24" s="505"/>
      <c r="H24" s="515" t="str">
        <f>'[2]RECOND COMP'!$P24</f>
        <v>CU - 400 QC</v>
      </c>
      <c r="I24" s="523">
        <f>'[2]RECOND COMP'!$S24</f>
        <v>26550.6139222154</v>
      </c>
      <c r="J24" s="410"/>
      <c r="L24" s="291"/>
      <c r="N24" s="291"/>
      <c r="O24" s="291"/>
      <c r="P24" s="291"/>
      <c r="Q24" s="291"/>
      <c r="R24" s="291"/>
      <c r="S24" s="291"/>
      <c r="T24" s="291"/>
      <c r="U24" s="291"/>
      <c r="V24" s="291"/>
      <c r="W24" s="291"/>
      <c r="X24" s="291"/>
      <c r="Y24" s="291"/>
      <c r="Z24" s="291"/>
      <c r="AI24" s="524"/>
      <c r="AJ24" s="524"/>
      <c r="AK24" s="525"/>
      <c r="AL24" s="525"/>
      <c r="AM24" s="524"/>
      <c r="AN24" s="524"/>
    </row>
    <row r="25" customHeight="1" spans="1:40">
      <c r="A25" s="130" t="str">
        <f>'[2]RECOND COMP'!$A25</f>
        <v>REC017</v>
      </c>
      <c r="B25" s="531" t="str">
        <f>'[2]RECOND COMP'!B25</f>
        <v>2DC-3.2</v>
      </c>
      <c r="C25" s="532" t="s">
        <v>781</v>
      </c>
      <c r="D25" s="533">
        <v>3</v>
      </c>
      <c r="E25" s="521">
        <f>'[2]RECOND COMP'!J25</f>
        <v>2779.92390986245</v>
      </c>
      <c r="F25" s="513" t="str">
        <f>'[2]RECOND COMP'!$M25</f>
        <v>28600 btu 0c</v>
      </c>
      <c r="G25" s="493" t="s">
        <v>782</v>
      </c>
      <c r="H25" s="515" t="str">
        <f>'[2]RECOND COMP'!$P25</f>
        <v>CU - 40  QC</v>
      </c>
      <c r="I25" s="523">
        <f>'[2]RECOND COMP'!$S25</f>
        <v>6351.99034699545</v>
      </c>
      <c r="J25" s="407"/>
      <c r="L25" s="291"/>
      <c r="N25" s="291"/>
      <c r="O25" s="291"/>
      <c r="P25" s="291"/>
      <c r="Q25" s="291"/>
      <c r="R25" s="291"/>
      <c r="S25" s="291"/>
      <c r="T25" s="291"/>
      <c r="U25" s="291"/>
      <c r="V25" s="291"/>
      <c r="W25" s="291"/>
      <c r="X25" s="291"/>
      <c r="Y25" s="291"/>
      <c r="Z25" s="291"/>
      <c r="AI25" s="524"/>
      <c r="AJ25" s="524"/>
      <c r="AK25" s="525"/>
      <c r="AL25" s="525"/>
      <c r="AM25" s="524"/>
      <c r="AN25" s="524"/>
    </row>
    <row r="26" customHeight="1" spans="1:40">
      <c r="A26" s="130" t="str">
        <f>'[2]RECOND COMP'!$A26</f>
        <v>REC017.1</v>
      </c>
      <c r="B26" s="531" t="str">
        <f>'[2]RECOND COMP'!B26</f>
        <v>4FC-5.2</v>
      </c>
      <c r="C26" s="534"/>
      <c r="D26" s="533">
        <v>5</v>
      </c>
      <c r="E26" s="521">
        <f>'[2]RECOND COMP'!J26</f>
        <v>2750</v>
      </c>
      <c r="F26" s="513" t="str">
        <f>'[2]RECOND COMP'!$M26</f>
        <v>40682 btu 0c</v>
      </c>
      <c r="G26" s="497"/>
      <c r="H26" s="515" t="str">
        <f>'[2]RECOND COMP'!$P26</f>
        <v>CU - 72 QC</v>
      </c>
      <c r="I26" s="523">
        <f>'[2]RECOND COMP'!$S26</f>
        <v>7663.37998476658</v>
      </c>
      <c r="J26" s="408"/>
      <c r="L26" s="291"/>
      <c r="N26" s="291"/>
      <c r="O26" s="291"/>
      <c r="P26" s="291"/>
      <c r="Q26" s="291"/>
      <c r="R26" s="291"/>
      <c r="S26" s="291"/>
      <c r="T26" s="291"/>
      <c r="U26" s="291"/>
      <c r="V26" s="291"/>
      <c r="W26" s="291"/>
      <c r="X26" s="291"/>
      <c r="Y26" s="291"/>
      <c r="Z26" s="291"/>
      <c r="AI26" s="524"/>
      <c r="AJ26" s="524"/>
      <c r="AK26" s="525"/>
      <c r="AL26" s="525"/>
      <c r="AM26" s="524"/>
      <c r="AN26" s="524"/>
    </row>
    <row r="27" spans="1:40">
      <c r="A27" s="130" t="str">
        <f>'[2]RECOND COMP'!$A27</f>
        <v>REC018</v>
      </c>
      <c r="B27" s="531" t="str">
        <f>'[2]RECOND COMP'!B27</f>
        <v>4DC-7.2</v>
      </c>
      <c r="C27" s="534"/>
      <c r="D27" s="535">
        <v>7</v>
      </c>
      <c r="E27" s="521">
        <f>'[2]RECOND COMP'!J27</f>
        <v>3323.82206613989</v>
      </c>
      <c r="F27" s="513" t="str">
        <f>'[2]RECOND COMP'!$M27</f>
        <v>60850 btu 0c</v>
      </c>
      <c r="G27" s="497"/>
      <c r="H27" s="515" t="str">
        <f>'[2]RECOND COMP'!$P27</f>
        <v>CU - 100 QC</v>
      </c>
      <c r="I27" s="523">
        <f>'[2]RECOND COMP'!$S27</f>
        <v>9047.49791670546</v>
      </c>
      <c r="J27" s="408"/>
      <c r="L27" s="291"/>
      <c r="N27" s="291"/>
      <c r="O27" s="291"/>
      <c r="P27" s="291"/>
      <c r="Q27" s="291"/>
      <c r="R27" s="291"/>
      <c r="S27" s="291"/>
      <c r="T27" s="291"/>
      <c r="U27" s="291"/>
      <c r="V27" s="291"/>
      <c r="W27" s="291"/>
      <c r="X27" s="291"/>
      <c r="Y27" s="291"/>
      <c r="Z27" s="291"/>
      <c r="AI27" s="524"/>
      <c r="AJ27" s="524"/>
      <c r="AK27" s="525"/>
      <c r="AL27" s="525"/>
      <c r="AM27" s="524"/>
      <c r="AN27" s="524"/>
    </row>
    <row r="28" spans="1:40">
      <c r="A28" s="130" t="str">
        <f>'[2]RECOND COMP'!$A28</f>
        <v>REC019</v>
      </c>
      <c r="B28" s="531" t="str">
        <f>'[2]RECOND COMP'!B28</f>
        <v>4V-10.2</v>
      </c>
      <c r="C28" s="534"/>
      <c r="D28" s="535">
        <v>10</v>
      </c>
      <c r="E28" s="521">
        <f>'[2]RECOND COMP'!J28</f>
        <v>4109.45273631841</v>
      </c>
      <c r="F28" s="513" t="str">
        <f>'[2]RECOND COMP'!$M28</f>
        <v>79900 btu 0c</v>
      </c>
      <c r="G28" s="497"/>
      <c r="H28" s="515" t="str">
        <f>'[2]RECOND COMP'!$P28</f>
        <v>CU - 125 QC</v>
      </c>
      <c r="I28" s="523">
        <f>'[2]RECOND COMP'!$S28</f>
        <v>11119.7010122993</v>
      </c>
      <c r="J28" s="408"/>
      <c r="L28" s="291"/>
      <c r="N28" s="291"/>
      <c r="O28" s="291"/>
      <c r="P28" s="291"/>
      <c r="Q28" s="291"/>
      <c r="R28" s="291"/>
      <c r="S28" s="291"/>
      <c r="T28" s="291"/>
      <c r="U28" s="291"/>
      <c r="V28" s="291"/>
      <c r="W28" s="291"/>
      <c r="X28" s="291"/>
      <c r="Y28" s="291"/>
      <c r="Z28" s="291"/>
      <c r="AI28" s="524"/>
      <c r="AJ28" s="524"/>
      <c r="AK28" s="525"/>
      <c r="AL28" s="525"/>
      <c r="AM28" s="524"/>
      <c r="AN28" s="524"/>
    </row>
    <row r="29" spans="1:40">
      <c r="A29" s="130" t="str">
        <f>'[2]RECOND COMP'!$A29</f>
        <v>REC020</v>
      </c>
      <c r="B29" s="531" t="str">
        <f>'[2]RECOND COMP'!B29</f>
        <v>4T-12.2</v>
      </c>
      <c r="C29" s="534"/>
      <c r="D29" s="535">
        <v>12</v>
      </c>
      <c r="E29" s="521">
        <f>'[2]RECOND COMP'!J29</f>
        <v>4109.45273631841</v>
      </c>
      <c r="F29" s="513" t="str">
        <f>'[2]RECOND COMP'!$M29</f>
        <v>96250 btu 0c</v>
      </c>
      <c r="G29" s="497"/>
      <c r="H29" s="515" t="str">
        <f>'[2]RECOND COMP'!$P29</f>
        <v>CU - 144 QC</v>
      </c>
      <c r="I29" s="523">
        <f>'[2]RECOND COMP'!$S29</f>
        <v>11889.1948668144</v>
      </c>
      <c r="J29" s="408"/>
      <c r="L29" s="291"/>
      <c r="N29" s="291"/>
      <c r="O29" s="291"/>
      <c r="P29" s="291"/>
      <c r="Q29" s="291"/>
      <c r="R29" s="291"/>
      <c r="S29" s="291"/>
      <c r="T29" s="291"/>
      <c r="U29" s="291"/>
      <c r="V29" s="291"/>
      <c r="W29" s="291"/>
      <c r="X29" s="291"/>
      <c r="Y29" s="291"/>
      <c r="Z29" s="291"/>
      <c r="AI29" s="524"/>
      <c r="AJ29" s="524"/>
      <c r="AK29" s="525"/>
      <c r="AL29" s="525"/>
      <c r="AM29" s="524"/>
      <c r="AN29" s="524"/>
    </row>
    <row r="30" spans="1:40">
      <c r="A30" s="130" t="str">
        <f>'[2]RECOND COMP'!$A30</f>
        <v>REC021</v>
      </c>
      <c r="B30" s="531" t="str">
        <f>'[2]RECOND COMP'!B30</f>
        <v>4TC-12.2</v>
      </c>
      <c r="C30" s="534"/>
      <c r="D30" s="535">
        <v>12</v>
      </c>
      <c r="E30" s="521">
        <f>'[2]RECOND COMP'!J30</f>
        <v>5438.98156277436</v>
      </c>
      <c r="F30" s="513" t="str">
        <f>'[2]RECOND COMP'!$M30</f>
        <v>96250 btu 0c</v>
      </c>
      <c r="G30" s="497"/>
      <c r="H30" s="515" t="str">
        <f>'[2]RECOND COMP'!$P30</f>
        <v>CU - 144 QC</v>
      </c>
      <c r="I30" s="523">
        <f>'[2]RECOND COMP'!$S30</f>
        <v>13116.4522450814</v>
      </c>
      <c r="J30" s="408"/>
      <c r="L30" s="291"/>
      <c r="N30" s="291"/>
      <c r="O30" s="291"/>
      <c r="P30" s="291"/>
      <c r="Q30" s="291"/>
      <c r="R30" s="291"/>
      <c r="S30" s="291"/>
      <c r="T30" s="291"/>
      <c r="U30" s="291"/>
      <c r="V30" s="291"/>
      <c r="W30" s="291"/>
      <c r="X30" s="291"/>
      <c r="Y30" s="291"/>
      <c r="Z30" s="291"/>
      <c r="AI30" s="524"/>
      <c r="AJ30" s="524"/>
      <c r="AK30" s="525"/>
      <c r="AL30" s="525"/>
      <c r="AM30" s="524"/>
      <c r="AN30" s="524"/>
    </row>
    <row r="31" spans="1:40">
      <c r="A31" s="130" t="str">
        <f>'[2]RECOND COMP'!$A31</f>
        <v>REC022</v>
      </c>
      <c r="B31" s="531" t="str">
        <f>'[2]RECOND COMP'!B31</f>
        <v>4P-15.2</v>
      </c>
      <c r="C31" s="534"/>
      <c r="D31" s="536">
        <v>15</v>
      </c>
      <c r="E31" s="521">
        <f>'[2]RECOND COMP'!J31</f>
        <v>4955.5165349722</v>
      </c>
      <c r="F31" s="513" t="str">
        <f>'[2]RECOND COMP'!$M31</f>
        <v>115360 btu 0c</v>
      </c>
      <c r="G31" s="497"/>
      <c r="H31" s="515" t="str">
        <f>'[2]RECOND COMP'!$P31</f>
        <v>CU - 160 QC</v>
      </c>
      <c r="I31" s="523">
        <f>'[2]RECOND COMP'!$S31</f>
        <v>13473.9089249708</v>
      </c>
      <c r="J31" s="408"/>
      <c r="L31" s="291"/>
      <c r="N31" s="291"/>
      <c r="O31" s="291"/>
      <c r="P31" s="291"/>
      <c r="Q31" s="291"/>
      <c r="R31" s="291"/>
      <c r="S31" s="291"/>
      <c r="T31" s="291"/>
      <c r="U31" s="291"/>
      <c r="V31" s="291"/>
      <c r="W31" s="291"/>
      <c r="X31" s="291"/>
      <c r="Y31" s="291"/>
      <c r="Z31" s="291"/>
      <c r="AI31" s="524"/>
      <c r="AJ31" s="524"/>
      <c r="AK31" s="525"/>
      <c r="AL31" s="525"/>
      <c r="AM31" s="524"/>
      <c r="AN31" s="524"/>
    </row>
    <row r="32" spans="1:40">
      <c r="A32" s="130" t="str">
        <f>'[2]RECOND COMP'!$A32</f>
        <v>REC023</v>
      </c>
      <c r="B32" s="531" t="str">
        <f>'[2]RECOND COMP'!B32</f>
        <v>4PCS-15.2</v>
      </c>
      <c r="C32" s="534"/>
      <c r="D32" s="536">
        <v>15</v>
      </c>
      <c r="E32" s="521">
        <f>'[2]RECOND COMP'!J32</f>
        <v>5801.58033362599</v>
      </c>
      <c r="F32" s="513" t="str">
        <f>'[2]RECOND COMP'!$M32</f>
        <v>115360 btu 0c</v>
      </c>
      <c r="G32" s="497"/>
      <c r="H32" s="515" t="str">
        <f>'[2]RECOND COMP'!$P32</f>
        <v>CU - 160 QC</v>
      </c>
      <c r="I32" s="523">
        <f>'[2]RECOND COMP'!$S32</f>
        <v>14254.8908929589</v>
      </c>
      <c r="J32" s="408"/>
      <c r="L32" s="291"/>
      <c r="N32" s="291"/>
      <c r="O32" s="291"/>
      <c r="P32" s="291"/>
      <c r="Q32" s="291"/>
      <c r="R32" s="291"/>
      <c r="S32" s="291"/>
      <c r="T32" s="291"/>
      <c r="U32" s="291"/>
      <c r="V32" s="291"/>
      <c r="W32" s="291"/>
      <c r="X32" s="291"/>
      <c r="Y32" s="291"/>
      <c r="Z32" s="291"/>
      <c r="AI32" s="524"/>
      <c r="AJ32" s="524"/>
      <c r="AK32" s="525"/>
      <c r="AL32" s="525"/>
      <c r="AM32" s="524"/>
      <c r="AN32" s="524"/>
    </row>
    <row r="33" spans="1:40">
      <c r="A33" s="130" t="str">
        <f>'[2]RECOND COMP'!$A33</f>
        <v>REC024</v>
      </c>
      <c r="B33" s="531" t="str">
        <f>'[2]RECOND COMP'!B33</f>
        <v>4N-20.2</v>
      </c>
      <c r="C33" s="534"/>
      <c r="D33" s="536">
        <v>20</v>
      </c>
      <c r="E33" s="521">
        <f>'[2]RECOND COMP'!J33</f>
        <v>5076.38279192274</v>
      </c>
      <c r="F33" s="513" t="str">
        <f>'[2]RECOND COMP'!$M33</f>
        <v>134480 btu 0c</v>
      </c>
      <c r="G33" s="497"/>
      <c r="H33" s="515" t="str">
        <f>'[2]RECOND COMP'!$P33</f>
        <v>CU - 200 QC</v>
      </c>
      <c r="I33" s="523">
        <f>'[2]RECOND COMP'!$S33</f>
        <v>15917.5820671979</v>
      </c>
      <c r="J33" s="408"/>
      <c r="L33" s="291"/>
      <c r="N33" s="291"/>
      <c r="O33" s="291"/>
      <c r="P33" s="291"/>
      <c r="Q33" s="291"/>
      <c r="R33" s="291"/>
      <c r="S33" s="291"/>
      <c r="T33" s="291"/>
      <c r="U33" s="291"/>
      <c r="V33" s="291"/>
      <c r="W33" s="291"/>
      <c r="X33" s="291"/>
      <c r="Y33" s="291"/>
      <c r="Z33" s="291"/>
      <c r="AI33" s="524"/>
      <c r="AJ33" s="524"/>
      <c r="AK33" s="525"/>
      <c r="AL33" s="525"/>
      <c r="AM33" s="524"/>
      <c r="AN33" s="524"/>
    </row>
    <row r="34" spans="1:40">
      <c r="A34" s="130" t="str">
        <f>'[2]RECOND COMP'!$A34</f>
        <v>REC025</v>
      </c>
      <c r="B34" s="531" t="str">
        <f>'[2]RECOND COMP'!B34</f>
        <v>4NCS-20.2</v>
      </c>
      <c r="C34" s="534"/>
      <c r="D34" s="536">
        <v>20</v>
      </c>
      <c r="E34" s="521">
        <f>'[2]RECOND COMP'!J34</f>
        <v>6647.64413227978</v>
      </c>
      <c r="F34" s="513" t="str">
        <f>'[2]RECOND COMP'!$M34</f>
        <v>134480 btu 0c</v>
      </c>
      <c r="G34" s="497"/>
      <c r="H34" s="515" t="str">
        <f>'[2]RECOND COMP'!$P34</f>
        <v>CU - 200 QC</v>
      </c>
      <c r="I34" s="523">
        <f>'[2]RECOND COMP'!$S34</f>
        <v>17367.9771506044</v>
      </c>
      <c r="J34" s="408"/>
      <c r="L34" s="291"/>
      <c r="N34" s="291"/>
      <c r="O34" s="291"/>
      <c r="P34" s="291"/>
      <c r="Q34" s="291"/>
      <c r="R34" s="291"/>
      <c r="S34" s="291"/>
      <c r="T34" s="291"/>
      <c r="U34" s="291"/>
      <c r="V34" s="291"/>
      <c r="W34" s="291"/>
      <c r="X34" s="291"/>
      <c r="Y34" s="291"/>
      <c r="Z34" s="291"/>
      <c r="AI34" s="524"/>
      <c r="AJ34" s="524"/>
      <c r="AK34" s="525"/>
      <c r="AL34" s="525"/>
      <c r="AM34" s="524"/>
      <c r="AN34" s="524"/>
    </row>
    <row r="35" spans="1:40">
      <c r="A35" s="130" t="str">
        <f>'[2]RECOND COMP'!$A35</f>
        <v>REC026</v>
      </c>
      <c r="B35" s="531" t="str">
        <f>'[2]RECOND COMP'!B35</f>
        <v>4J-22.2</v>
      </c>
      <c r="C35" s="534"/>
      <c r="D35" s="536">
        <v>22</v>
      </c>
      <c r="E35" s="521">
        <f>'[2]RECOND COMP'!J35</f>
        <v>5922.44659057653</v>
      </c>
      <c r="F35" s="513" t="str">
        <f>'[2]RECOND COMP'!$M35</f>
        <v>151540 btu 0c</v>
      </c>
      <c r="G35" s="497"/>
      <c r="H35" s="515" t="str">
        <f>'[2]RECOND COMP'!$P35</f>
        <v>CU - 250 QC</v>
      </c>
      <c r="I35" s="523">
        <f>'[2]RECOND COMP'!$S35</f>
        <v>20384.3200795256</v>
      </c>
      <c r="J35" s="408"/>
      <c r="L35" s="291"/>
      <c r="N35" s="291"/>
      <c r="O35" s="291"/>
      <c r="P35" s="291"/>
      <c r="Q35" s="291"/>
      <c r="R35" s="291"/>
      <c r="S35" s="291"/>
      <c r="T35" s="291"/>
      <c r="U35" s="291"/>
      <c r="V35" s="291"/>
      <c r="W35" s="291"/>
      <c r="X35" s="291"/>
      <c r="Y35" s="291"/>
      <c r="Z35" s="291"/>
      <c r="AI35" s="524"/>
      <c r="AJ35" s="524"/>
      <c r="AK35" s="525"/>
      <c r="AL35" s="525"/>
      <c r="AM35" s="524"/>
      <c r="AN35" s="524"/>
    </row>
    <row r="36" spans="1:40">
      <c r="A36" s="130" t="str">
        <f>'[2]RECOND COMP'!$A36</f>
        <v>REC027</v>
      </c>
      <c r="B36" s="531" t="str">
        <f>'[2]RECOND COMP'!B36</f>
        <v>4H-25.2</v>
      </c>
      <c r="C36" s="534"/>
      <c r="D36" s="536">
        <v>25</v>
      </c>
      <c r="E36" s="521">
        <f>'[2]RECOND COMP'!J36</f>
        <v>6526.77787532924</v>
      </c>
      <c r="F36" s="513" t="str">
        <f>'[2]RECOND COMP'!$M36</f>
        <v>175770 btu 0c</v>
      </c>
      <c r="G36" s="497"/>
      <c r="H36" s="515" t="str">
        <f>'[2]RECOND COMP'!$P36</f>
        <v>CU - 250 QC</v>
      </c>
      <c r="I36" s="523">
        <f>'[2]RECOND COMP'!$S36</f>
        <v>17394.7887054965</v>
      </c>
      <c r="J36" s="408"/>
      <c r="L36" s="291"/>
      <c r="N36" s="291"/>
      <c r="O36" s="291"/>
      <c r="P36" s="291"/>
      <c r="Q36" s="291"/>
      <c r="R36" s="291"/>
      <c r="S36" s="291"/>
      <c r="T36" s="291"/>
      <c r="U36" s="291"/>
      <c r="V36" s="291"/>
      <c r="W36" s="291"/>
      <c r="X36" s="291"/>
      <c r="Y36" s="291"/>
      <c r="Z36" s="291"/>
      <c r="AI36" s="524"/>
      <c r="AJ36" s="524"/>
      <c r="AK36" s="525"/>
      <c r="AL36" s="525"/>
      <c r="AM36" s="524"/>
      <c r="AN36" s="524"/>
    </row>
    <row r="37" spans="1:40">
      <c r="A37" s="130" t="str">
        <f>'[2]RECOND COMP'!$A37</f>
        <v>REC028</v>
      </c>
      <c r="B37" s="531" t="str">
        <f>'[2]RECOND COMP'!B37</f>
        <v>4G-30.2</v>
      </c>
      <c r="C37" s="534"/>
      <c r="D37" s="536">
        <v>30</v>
      </c>
      <c r="E37" s="521">
        <f>'[2]RECOND COMP'!J37</f>
        <v>6526.77787532924</v>
      </c>
      <c r="F37" s="513" t="str">
        <f>'[2]RECOND COMP'!$M37</f>
        <v>201370 btu 0c</v>
      </c>
      <c r="G37" s="497"/>
      <c r="H37" s="515" t="str">
        <f>'[2]RECOND COMP'!$P37</f>
        <v>CU - 300 QC</v>
      </c>
      <c r="I37" s="523">
        <f>'[2]RECOND COMP'!$S37</f>
        <v>22900.3300133757</v>
      </c>
      <c r="J37" s="408"/>
      <c r="L37" s="291"/>
      <c r="N37" s="291"/>
      <c r="O37" s="291"/>
      <c r="P37" s="291"/>
      <c r="Q37" s="291"/>
      <c r="R37" s="291"/>
      <c r="S37" s="291"/>
      <c r="T37" s="291"/>
      <c r="U37" s="291"/>
      <c r="V37" s="291"/>
      <c r="W37" s="291"/>
      <c r="X37" s="291"/>
      <c r="Y37" s="291"/>
      <c r="Z37" s="291"/>
      <c r="AI37" s="524"/>
      <c r="AJ37" s="524"/>
      <c r="AK37" s="525"/>
      <c r="AL37" s="525"/>
      <c r="AM37" s="524"/>
      <c r="AN37" s="524"/>
    </row>
    <row r="38" spans="1:40">
      <c r="A38" s="130" t="str">
        <f>'[2]RECOND COMP'!$A38</f>
        <v>REC029</v>
      </c>
      <c r="B38" s="531" t="str">
        <f>'[2]RECOND COMP'!B38</f>
        <v>6J-33.2</v>
      </c>
      <c r="C38" s="534"/>
      <c r="D38" s="536">
        <v>33</v>
      </c>
      <c r="E38" s="521">
        <f>'[2]RECOND COMP'!J38</f>
        <v>8460.6379865379</v>
      </c>
      <c r="F38" s="513" t="str">
        <f>'[2]RECOND COMP'!$M38</f>
        <v>226282 btu 0c</v>
      </c>
      <c r="G38" s="497"/>
      <c r="H38" s="515" t="str">
        <f>'[2]RECOND COMP'!$P38</f>
        <v>CU - 350 QC</v>
      </c>
      <c r="I38" s="523">
        <f>'[2]RECOND COMP'!$S38</f>
        <v>26796.4930988188</v>
      </c>
      <c r="J38" s="408"/>
      <c r="L38" s="291"/>
      <c r="N38" s="291"/>
      <c r="O38" s="291"/>
      <c r="P38" s="291"/>
      <c r="Q38" s="291"/>
      <c r="R38" s="291"/>
      <c r="S38" s="291"/>
      <c r="T38" s="291"/>
      <c r="U38" s="291"/>
      <c r="V38" s="291"/>
      <c r="W38" s="291"/>
      <c r="X38" s="291"/>
      <c r="Y38" s="291"/>
      <c r="Z38" s="291"/>
      <c r="AI38" s="524"/>
      <c r="AJ38" s="524"/>
      <c r="AK38" s="525"/>
      <c r="AL38" s="525"/>
      <c r="AM38" s="524"/>
      <c r="AN38" s="524"/>
    </row>
    <row r="39" spans="1:40">
      <c r="A39" s="130" t="str">
        <f>'[2]RECOND COMP'!$A39</f>
        <v>REC030</v>
      </c>
      <c r="B39" s="531" t="str">
        <f>'[2]RECOND COMP'!B39</f>
        <v>6H-35.2</v>
      </c>
      <c r="C39" s="534"/>
      <c r="D39" s="536">
        <v>35</v>
      </c>
      <c r="E39" s="521">
        <f>'[2]RECOND COMP'!J39</f>
        <v>8702.37050043898</v>
      </c>
      <c r="F39" s="513" t="str">
        <f>'[2]RECOND COMP'!$M39</f>
        <v>263830 btu 0c</v>
      </c>
      <c r="G39" s="497"/>
      <c r="H39" s="515" t="str">
        <f>'[2]RECOND COMP'!$P39</f>
        <v>CU - 400 QC</v>
      </c>
      <c r="I39" s="523">
        <f>'[2]RECOND COMP'!$S39</f>
        <v>28537.6220920236</v>
      </c>
      <c r="J39" s="408"/>
      <c r="L39" s="291"/>
      <c r="N39" s="291"/>
      <c r="O39" s="291"/>
      <c r="P39" s="291"/>
      <c r="Q39" s="291"/>
      <c r="R39" s="291"/>
      <c r="S39" s="291"/>
      <c r="T39" s="291"/>
      <c r="U39" s="291"/>
      <c r="V39" s="291"/>
      <c r="W39" s="291"/>
      <c r="X39" s="291"/>
      <c r="Y39" s="291"/>
      <c r="Z39" s="291"/>
      <c r="AI39" s="524"/>
      <c r="AJ39" s="524"/>
      <c r="AK39" s="525"/>
      <c r="AL39" s="525"/>
      <c r="AM39" s="524"/>
      <c r="AN39" s="524"/>
    </row>
    <row r="40" spans="1:40">
      <c r="A40" s="130" t="str">
        <f>'[2]RECOND COMP'!$A40</f>
        <v>REC031</v>
      </c>
      <c r="B40" s="531" t="str">
        <f>'[2]RECOND COMP'!B40</f>
        <v>6G-40.2</v>
      </c>
      <c r="C40" s="534"/>
      <c r="D40" s="536">
        <v>40</v>
      </c>
      <c r="E40" s="521">
        <f>'[2]RECOND COMP'!J40</f>
        <v>8823.23675738952</v>
      </c>
      <c r="F40" s="513" t="str">
        <f>'[2]RECOND COMP'!$M40</f>
        <v>302390 btu 0c</v>
      </c>
      <c r="G40" s="497"/>
      <c r="H40" s="515" t="str">
        <f>'[2]RECOND COMP'!$P40</f>
        <v>CU - 400 QC</v>
      </c>
      <c r="I40" s="523">
        <f>'[2]RECOND COMP'!$S40</f>
        <v>29172.481957604</v>
      </c>
      <c r="J40" s="408"/>
      <c r="L40" s="291"/>
      <c r="N40" s="291"/>
      <c r="O40" s="291"/>
      <c r="P40" s="291"/>
      <c r="Q40" s="291"/>
      <c r="R40" s="291"/>
      <c r="S40" s="291"/>
      <c r="T40" s="291"/>
      <c r="U40" s="291"/>
      <c r="V40" s="291"/>
      <c r="W40" s="291"/>
      <c r="X40" s="291"/>
      <c r="Y40" s="291"/>
      <c r="Z40" s="291"/>
      <c r="AI40" s="524"/>
      <c r="AJ40" s="524"/>
      <c r="AK40" s="525"/>
      <c r="AL40" s="525"/>
      <c r="AM40" s="524"/>
      <c r="AN40" s="524"/>
    </row>
    <row r="41" spans="1:40">
      <c r="A41" s="130" t="str">
        <f>'[2]RECOND COMP'!$A41</f>
        <v>REC032</v>
      </c>
      <c r="B41" s="531" t="str">
        <f>'[2]RECOND COMP'!B41</f>
        <v>6F-50.2</v>
      </c>
      <c r="C41" s="537"/>
      <c r="D41" s="536">
        <v>50</v>
      </c>
      <c r="E41" s="521">
        <f>'[2]RECOND COMP'!J41</f>
        <v>9064.96927129061</v>
      </c>
      <c r="F41" s="513" t="str">
        <f>'[2]RECOND COMP'!$M41</f>
        <v>357680 btu 0c</v>
      </c>
      <c r="G41" s="497"/>
      <c r="H41" s="515" t="str">
        <f>'[2]RECOND COMP'!$P41</f>
        <v>CU-250QC*2</v>
      </c>
      <c r="I41" s="523">
        <f>'[2]RECOND COMP'!$S41</f>
        <v>35219.044640646</v>
      </c>
      <c r="J41" s="408"/>
      <c r="L41" s="291"/>
      <c r="N41" s="291"/>
      <c r="O41" s="291"/>
      <c r="P41" s="291"/>
      <c r="Q41" s="291"/>
      <c r="R41" s="291"/>
      <c r="S41" s="291"/>
      <c r="T41" s="291"/>
      <c r="U41" s="291"/>
      <c r="V41" s="291"/>
      <c r="W41" s="291"/>
      <c r="X41" s="291"/>
      <c r="Y41" s="291"/>
      <c r="Z41" s="291"/>
      <c r="AI41" s="524"/>
      <c r="AJ41" s="524"/>
      <c r="AK41" s="525"/>
      <c r="AL41" s="525"/>
      <c r="AM41" s="524"/>
      <c r="AN41" s="524"/>
    </row>
    <row r="42" customHeight="1" spans="1:40">
      <c r="A42" s="130" t="str">
        <f>'[2]RECOND COMP'!$A42</f>
        <v>REC033</v>
      </c>
      <c r="B42" s="531" t="str">
        <f>'[2]RECOND COMP'!B42</f>
        <v>2DC-2.2</v>
      </c>
      <c r="C42" s="520" t="s">
        <v>783</v>
      </c>
      <c r="D42" s="533">
        <v>2</v>
      </c>
      <c r="E42" s="521">
        <f>'[2]RECOND COMP'!J42</f>
        <v>2779.92390986245</v>
      </c>
      <c r="F42" s="513" t="str">
        <f>'[2]RECOND COMP'!$M42</f>
        <v> 9080 btu</v>
      </c>
      <c r="G42" s="497"/>
      <c r="H42" s="515" t="str">
        <f>'[2]RECOND COMP'!$P42</f>
        <v>CU - 36  QC</v>
      </c>
      <c r="I42" s="523">
        <f>'[2]RECOND COMP'!$S42</f>
        <v>6216.58333941424</v>
      </c>
      <c r="J42" s="408"/>
      <c r="L42" s="291"/>
      <c r="N42" s="291"/>
      <c r="O42" s="291"/>
      <c r="P42" s="291"/>
      <c r="Q42" s="291"/>
      <c r="R42" s="291"/>
      <c r="S42" s="291"/>
      <c r="T42" s="291"/>
      <c r="U42" s="291"/>
      <c r="V42" s="291"/>
      <c r="W42" s="291"/>
      <c r="X42" s="291"/>
      <c r="Y42" s="291"/>
      <c r="Z42" s="291"/>
      <c r="AI42" s="524"/>
      <c r="AJ42" s="524"/>
      <c r="AK42" s="525"/>
      <c r="AL42" s="525"/>
      <c r="AM42" s="524"/>
      <c r="AN42" s="524"/>
    </row>
    <row r="43" spans="1:40">
      <c r="A43" s="130" t="str">
        <f>'[2]RECOND COMP'!$A43</f>
        <v>REC034</v>
      </c>
      <c r="B43" s="531" t="str">
        <f>'[2]RECOND COMP'!B43</f>
        <v>2CC-3.2</v>
      </c>
      <c r="C43" s="526"/>
      <c r="D43" s="533">
        <v>3</v>
      </c>
      <c r="E43" s="521">
        <f>'[2]RECOND COMP'!J43</f>
        <v>2779.92390986245</v>
      </c>
      <c r="F43" s="513" t="str">
        <f>'[2]RECOND COMP'!$M43</f>
        <v>11400 btu</v>
      </c>
      <c r="G43" s="497"/>
      <c r="H43" s="515" t="str">
        <f>'[2]RECOND COMP'!$P43</f>
        <v>CU - 50  QC</v>
      </c>
      <c r="I43" s="523">
        <f>'[2]RECOND COMP'!$S43</f>
        <v>6634.56657642344</v>
      </c>
      <c r="J43" s="408"/>
      <c r="L43" s="291"/>
      <c r="N43" s="291"/>
      <c r="O43" s="291"/>
      <c r="P43" s="291"/>
      <c r="Q43" s="291"/>
      <c r="R43" s="291"/>
      <c r="S43" s="291"/>
      <c r="T43" s="291"/>
      <c r="U43" s="291"/>
      <c r="V43" s="291"/>
      <c r="W43" s="291"/>
      <c r="X43" s="291"/>
      <c r="Y43" s="291"/>
      <c r="Z43" s="291"/>
      <c r="AI43" s="524"/>
      <c r="AJ43" s="524"/>
      <c r="AK43" s="525"/>
      <c r="AL43" s="525"/>
      <c r="AM43" s="524"/>
      <c r="AN43" s="524"/>
    </row>
    <row r="44" spans="1:40">
      <c r="A44" s="130" t="str">
        <f>'[2]RECOND COMP'!$A44</f>
        <v>REC035</v>
      </c>
      <c r="B44" s="531" t="str">
        <f>'[2]RECOND COMP'!B44</f>
        <v>2U-3.2</v>
      </c>
      <c r="C44" s="526"/>
      <c r="D44" s="533">
        <v>3</v>
      </c>
      <c r="E44" s="521">
        <f>'[2]RECOND COMP'!J44</f>
        <v>2417.32513901083</v>
      </c>
      <c r="F44" s="513" t="str">
        <f>'[2]RECOND COMP'!$M44</f>
        <v>12870 btu</v>
      </c>
      <c r="G44" s="497"/>
      <c r="H44" s="515" t="str">
        <f>'[2]RECOND COMP'!$P44</f>
        <v>CU - 50  QC</v>
      </c>
      <c r="I44" s="523">
        <f>'[2]RECOND COMP'!$S44</f>
        <v>6299.86001871425</v>
      </c>
      <c r="J44" s="408"/>
      <c r="L44" s="291"/>
      <c r="N44" s="291"/>
      <c r="O44" s="291"/>
      <c r="P44" s="291"/>
      <c r="Q44" s="291"/>
      <c r="R44" s="291"/>
      <c r="S44" s="291"/>
      <c r="T44" s="291"/>
      <c r="U44" s="291"/>
      <c r="V44" s="291"/>
      <c r="W44" s="291"/>
      <c r="X44" s="291"/>
      <c r="Y44" s="291"/>
      <c r="Z44" s="291"/>
      <c r="AI44" s="524"/>
      <c r="AJ44" s="524"/>
      <c r="AK44" s="525"/>
      <c r="AL44" s="525"/>
      <c r="AM44" s="524"/>
      <c r="AN44" s="524"/>
    </row>
    <row r="45" spans="1:40">
      <c r="A45" s="130" t="str">
        <f>'[2]RECOND COMP'!$A45</f>
        <v>REC036</v>
      </c>
      <c r="B45" s="531" t="str">
        <f>'[2]RECOND COMP'!B45</f>
        <v>4FC-3.2</v>
      </c>
      <c r="C45" s="526"/>
      <c r="D45" s="533">
        <v>3</v>
      </c>
      <c r="E45" s="521">
        <f>'[2]RECOND COMP'!J45</f>
        <v>2779.92390986245</v>
      </c>
      <c r="F45" s="513" t="str">
        <f>'[2]RECOND COMP'!$M45</f>
        <v>16007 btu</v>
      </c>
      <c r="G45" s="497"/>
      <c r="H45" s="515" t="str">
        <f>'[2]RECOND COMP'!$P45</f>
        <v>CU - 64B QC</v>
      </c>
      <c r="I45" s="523">
        <f>'[2]RECOND COMP'!$S45</f>
        <v>7235.90583680293</v>
      </c>
      <c r="J45" s="408"/>
      <c r="L45" s="291"/>
      <c r="N45" s="291"/>
      <c r="O45" s="291"/>
      <c r="P45" s="291"/>
      <c r="Q45" s="291"/>
      <c r="R45" s="291"/>
      <c r="S45" s="291"/>
      <c r="T45" s="291"/>
      <c r="U45" s="291"/>
      <c r="V45" s="291"/>
      <c r="W45" s="291"/>
      <c r="X45" s="291"/>
      <c r="Y45" s="291"/>
      <c r="Z45" s="291"/>
      <c r="AI45" s="524"/>
      <c r="AJ45" s="524"/>
      <c r="AK45" s="525"/>
      <c r="AL45" s="525"/>
      <c r="AM45" s="524"/>
      <c r="AN45" s="524"/>
    </row>
    <row r="46" spans="1:40">
      <c r="A46" s="130" t="str">
        <f>'[2]RECOND COMP'!$A46</f>
        <v>REC037</v>
      </c>
      <c r="B46" s="531" t="str">
        <f>'[2]RECOND COMP'!B46</f>
        <v>4EC-4.2</v>
      </c>
      <c r="C46" s="526"/>
      <c r="D46" s="535">
        <v>4</v>
      </c>
      <c r="E46" s="521">
        <f>'[2]RECOND COMP'!J46</f>
        <v>3142.52268071408</v>
      </c>
      <c r="F46" s="513" t="str">
        <f>'[2]RECOND COMP'!$M46</f>
        <v>16007 btu</v>
      </c>
      <c r="G46" s="497"/>
      <c r="H46" s="515" t="str">
        <f>'[2]RECOND COMP'!$P46</f>
        <v>CU - 64B QC</v>
      </c>
      <c r="I46" s="523">
        <f>'[2]RECOND COMP'!$S46</f>
        <v>7570.61239451213</v>
      </c>
      <c r="J46" s="408"/>
      <c r="L46" s="291"/>
      <c r="N46" s="291"/>
      <c r="O46" s="291"/>
      <c r="P46" s="291"/>
      <c r="Q46" s="291"/>
      <c r="R46" s="291"/>
      <c r="S46" s="291"/>
      <c r="T46" s="291"/>
      <c r="U46" s="291"/>
      <c r="V46" s="291"/>
      <c r="W46" s="291"/>
      <c r="X46" s="291"/>
      <c r="Y46" s="291"/>
      <c r="Z46" s="291"/>
      <c r="AI46" s="524"/>
      <c r="AJ46" s="524"/>
      <c r="AK46" s="525"/>
      <c r="AL46" s="525"/>
      <c r="AM46" s="524"/>
      <c r="AN46" s="524"/>
    </row>
    <row r="47" spans="1:40">
      <c r="A47" s="130" t="str">
        <f>'[2]RECOND COMP'!$A47</f>
        <v>REC038</v>
      </c>
      <c r="B47" s="531" t="str">
        <f>'[2]RECOND COMP'!B47</f>
        <v>2N-5.2</v>
      </c>
      <c r="C47" s="526"/>
      <c r="D47" s="535">
        <v>5</v>
      </c>
      <c r="E47" s="521">
        <f>'[2]RECOND COMP'!J47</f>
        <v>2659.05765291191</v>
      </c>
      <c r="F47" s="513" t="str">
        <f>'[2]RECOND COMP'!$M47</f>
        <v>20010 btu</v>
      </c>
      <c r="G47" s="497"/>
      <c r="H47" s="515" t="str">
        <f>'[2]RECOND COMP'!$P47</f>
        <v>CU - 72 QC</v>
      </c>
      <c r="I47" s="523">
        <f>'[2]RECOND COMP'!$S47</f>
        <v>7819.91600426305</v>
      </c>
      <c r="J47" s="408"/>
      <c r="L47" s="291"/>
      <c r="N47" s="291"/>
      <c r="O47" s="291"/>
      <c r="P47" s="291"/>
      <c r="Q47" s="291"/>
      <c r="R47" s="291"/>
      <c r="S47" s="291"/>
      <c r="T47" s="291"/>
      <c r="U47" s="291"/>
      <c r="V47" s="291"/>
      <c r="W47" s="291"/>
      <c r="X47" s="291"/>
      <c r="Y47" s="291"/>
      <c r="Z47" s="291"/>
      <c r="AI47" s="524"/>
      <c r="AJ47" s="524"/>
      <c r="AK47" s="525"/>
      <c r="AL47" s="525"/>
      <c r="AM47" s="524"/>
      <c r="AN47" s="524"/>
    </row>
    <row r="48" spans="1:40">
      <c r="A48" s="130" t="str">
        <f>'[2]RECOND COMP'!$A48</f>
        <v>REC039</v>
      </c>
      <c r="B48" s="531" t="str">
        <f>'[2]RECOND COMP'!B48</f>
        <v>4Z-5.2</v>
      </c>
      <c r="C48" s="526"/>
      <c r="D48" s="535">
        <v>5</v>
      </c>
      <c r="E48" s="521">
        <f>'[2]RECOND COMP'!J48</f>
        <v>3142.52268071408</v>
      </c>
      <c r="F48" s="513" t="str">
        <f>'[2]RECOND COMP'!$M48</f>
        <v>21000 btu</v>
      </c>
      <c r="G48" s="497"/>
      <c r="H48" s="515" t="str">
        <f>'[2]RECOND COMP'!$P48</f>
        <v>CU - 72 QC</v>
      </c>
      <c r="I48" s="523">
        <f>'[2]RECOND COMP'!$S48</f>
        <v>8266.19141454197</v>
      </c>
      <c r="J48" s="408"/>
      <c r="L48" s="291"/>
      <c r="N48" s="291"/>
      <c r="O48" s="291"/>
      <c r="P48" s="291"/>
      <c r="Q48" s="291"/>
      <c r="R48" s="291"/>
      <c r="S48" s="291"/>
      <c r="T48" s="291"/>
      <c r="U48" s="291"/>
      <c r="V48" s="291"/>
      <c r="W48" s="291"/>
      <c r="X48" s="291"/>
      <c r="Y48" s="291"/>
      <c r="Z48" s="291"/>
      <c r="AI48" s="524"/>
      <c r="AJ48" s="524"/>
      <c r="AK48" s="525"/>
      <c r="AL48" s="525"/>
      <c r="AM48" s="524"/>
      <c r="AN48" s="524"/>
    </row>
    <row r="49" spans="1:40">
      <c r="A49" s="130" t="str">
        <f>'[2]RECOND COMP'!$A49</f>
        <v>REC040</v>
      </c>
      <c r="B49" s="531" t="str">
        <f>'[2]RECOND COMP'!B49</f>
        <v>4DC-5.2</v>
      </c>
      <c r="C49" s="526"/>
      <c r="D49" s="535">
        <v>5</v>
      </c>
      <c r="E49" s="521">
        <f>'[2]RECOND COMP'!J49</f>
        <v>3263.38893766462</v>
      </c>
      <c r="F49" s="513" t="str">
        <f>'[2]RECOND COMP'!$M49</f>
        <v>19010 btu</v>
      </c>
      <c r="G49" s="497"/>
      <c r="H49" s="515" t="str">
        <f>'[2]RECOND COMP'!$P49</f>
        <v>CU - 72 QC</v>
      </c>
      <c r="I49" s="523">
        <f>'[2]RECOND COMP'!$S49</f>
        <v>8377.76026711169</v>
      </c>
      <c r="J49" s="408"/>
      <c r="L49" s="291"/>
      <c r="N49" s="291"/>
      <c r="O49" s="291"/>
      <c r="P49" s="291"/>
      <c r="Q49" s="291"/>
      <c r="R49" s="291"/>
      <c r="S49" s="291"/>
      <c r="T49" s="291"/>
      <c r="U49" s="291"/>
      <c r="V49" s="291"/>
      <c r="W49" s="291"/>
      <c r="X49" s="291"/>
      <c r="Y49" s="291"/>
      <c r="Z49" s="291"/>
      <c r="AI49" s="524"/>
      <c r="AJ49" s="524"/>
      <c r="AK49" s="525"/>
      <c r="AL49" s="525"/>
      <c r="AM49" s="524"/>
      <c r="AN49" s="524"/>
    </row>
    <row r="50" spans="1:40">
      <c r="A50" s="130" t="str">
        <f>'[2]RECOND COMP'!$A50</f>
        <v>REC041</v>
      </c>
      <c r="B50" s="531" t="str">
        <f>'[2]RECOND COMP'!B50</f>
        <v>4CC-6.2</v>
      </c>
      <c r="C50" s="526"/>
      <c r="D50" s="535">
        <v>6</v>
      </c>
      <c r="E50" s="521">
        <f>'[2]RECOND COMP'!J50</f>
        <v>3384.25519461516</v>
      </c>
      <c r="F50" s="513" t="str">
        <f>'[2]RECOND COMP'!$M50</f>
        <v>21024 btu</v>
      </c>
      <c r="G50" s="497"/>
      <c r="H50" s="515" t="str">
        <f>'[2]RECOND COMP'!$P50</f>
        <v>CU - 90 QC</v>
      </c>
      <c r="I50" s="523">
        <f>'[2]RECOND COMP'!$S50</f>
        <v>8824.97369511648</v>
      </c>
      <c r="J50" s="408"/>
      <c r="L50" s="291"/>
      <c r="N50" s="291"/>
      <c r="O50" s="291"/>
      <c r="P50" s="291"/>
      <c r="Q50" s="291"/>
      <c r="R50" s="291"/>
      <c r="S50" s="291"/>
      <c r="T50" s="291"/>
      <c r="U50" s="291"/>
      <c r="V50" s="291"/>
      <c r="W50" s="291"/>
      <c r="X50" s="291"/>
      <c r="Y50" s="291"/>
      <c r="Z50" s="291"/>
      <c r="AI50" s="524"/>
      <c r="AJ50" s="524"/>
      <c r="AK50" s="525"/>
      <c r="AL50" s="525"/>
      <c r="AM50" s="524"/>
      <c r="AN50" s="524"/>
    </row>
    <row r="51" spans="1:40">
      <c r="A51" s="130" t="str">
        <f>'[2]RECOND COMP'!$A51</f>
        <v>REC042</v>
      </c>
      <c r="B51" s="531" t="str">
        <f>'[2]RECOND COMP'!B51</f>
        <v>4V-6.2</v>
      </c>
      <c r="C51" s="526"/>
      <c r="D51" s="535">
        <v>6</v>
      </c>
      <c r="E51" s="521">
        <f>'[2]RECOND COMP'!J51</f>
        <v>3988.58647936787</v>
      </c>
      <c r="F51" s="513" t="str">
        <f>'[2]RECOND COMP'!$M51</f>
        <v>25000 btu</v>
      </c>
      <c r="G51" s="497"/>
      <c r="H51" s="515" t="str">
        <f>'[2]RECOND COMP'!$P51</f>
        <v>CU - 100 QC</v>
      </c>
      <c r="I51" s="523">
        <f>'[2]RECOND COMP'!$S51</f>
        <v>9661.12660583899</v>
      </c>
      <c r="J51" s="408"/>
      <c r="L51" s="291"/>
      <c r="N51" s="291"/>
      <c r="O51" s="291"/>
      <c r="P51" s="291"/>
      <c r="Q51" s="291"/>
      <c r="R51" s="291"/>
      <c r="S51" s="291"/>
      <c r="T51" s="291"/>
      <c r="U51" s="291"/>
      <c r="V51" s="291"/>
      <c r="W51" s="291"/>
      <c r="X51" s="291"/>
      <c r="Y51" s="291"/>
      <c r="Z51" s="291"/>
      <c r="AI51" s="524"/>
      <c r="AJ51" s="524"/>
      <c r="AK51" s="525"/>
      <c r="AL51" s="525"/>
      <c r="AM51" s="524"/>
      <c r="AN51" s="524"/>
    </row>
    <row r="52" spans="1:40">
      <c r="A52" s="130" t="str">
        <f>'[2]RECOND COMP'!$A52</f>
        <v>REC043</v>
      </c>
      <c r="B52" s="531" t="str">
        <f>'[2]RECOND COMP'!B52</f>
        <v>4T-8.2</v>
      </c>
      <c r="C52" s="526"/>
      <c r="D52" s="535">
        <v>8</v>
      </c>
      <c r="E52" s="521">
        <f>'[2]RECOND COMP'!J52</f>
        <v>4230.31899326895</v>
      </c>
      <c r="F52" s="513" t="str">
        <f>'[2]RECOND COMP'!$M52</f>
        <v>30888 btu</v>
      </c>
      <c r="G52" s="497"/>
      <c r="H52" s="515" t="str">
        <f>'[2]RECOND COMP'!$P52</f>
        <v>CU - 125 QC</v>
      </c>
      <c r="I52" s="523">
        <f>'[2]RECOND COMP'!$S52</f>
        <v>11231.2698648691</v>
      </c>
      <c r="J52" s="408"/>
      <c r="L52" s="291"/>
      <c r="N52" s="291"/>
      <c r="O52" s="291"/>
      <c r="P52" s="291"/>
      <c r="Q52" s="291"/>
      <c r="R52" s="291"/>
      <c r="S52" s="291"/>
      <c r="T52" s="291"/>
      <c r="U52" s="291"/>
      <c r="V52" s="291"/>
      <c r="W52" s="291"/>
      <c r="X52" s="291"/>
      <c r="Y52" s="291"/>
      <c r="Z52" s="291"/>
      <c r="AI52" s="524"/>
      <c r="AJ52" s="524"/>
      <c r="AK52" s="525"/>
      <c r="AL52" s="525"/>
      <c r="AM52" s="524"/>
      <c r="AN52" s="524"/>
    </row>
    <row r="53" spans="1:40">
      <c r="A53" s="130" t="str">
        <f>'[2]RECOND COMP'!$A53</f>
        <v>REC044</v>
      </c>
      <c r="B53" s="531" t="str">
        <f>'[2]RECOND COMP'!B53</f>
        <v>4TCS-8.2</v>
      </c>
      <c r="C53" s="526"/>
      <c r="D53" s="535">
        <v>8</v>
      </c>
      <c r="E53" s="521">
        <f>'[2]RECOND COMP'!J53</f>
        <v>5438.98156277436</v>
      </c>
      <c r="F53" s="513" t="str">
        <f>'[2]RECOND COMP'!$M53</f>
        <v>30889 btu</v>
      </c>
      <c r="G53" s="497"/>
      <c r="H53" s="515" t="str">
        <f>'[2]RECOND COMP'!$P53</f>
        <v>CU - 125 QC</v>
      </c>
      <c r="I53" s="523">
        <f>'[2]RECOND COMP'!$S53</f>
        <v>12346.9583905664</v>
      </c>
      <c r="J53" s="408"/>
      <c r="L53" s="291"/>
      <c r="N53" s="291"/>
      <c r="O53" s="291"/>
      <c r="P53" s="291"/>
      <c r="Q53" s="291"/>
      <c r="R53" s="291"/>
      <c r="S53" s="291"/>
      <c r="T53" s="291"/>
      <c r="U53" s="291"/>
      <c r="V53" s="291"/>
      <c r="W53" s="291"/>
      <c r="X53" s="291"/>
      <c r="Y53" s="291"/>
      <c r="Z53" s="291"/>
      <c r="AI53" s="524"/>
      <c r="AJ53" s="524"/>
      <c r="AK53" s="525"/>
      <c r="AL53" s="525"/>
      <c r="AM53" s="524"/>
      <c r="AN53" s="524"/>
    </row>
    <row r="54" spans="1:40">
      <c r="A54" s="130" t="str">
        <f>'[2]RECOND COMP'!$A54</f>
        <v>REC045</v>
      </c>
      <c r="B54" s="531" t="str">
        <f>'[2]RECOND COMP'!B54</f>
        <v>4P-10.2</v>
      </c>
      <c r="C54" s="526"/>
      <c r="D54" s="535">
        <v>10</v>
      </c>
      <c r="E54" s="521">
        <f>'[2]RECOND COMP'!J54</f>
        <v>4472.05150717003</v>
      </c>
      <c r="F54" s="513" t="str">
        <f>'[2]RECOND COMP'!$M54</f>
        <v>35870 btu</v>
      </c>
      <c r="G54" s="497"/>
      <c r="H54" s="515" t="str">
        <f>'[2]RECOND COMP'!$P54</f>
        <v>CU - 144 QC</v>
      </c>
      <c r="I54" s="523">
        <f>'[2]RECOND COMP'!$S54</f>
        <v>12223.9014245236</v>
      </c>
      <c r="J54" s="408"/>
      <c r="L54" s="291"/>
      <c r="N54" s="291"/>
      <c r="O54" s="291"/>
      <c r="P54" s="291"/>
      <c r="Q54" s="291"/>
      <c r="R54" s="291"/>
      <c r="S54" s="291"/>
      <c r="T54" s="291"/>
      <c r="U54" s="291"/>
      <c r="V54" s="291"/>
      <c r="W54" s="291"/>
      <c r="X54" s="291"/>
      <c r="Y54" s="291"/>
      <c r="Z54" s="291"/>
      <c r="AI54" s="524"/>
      <c r="AJ54" s="524"/>
      <c r="AK54" s="525"/>
      <c r="AL54" s="525"/>
      <c r="AM54" s="524"/>
      <c r="AN54" s="524"/>
    </row>
    <row r="55" spans="1:40">
      <c r="A55" s="130" t="str">
        <f>'[2]RECOND COMP'!$A55</f>
        <v>REC045.1</v>
      </c>
      <c r="B55" s="531" t="str">
        <f>'[2]RECOND COMP'!B55</f>
        <v>4PC-10.2</v>
      </c>
      <c r="C55" s="526"/>
      <c r="D55" s="535">
        <v>10</v>
      </c>
      <c r="E55" s="521">
        <f>'[2]RECOND COMP'!J55</f>
        <v>5166.66666666667</v>
      </c>
      <c r="F55" s="513" t="str">
        <f>'[2]RECOND COMP'!$M55</f>
        <v>35870 btu</v>
      </c>
      <c r="G55" s="497"/>
      <c r="H55" s="515" t="str">
        <f>'[2]RECOND COMP'!$P55</f>
        <v>CU - 144 QC</v>
      </c>
      <c r="I55" s="523">
        <f>'[2]RECOND COMP'!$S55</f>
        <v>12865.0846486743</v>
      </c>
      <c r="J55" s="408"/>
      <c r="L55" s="291"/>
      <c r="N55" s="291"/>
      <c r="O55" s="291"/>
      <c r="P55" s="291"/>
      <c r="Q55" s="291"/>
      <c r="R55" s="291"/>
      <c r="S55" s="291"/>
      <c r="T55" s="291"/>
      <c r="U55" s="291"/>
      <c r="V55" s="291"/>
      <c r="W55" s="291"/>
      <c r="X55" s="291"/>
      <c r="Y55" s="291"/>
      <c r="Z55" s="291"/>
      <c r="AI55" s="524"/>
      <c r="AJ55" s="524"/>
      <c r="AK55" s="525"/>
      <c r="AL55" s="525"/>
      <c r="AM55" s="524"/>
      <c r="AN55" s="524"/>
    </row>
    <row r="56" spans="1:40">
      <c r="A56" s="130" t="str">
        <f>'[2]RECOND COMP'!$A56</f>
        <v>REC045.2</v>
      </c>
      <c r="B56" s="531" t="str">
        <f>'[2]RECOND COMP'!B56</f>
        <v>4PES12Y</v>
      </c>
      <c r="C56" s="526"/>
      <c r="D56" s="535">
        <v>12</v>
      </c>
      <c r="E56" s="521">
        <f>'[2]RECOND COMP'!J56</f>
        <v>5833.33333333333</v>
      </c>
      <c r="F56" s="513" t="str">
        <f>'[2]RECOND COMP'!$M56</f>
        <v>35870 btu</v>
      </c>
      <c r="G56" s="497"/>
      <c r="H56" s="515" t="str">
        <f>'[2]RECOND COMP'!$P56</f>
        <v>CU - 144 QC</v>
      </c>
      <c r="I56" s="523">
        <f>'[2]RECOND COMP'!$S56</f>
        <v>13480.4692640589</v>
      </c>
      <c r="J56" s="408"/>
      <c r="L56" s="291"/>
      <c r="N56" s="291"/>
      <c r="O56" s="291"/>
      <c r="P56" s="291"/>
      <c r="Q56" s="291"/>
      <c r="R56" s="291"/>
      <c r="S56" s="291"/>
      <c r="T56" s="291"/>
      <c r="U56" s="291"/>
      <c r="V56" s="291"/>
      <c r="W56" s="291"/>
      <c r="X56" s="291"/>
      <c r="Y56" s="291"/>
      <c r="Z56" s="291"/>
      <c r="AI56" s="524"/>
      <c r="AJ56" s="524"/>
      <c r="AK56" s="525"/>
      <c r="AL56" s="525"/>
      <c r="AM56" s="524"/>
      <c r="AN56" s="524"/>
    </row>
    <row r="57" spans="1:40">
      <c r="A57" s="130" t="str">
        <f>'[2]RECOND COMP'!$A57</f>
        <v>REC046</v>
      </c>
      <c r="B57" s="531" t="str">
        <f>'[2]RECOND COMP'!B57</f>
        <v>4N-12.2</v>
      </c>
      <c r="C57" s="526"/>
      <c r="D57" s="535">
        <v>12</v>
      </c>
      <c r="E57" s="521">
        <f>'[2]RECOND COMP'!J57</f>
        <v>5076.38279192274</v>
      </c>
      <c r="F57" s="513" t="str">
        <f>'[2]RECOND COMP'!$M57</f>
        <v>41912 btu</v>
      </c>
      <c r="G57" s="497"/>
      <c r="H57" s="515" t="str">
        <f>'[2]RECOND COMP'!$P57</f>
        <v>CU - 160 QC</v>
      </c>
      <c r="I57" s="523">
        <f>'[2]RECOND COMP'!$S57</f>
        <v>13585.4777775405</v>
      </c>
      <c r="J57" s="408"/>
      <c r="L57" s="291"/>
      <c r="N57" s="291"/>
      <c r="O57" s="291"/>
      <c r="P57" s="291"/>
      <c r="Q57" s="291"/>
      <c r="R57" s="291"/>
      <c r="S57" s="291"/>
      <c r="T57" s="291"/>
      <c r="U57" s="291"/>
      <c r="V57" s="291"/>
      <c r="W57" s="291"/>
      <c r="X57" s="291"/>
      <c r="Y57" s="291"/>
      <c r="Z57" s="291"/>
      <c r="AI57" s="524"/>
      <c r="AJ57" s="524"/>
      <c r="AK57" s="525"/>
      <c r="AL57" s="525"/>
      <c r="AM57" s="524"/>
      <c r="AN57" s="524"/>
    </row>
    <row r="58" spans="1:40">
      <c r="A58" s="130" t="str">
        <f>'[2]RECOND COMP'!$A58</f>
        <v>REC047</v>
      </c>
      <c r="B58" s="531" t="str">
        <f>'[2]RECOND COMP'!B58</f>
        <v>4NCS-12.2</v>
      </c>
      <c r="C58" s="526"/>
      <c r="D58" s="535">
        <v>12</v>
      </c>
      <c r="E58" s="521">
        <f>'[2]RECOND COMP'!J58</f>
        <v>5680.71407667545</v>
      </c>
      <c r="F58" s="513" t="str">
        <f>'[2]RECOND COMP'!$M58</f>
        <v>41913 btu</v>
      </c>
      <c r="G58" s="497"/>
      <c r="H58" s="515" t="str">
        <f>'[2]RECOND COMP'!$P58</f>
        <v>CU - 160 QC</v>
      </c>
      <c r="I58" s="523">
        <f>'[2]RECOND COMP'!$S58</f>
        <v>14143.3220403892</v>
      </c>
      <c r="J58" s="408"/>
      <c r="L58" s="291"/>
      <c r="N58" s="291"/>
      <c r="O58" s="291"/>
      <c r="P58" s="291"/>
      <c r="Q58" s="291"/>
      <c r="R58" s="291"/>
      <c r="S58" s="291"/>
      <c r="T58" s="291"/>
      <c r="U58" s="291"/>
      <c r="V58" s="291"/>
      <c r="W58" s="291"/>
      <c r="X58" s="291"/>
      <c r="Y58" s="291"/>
      <c r="Z58" s="291"/>
      <c r="AI58" s="524"/>
      <c r="AJ58" s="524"/>
      <c r="AK58" s="525"/>
      <c r="AL58" s="525"/>
      <c r="AM58" s="524"/>
      <c r="AN58" s="524"/>
    </row>
    <row r="59" spans="1:40">
      <c r="A59" s="130" t="str">
        <f>'[2]RECOND COMP'!$A59</f>
        <v>REC048</v>
      </c>
      <c r="B59" s="531" t="str">
        <f>'[2]RECOND COMP'!B59</f>
        <v>4J-13.2</v>
      </c>
      <c r="C59" s="526"/>
      <c r="D59" s="535">
        <v>13</v>
      </c>
      <c r="E59" s="521">
        <f>'[2]RECOND COMP'!J59</f>
        <v>6043.31284752707</v>
      </c>
      <c r="F59" s="513" t="str">
        <f>'[2]RECOND COMP'!$M59</f>
        <v>47030 btu</v>
      </c>
      <c r="G59" s="497"/>
      <c r="H59" s="515" t="str">
        <f>'[2]RECOND COMP'!$P59</f>
        <v>CU - 200 QC</v>
      </c>
      <c r="I59" s="523">
        <f>'[2]RECOND COMP'!$S59</f>
        <v>16810.1328877557</v>
      </c>
      <c r="J59" s="408"/>
      <c r="L59" s="291"/>
      <c r="N59" s="291"/>
      <c r="O59" s="291"/>
      <c r="P59" s="291"/>
      <c r="Q59" s="291"/>
      <c r="R59" s="291"/>
      <c r="S59" s="291"/>
      <c r="T59" s="291"/>
      <c r="U59" s="291"/>
      <c r="V59" s="291"/>
      <c r="W59" s="291"/>
      <c r="X59" s="291"/>
      <c r="Y59" s="291"/>
      <c r="Z59" s="291"/>
      <c r="AI59" s="524"/>
      <c r="AJ59" s="524"/>
      <c r="AK59" s="525"/>
      <c r="AL59" s="525"/>
      <c r="AM59" s="524"/>
      <c r="AN59" s="524"/>
    </row>
    <row r="60" spans="1:40">
      <c r="A60" s="130" t="str">
        <f>'[2]RECOND COMP'!$A60</f>
        <v>REC049</v>
      </c>
      <c r="B60" s="531" t="str">
        <f>'[2]RECOND COMP'!B60</f>
        <v>4H-15.2</v>
      </c>
      <c r="C60" s="526"/>
      <c r="D60" s="536">
        <v>15</v>
      </c>
      <c r="E60" s="521">
        <f>'[2]RECOND COMP'!J60</f>
        <v>6405.91161837869</v>
      </c>
      <c r="F60" s="513" t="str">
        <f>'[2]RECOND COMP'!$M60</f>
        <v>53925 btu</v>
      </c>
      <c r="G60" s="497"/>
      <c r="H60" s="515" t="str">
        <f>'[2]RECOND COMP'!$P60</f>
        <v>CU - 200 QC</v>
      </c>
      <c r="I60" s="523">
        <f>'[2]RECOND COMP'!$S60</f>
        <v>17144.8394454649</v>
      </c>
      <c r="J60" s="408"/>
      <c r="L60" s="291"/>
      <c r="N60" s="291"/>
      <c r="O60" s="291"/>
      <c r="P60" s="291"/>
      <c r="Q60" s="291"/>
      <c r="R60" s="291"/>
      <c r="S60" s="291"/>
      <c r="T60" s="291"/>
      <c r="U60" s="291"/>
      <c r="V60" s="291"/>
      <c r="W60" s="291"/>
      <c r="X60" s="291"/>
      <c r="Y60" s="291"/>
      <c r="Z60" s="291"/>
      <c r="AI60" s="524"/>
      <c r="AJ60" s="524"/>
      <c r="AK60" s="525"/>
      <c r="AL60" s="525"/>
      <c r="AM60" s="524"/>
      <c r="AN60" s="524"/>
    </row>
    <row r="61" spans="1:40">
      <c r="A61" s="130" t="str">
        <f>'[2]RECOND COMP'!$A61</f>
        <v>REC050</v>
      </c>
      <c r="B61" s="531" t="str">
        <f>'[2]RECOND COMP'!B61</f>
        <v>4G-20.2</v>
      </c>
      <c r="C61" s="526"/>
      <c r="D61" s="536">
        <v>20</v>
      </c>
      <c r="E61" s="521">
        <f>'[2]RECOND COMP'!J61</f>
        <v>6405.91161837869</v>
      </c>
      <c r="F61" s="513" t="str">
        <f>'[2]RECOND COMP'!$M61</f>
        <v>62630 btu</v>
      </c>
      <c r="G61" s="497"/>
      <c r="H61" s="515" t="str">
        <f>'[2]RECOND COMP'!$P61</f>
        <v>CU - 250 QC</v>
      </c>
      <c r="I61" s="523">
        <f>'[2]RECOND COMP'!$S61</f>
        <v>20830.5954898046</v>
      </c>
      <c r="J61" s="408"/>
      <c r="L61" s="291"/>
      <c r="N61" s="291"/>
      <c r="O61" s="291"/>
      <c r="P61" s="291"/>
      <c r="Q61" s="291"/>
      <c r="R61" s="291"/>
      <c r="S61" s="291"/>
      <c r="T61" s="291"/>
      <c r="U61" s="291"/>
      <c r="V61" s="291"/>
      <c r="W61" s="291"/>
      <c r="X61" s="291"/>
      <c r="Y61" s="291"/>
      <c r="Z61" s="291"/>
      <c r="AI61" s="524"/>
      <c r="AJ61" s="524"/>
      <c r="AK61" s="525"/>
      <c r="AL61" s="525"/>
      <c r="AM61" s="524"/>
      <c r="AN61" s="524"/>
    </row>
    <row r="62" spans="1:40">
      <c r="A62" s="130" t="str">
        <f>'[2]RECOND COMP'!$A62</f>
        <v>REC051</v>
      </c>
      <c r="B62" s="531" t="str">
        <f>'[2]RECOND COMP'!B62</f>
        <v>6J-22.2</v>
      </c>
      <c r="C62" s="526"/>
      <c r="D62" s="536">
        <v>22</v>
      </c>
      <c r="E62" s="521">
        <f>'[2]RECOND COMP'!J62</f>
        <v>8460.6379865379</v>
      </c>
      <c r="F62" s="513" t="str">
        <f>'[2]RECOND COMP'!$M62</f>
        <v>69800 btu</v>
      </c>
      <c r="G62" s="497"/>
      <c r="H62" s="515" t="str">
        <f>'[2]RECOND COMP'!$P62</f>
        <v>CU - 250 QC</v>
      </c>
      <c r="I62" s="523">
        <f>'[2]RECOND COMP'!$S62</f>
        <v>23471.3974161746</v>
      </c>
      <c r="J62" s="408"/>
      <c r="L62" s="291"/>
      <c r="N62" s="291"/>
      <c r="O62" s="291"/>
      <c r="P62" s="291"/>
      <c r="Q62" s="291"/>
      <c r="R62" s="291"/>
      <c r="S62" s="291"/>
      <c r="T62" s="291"/>
      <c r="U62" s="291"/>
      <c r="V62" s="291"/>
      <c r="W62" s="291"/>
      <c r="X62" s="291"/>
      <c r="Y62" s="291"/>
      <c r="Z62" s="291"/>
      <c r="AI62" s="524"/>
      <c r="AJ62" s="524"/>
      <c r="AK62" s="525"/>
      <c r="AL62" s="525"/>
      <c r="AM62" s="524"/>
      <c r="AN62" s="524"/>
    </row>
    <row r="63" spans="1:40">
      <c r="A63" s="130" t="str">
        <f>'[2]RECOND COMP'!$A63</f>
        <v>REC052</v>
      </c>
      <c r="B63" s="531" t="str">
        <f>'[2]RECOND COMP'!B63</f>
        <v>6H-25.2</v>
      </c>
      <c r="C63" s="526"/>
      <c r="D63" s="536">
        <v>25</v>
      </c>
      <c r="E63" s="521">
        <f>'[2]RECOND COMP'!J63</f>
        <v>8702.37050043898</v>
      </c>
      <c r="F63" s="513" t="str">
        <f>'[2]RECOND COMP'!$M63</f>
        <v>80888 btu</v>
      </c>
      <c r="G63" s="497"/>
      <c r="H63" s="515" t="str">
        <f>'[2]RECOND COMP'!$P63</f>
        <v>CU - 300 QC</v>
      </c>
      <c r="I63" s="523">
        <f>'[2]RECOND COMP'!$S63</f>
        <v>24908.5693596308</v>
      </c>
      <c r="J63" s="408"/>
      <c r="L63" s="291"/>
      <c r="N63" s="291"/>
      <c r="O63" s="291"/>
      <c r="P63" s="291"/>
      <c r="Q63" s="291"/>
      <c r="R63" s="291"/>
      <c r="S63" s="291"/>
      <c r="T63" s="291"/>
      <c r="U63" s="291"/>
      <c r="V63" s="291"/>
      <c r="W63" s="291"/>
      <c r="X63" s="291"/>
      <c r="Y63" s="291"/>
      <c r="Z63" s="291"/>
      <c r="AI63" s="524"/>
      <c r="AJ63" s="524"/>
      <c r="AK63" s="525"/>
      <c r="AL63" s="525"/>
      <c r="AM63" s="524"/>
      <c r="AN63" s="524"/>
    </row>
    <row r="64" spans="1:40">
      <c r="A64" s="130" t="str">
        <f>'[2]RECOND COMP'!$A64</f>
        <v>REC053</v>
      </c>
      <c r="B64" s="531" t="str">
        <f>'[2]RECOND COMP'!B64</f>
        <v>6G-30.2</v>
      </c>
      <c r="C64" s="526"/>
      <c r="D64" s="536">
        <v>30</v>
      </c>
      <c r="E64" s="521">
        <f>'[2]RECOND COMP'!J64</f>
        <v>8823.23675738952</v>
      </c>
      <c r="F64" s="513" t="str">
        <f>'[2]RECOND COMP'!$M64</f>
        <v>93858 btu</v>
      </c>
      <c r="G64" s="497"/>
      <c r="H64" s="515" t="str">
        <f>'[2]RECOND COMP'!$P64</f>
        <v>CU - 350 QC</v>
      </c>
      <c r="I64" s="523">
        <f>'[2]RECOND COMP'!$S64</f>
        <v>27131.199656528</v>
      </c>
      <c r="J64" s="408"/>
      <c r="L64" s="291"/>
      <c r="N64" s="291"/>
      <c r="O64" s="291"/>
      <c r="P64" s="291"/>
      <c r="Q64" s="291"/>
      <c r="R64" s="291"/>
      <c r="S64" s="291"/>
      <c r="T64" s="291"/>
      <c r="U64" s="291"/>
      <c r="V64" s="291"/>
      <c r="W64" s="291"/>
      <c r="X64" s="291"/>
      <c r="Y64" s="291"/>
      <c r="Z64" s="291"/>
      <c r="AI64" s="524"/>
      <c r="AJ64" s="524"/>
      <c r="AK64" s="525"/>
      <c r="AL64" s="525"/>
      <c r="AM64" s="524"/>
      <c r="AN64" s="524"/>
    </row>
    <row r="65" spans="1:40">
      <c r="A65" s="130" t="str">
        <f>'[2]RECOND COMP'!$A66</f>
        <v>REC054</v>
      </c>
      <c r="B65" s="531" t="str">
        <f>'[2]RECOND COMP'!B66</f>
        <v>6F-40.2</v>
      </c>
      <c r="C65" s="529"/>
      <c r="D65" s="536">
        <v>40</v>
      </c>
      <c r="E65" s="521">
        <f>'[2]RECOND COMP'!J66</f>
        <v>9790.16681299386</v>
      </c>
      <c r="F65" s="513" t="str">
        <f>'[2]RECOND COMP'!$M66</f>
        <v>113482btu</v>
      </c>
      <c r="G65" s="497"/>
      <c r="H65" s="515" t="str">
        <f>'[2]RECOND COMP'!$P66</f>
        <v>CU - 400 QC</v>
      </c>
      <c r="I65" s="523">
        <f>'[2]RECOND COMP'!$S66</f>
        <v>30065.0327781619</v>
      </c>
      <c r="J65" s="408"/>
      <c r="L65" s="291"/>
      <c r="N65" s="291"/>
      <c r="O65" s="291"/>
      <c r="P65" s="291"/>
      <c r="Q65" s="291"/>
      <c r="R65" s="291"/>
      <c r="S65" s="291"/>
      <c r="T65" s="291"/>
      <c r="U65" s="291"/>
      <c r="V65" s="291"/>
      <c r="W65" s="291"/>
      <c r="X65" s="291"/>
      <c r="Y65" s="291"/>
      <c r="Z65" s="291"/>
      <c r="AI65" s="524"/>
      <c r="AJ65" s="524"/>
      <c r="AK65" s="525"/>
      <c r="AL65" s="525"/>
      <c r="AM65" s="524"/>
      <c r="AN65" s="524"/>
    </row>
    <row r="66" customHeight="1" spans="1:40">
      <c r="A66" s="130" t="str">
        <f>'[2]RECOND COMP'!$A67</f>
        <v>REC055</v>
      </c>
      <c r="B66" s="531" t="str">
        <f>'[2]RECOND COMP'!B67</f>
        <v>S4T-5.2</v>
      </c>
      <c r="C66" s="538" t="s">
        <v>784</v>
      </c>
      <c r="D66" s="535">
        <v>5</v>
      </c>
      <c r="E66" s="521" t="str">
        <f>'[2]RECOND COMP'!J67</f>
        <v>~</v>
      </c>
      <c r="F66" s="513" t="str">
        <f>'[2]RECOND COMP'!$M67</f>
        <v>26200 btu</v>
      </c>
      <c r="G66" s="497"/>
      <c r="H66" s="515" t="str">
        <f>'[2]RECOND COMP'!$P67</f>
        <v>CU - 90 QC</v>
      </c>
      <c r="I66" s="523">
        <f>'[2]RECOND COMP'!$S67</f>
        <v>9930.01601561182</v>
      </c>
      <c r="J66" s="408"/>
      <c r="L66" s="291"/>
      <c r="N66" s="291"/>
      <c r="O66" s="291"/>
      <c r="P66" s="291"/>
      <c r="Q66" s="291"/>
      <c r="R66" s="291"/>
      <c r="S66" s="291"/>
      <c r="T66" s="291"/>
      <c r="U66" s="291"/>
      <c r="V66" s="291"/>
      <c r="W66" s="291"/>
      <c r="X66" s="291"/>
      <c r="Y66" s="291"/>
      <c r="Z66" s="291"/>
      <c r="AI66" s="524"/>
      <c r="AJ66" s="524"/>
      <c r="AK66" s="525"/>
      <c r="AL66" s="525"/>
      <c r="AM66" s="524"/>
      <c r="AN66" s="524"/>
    </row>
    <row r="67" spans="1:40">
      <c r="A67" s="130" t="str">
        <f>'[2]RECOND COMP'!$A68</f>
        <v>REC056</v>
      </c>
      <c r="B67" s="531" t="str">
        <f>'[2]RECOND COMP'!B68</f>
        <v>S4N-8.2</v>
      </c>
      <c r="C67" s="539"/>
      <c r="D67" s="535">
        <v>8</v>
      </c>
      <c r="E67" s="521" t="str">
        <f>'[2]RECOND COMP'!J68</f>
        <v>~</v>
      </c>
      <c r="F67" s="513" t="str">
        <f>'[2]RECOND COMP'!$M68</f>
        <v>37500 btu</v>
      </c>
      <c r="G67" s="497"/>
      <c r="H67" s="515" t="str">
        <f>'[2]RECOND COMP'!$P68</f>
        <v>CU - 125 QC</v>
      </c>
      <c r="I67" s="523">
        <f>'[2]RECOND COMP'!$S68</f>
        <v>12208.7393542247</v>
      </c>
      <c r="J67" s="408"/>
      <c r="L67" s="291"/>
      <c r="N67" s="291"/>
      <c r="O67" s="291"/>
      <c r="P67" s="291"/>
      <c r="Q67" s="291"/>
      <c r="R67" s="291"/>
      <c r="S67" s="291"/>
      <c r="T67" s="291"/>
      <c r="U67" s="291"/>
      <c r="V67" s="291"/>
      <c r="W67" s="291"/>
      <c r="X67" s="291"/>
      <c r="Y67" s="291"/>
      <c r="Z67" s="291"/>
      <c r="AI67" s="524"/>
      <c r="AJ67" s="524"/>
      <c r="AK67" s="525"/>
      <c r="AL67" s="525"/>
      <c r="AM67" s="524"/>
      <c r="AN67" s="524"/>
    </row>
    <row r="68" spans="1:40">
      <c r="A68" s="130" t="str">
        <f>'[2]RECOND COMP'!$A69</f>
        <v>REC057</v>
      </c>
      <c r="B68" s="531" t="str">
        <f>'[2]RECOND COMP'!B69</f>
        <v>S4G-12.2</v>
      </c>
      <c r="C68" s="539"/>
      <c r="D68" s="540">
        <v>12</v>
      </c>
      <c r="E68" s="521" t="str">
        <f>'[2]RECOND COMP'!J69</f>
        <v>~</v>
      </c>
      <c r="F68" s="513" t="str">
        <f>'[2]RECOND COMP'!$M69</f>
        <v>56550 btu</v>
      </c>
      <c r="G68" s="497"/>
      <c r="H68" s="515" t="str">
        <f>'[2]RECOND COMP'!$P69</f>
        <v>CU - 160 QC</v>
      </c>
      <c r="I68" s="523">
        <f>'[2]RECOND COMP'!$S69</f>
        <v>16207.6432414701</v>
      </c>
      <c r="J68" s="408"/>
      <c r="L68" s="291"/>
      <c r="N68" s="291"/>
      <c r="O68" s="291"/>
      <c r="P68" s="291"/>
      <c r="Q68" s="291"/>
      <c r="R68" s="291"/>
      <c r="S68" s="291"/>
      <c r="T68" s="291"/>
      <c r="U68" s="291"/>
      <c r="V68" s="291"/>
      <c r="W68" s="291"/>
      <c r="X68" s="291"/>
      <c r="Y68" s="291"/>
      <c r="Z68" s="291"/>
      <c r="AI68" s="524"/>
      <c r="AJ68" s="524"/>
      <c r="AK68" s="525"/>
      <c r="AL68" s="525"/>
      <c r="AM68" s="524"/>
      <c r="AN68" s="524"/>
    </row>
    <row r="69" spans="1:40">
      <c r="A69" s="130" t="str">
        <f>'[2]RECOND COMP'!$A70</f>
        <v>REC058</v>
      </c>
      <c r="B69" s="531" t="str">
        <f>'[2]RECOND COMP'!B70</f>
        <v>S6J-16.2</v>
      </c>
      <c r="C69" s="539"/>
      <c r="D69" s="536">
        <v>16</v>
      </c>
      <c r="E69" s="521" t="str">
        <f>'[2]RECOND COMP'!J70</f>
        <v>~</v>
      </c>
      <c r="F69" s="513" t="str">
        <f>'[2]RECOND COMP'!$M70</f>
        <v>84000 btu</v>
      </c>
      <c r="G69" s="497"/>
      <c r="H69" s="515" t="str">
        <f>'[2]RECOND COMP'!$P70</f>
        <v>CU - 200 QC</v>
      </c>
      <c r="I69" s="523">
        <f>'[2]RECOND COMP'!$S70</f>
        <v>20721.3143948104</v>
      </c>
      <c r="J69" s="408"/>
      <c r="L69" s="291"/>
      <c r="N69" s="291"/>
      <c r="O69" s="291"/>
      <c r="P69" s="291"/>
      <c r="Q69" s="291"/>
      <c r="R69" s="291"/>
      <c r="S69" s="291"/>
      <c r="T69" s="291"/>
      <c r="U69" s="291"/>
      <c r="V69" s="291"/>
      <c r="W69" s="291"/>
      <c r="X69" s="291"/>
      <c r="Y69" s="291"/>
      <c r="Z69" s="291"/>
      <c r="AI69" s="524"/>
      <c r="AJ69" s="524"/>
      <c r="AK69" s="525"/>
      <c r="AL69" s="525"/>
      <c r="AM69" s="524"/>
      <c r="AN69" s="524"/>
    </row>
    <row r="70" spans="1:40">
      <c r="A70" s="130" t="str">
        <f>'[2]RECOND COMP'!$A71</f>
        <v>REC059</v>
      </c>
      <c r="B70" s="531" t="str">
        <f>'[2]RECOND COMP'!B71</f>
        <v>S6H-20.2</v>
      </c>
      <c r="C70" s="539"/>
      <c r="D70" s="536">
        <v>20</v>
      </c>
      <c r="E70" s="521">
        <f>'[2]RECOND COMP'!J71</f>
        <v>8553.61203034601</v>
      </c>
      <c r="F70" s="513" t="str">
        <f>'[2]RECOND COMP'!$M71</f>
        <v>94000 btu</v>
      </c>
      <c r="G70" s="497"/>
      <c r="H70" s="515" t="str">
        <f>'[2]RECOND COMP'!$P71</f>
        <v>CU - 250 QC</v>
      </c>
      <c r="I70" s="523">
        <f>'[2]RECOND COMP'!$S71</f>
        <v>24607.72113612</v>
      </c>
      <c r="J70" s="408"/>
      <c r="L70" s="291"/>
      <c r="N70" s="291"/>
      <c r="O70" s="291"/>
      <c r="P70" s="291"/>
      <c r="Q70" s="291"/>
      <c r="R70" s="291"/>
      <c r="S70" s="291"/>
      <c r="T70" s="291"/>
      <c r="U70" s="291"/>
      <c r="V70" s="291"/>
      <c r="W70" s="291"/>
      <c r="X70" s="291"/>
      <c r="Y70" s="291"/>
      <c r="Z70" s="291"/>
      <c r="AI70" s="524"/>
      <c r="AJ70" s="524"/>
      <c r="AK70" s="525"/>
      <c r="AL70" s="525"/>
      <c r="AM70" s="524"/>
      <c r="AN70" s="524"/>
    </row>
    <row r="71" spans="1:40">
      <c r="A71" s="130" t="str">
        <f>'[2]RECOND COMP'!$A72</f>
        <v>REC060</v>
      </c>
      <c r="B71" s="531" t="str">
        <f>'[2]RECOND COMP'!B72</f>
        <v>S6G-25.2</v>
      </c>
      <c r="C71" s="539"/>
      <c r="D71" s="536">
        <v>25</v>
      </c>
      <c r="E71" s="521">
        <f>'[2]RECOND COMP'!J72</f>
        <v>9266.41303287484</v>
      </c>
      <c r="F71" s="513" t="str">
        <f>'[2]RECOND COMP'!$M72</f>
        <v>111780 btu</v>
      </c>
      <c r="G71" s="497"/>
      <c r="H71" s="515" t="str">
        <f>'[2]RECOND COMP'!$P72</f>
        <v>CU - 300 QC</v>
      </c>
      <c r="I71" s="523">
        <f>'[2]RECOND COMP'!$S72</f>
        <v>26364.694248123</v>
      </c>
      <c r="J71" s="408"/>
      <c r="L71" s="291"/>
      <c r="N71" s="291"/>
      <c r="O71" s="291"/>
      <c r="P71" s="291"/>
      <c r="Q71" s="291"/>
      <c r="R71" s="291"/>
      <c r="S71" s="291"/>
      <c r="T71" s="291"/>
      <c r="U71" s="291"/>
      <c r="V71" s="291"/>
      <c r="W71" s="291"/>
      <c r="X71" s="291"/>
      <c r="Y71" s="291"/>
      <c r="Z71" s="291"/>
      <c r="AI71" s="524"/>
      <c r="AJ71" s="524"/>
      <c r="AK71" s="525"/>
      <c r="AL71" s="525"/>
      <c r="AM71" s="524"/>
      <c r="AN71" s="524"/>
    </row>
    <row r="72" spans="1:40">
      <c r="A72" s="130" t="str">
        <f>'[2]RECOND COMP'!$A73</f>
        <v>REC061</v>
      </c>
      <c r="B72" s="531" t="str">
        <f>'[2]RECOND COMP'!B73</f>
        <v>S6F-30.2</v>
      </c>
      <c r="C72" s="541"/>
      <c r="D72" s="536">
        <v>30</v>
      </c>
      <c r="E72" s="521">
        <f>'[2]RECOND COMP'!J73</f>
        <v>12314.6752364703</v>
      </c>
      <c r="F72" s="513" t="str">
        <f>'[2]RECOND COMP'!$M73</f>
        <v>133800btu</v>
      </c>
      <c r="G72" s="497"/>
      <c r="H72" s="515" t="str">
        <f>'[2]RECOND COMP'!$P73</f>
        <v>CU - 350 QC</v>
      </c>
      <c r="I72" s="523">
        <f>'[2]RECOND COMP'!$S73</f>
        <v>29436.1298807297</v>
      </c>
      <c r="J72" s="408"/>
      <c r="L72" s="291"/>
      <c r="N72" s="291"/>
      <c r="O72" s="291"/>
      <c r="P72" s="291"/>
      <c r="Q72" s="291"/>
      <c r="R72" s="291"/>
      <c r="S72" s="291"/>
      <c r="T72" s="291"/>
      <c r="U72" s="291"/>
      <c r="V72" s="291"/>
      <c r="W72" s="291"/>
      <c r="X72" s="291"/>
      <c r="Y72" s="291"/>
      <c r="Z72" s="291"/>
      <c r="AI72" s="524"/>
      <c r="AJ72" s="524"/>
      <c r="AK72" s="525"/>
      <c r="AL72" s="525"/>
      <c r="AM72" s="524"/>
      <c r="AN72" s="524"/>
    </row>
    <row r="73" ht="24" spans="1:40">
      <c r="A73" s="130" t="str">
        <f>'[2]RECOND COMP'!$A74</f>
        <v>REC062</v>
      </c>
      <c r="B73" s="531" t="str">
        <f>'[2]RECOND COMP'!B74</f>
        <v>HSKC6461-60</v>
      </c>
      <c r="C73" s="542" t="s">
        <v>785</v>
      </c>
      <c r="D73" s="536">
        <v>60</v>
      </c>
      <c r="E73" s="521">
        <f>'[2]RECOND COMP'!J74</f>
        <v>9064.96927129061</v>
      </c>
      <c r="F73" s="513" t="str">
        <f>'[2]RECOND COMP'!$M74</f>
        <v>174750 btu -20c</v>
      </c>
      <c r="G73" s="497"/>
      <c r="H73" s="515" t="str">
        <f>'[2]RECOND COMP'!$P74</f>
        <v>HTC 75</v>
      </c>
      <c r="I73" s="523">
        <f>'[2]RECOND COMP'!$S74</f>
        <v>34001.3163153865</v>
      </c>
      <c r="J73" s="408"/>
      <c r="L73" s="291"/>
      <c r="N73" s="291"/>
      <c r="O73" s="291"/>
      <c r="P73" s="291"/>
      <c r="Q73" s="291"/>
      <c r="R73" s="291"/>
      <c r="S73" s="291"/>
      <c r="T73" s="291"/>
      <c r="U73" s="291"/>
      <c r="V73" s="291"/>
      <c r="W73" s="291"/>
      <c r="X73" s="291"/>
      <c r="Y73" s="291"/>
      <c r="Z73" s="291"/>
      <c r="AI73" s="524"/>
      <c r="AJ73" s="524"/>
      <c r="AK73" s="525"/>
      <c r="AL73" s="525"/>
      <c r="AM73" s="524"/>
      <c r="AN73" s="524"/>
    </row>
    <row r="74" ht="24" spans="1:40">
      <c r="A74" s="130" t="str">
        <f>'[2]RECOND COMP'!$A75</f>
        <v>REC063</v>
      </c>
      <c r="B74" s="531" t="str">
        <f>'[2]RECOND COMP'!B75</f>
        <v>HSKC7461-80</v>
      </c>
      <c r="C74" s="543"/>
      <c r="D74" s="536">
        <v>80</v>
      </c>
      <c r="E74" s="521">
        <f>'[2]RECOND COMP'!J75</f>
        <v>9669.30055604331</v>
      </c>
      <c r="F74" s="513" t="str">
        <f>'[2]RECOND COMP'!$M75</f>
        <v>239250 btu -20c</v>
      </c>
      <c r="G74" s="505"/>
      <c r="H74" s="515" t="str">
        <f>'[2]RECOND COMP'!$P75</f>
        <v>HTC 75</v>
      </c>
      <c r="I74" s="523">
        <f>'[2]RECOND COMP'!$S75</f>
        <v>37101.8444689051</v>
      </c>
      <c r="J74" s="410"/>
      <c r="L74" s="291"/>
      <c r="N74" s="291"/>
      <c r="O74" s="291"/>
      <c r="P74" s="291"/>
      <c r="Q74" s="291"/>
      <c r="R74" s="291"/>
      <c r="S74" s="291"/>
      <c r="T74" s="291"/>
      <c r="U74" s="291"/>
      <c r="V74" s="291"/>
      <c r="W74" s="291"/>
      <c r="X74" s="291"/>
      <c r="Y74" s="291"/>
      <c r="Z74" s="291"/>
      <c r="AI74" s="524"/>
      <c r="AJ74" s="524"/>
      <c r="AK74" s="525"/>
      <c r="AL74" s="525"/>
      <c r="AM74" s="524"/>
      <c r="AN74" s="524"/>
    </row>
    <row r="75" s="399" customFormat="1" customHeight="1" spans="1:40">
      <c r="A75" s="130" t="str">
        <f>'[2]RECOND COMP'!$A76</f>
        <v>REC064</v>
      </c>
      <c r="B75" s="531" t="str">
        <f>'[2]RECOND COMP'!B76</f>
        <v>C-SB303</v>
      </c>
      <c r="C75" s="544" t="s">
        <v>786</v>
      </c>
      <c r="D75" s="545">
        <v>4</v>
      </c>
      <c r="E75" s="521" t="str">
        <f>'[2]RECOND COMP'!J76</f>
        <v>~</v>
      </c>
      <c r="F75" s="513">
        <f>'[2]RECOND COMP'!$M76</f>
        <v>0</v>
      </c>
      <c r="G75" s="497"/>
      <c r="H75" s="515">
        <f>'[2]RECOND COMP'!$P76</f>
        <v>0</v>
      </c>
      <c r="I75" s="523">
        <f>'[2]RECOND COMP'!$S76</f>
        <v>0</v>
      </c>
      <c r="J75" s="142"/>
      <c r="K75" s="291"/>
      <c r="AI75" s="524"/>
      <c r="AJ75" s="524"/>
      <c r="AK75" s="525"/>
      <c r="AL75" s="525"/>
      <c r="AM75" s="524"/>
      <c r="AN75" s="524"/>
    </row>
    <row r="76" s="399" customFormat="1" customHeight="1" spans="1:40">
      <c r="A76" s="130" t="str">
        <f>'[2]RECOND COMP'!$A77</f>
        <v>REC065</v>
      </c>
      <c r="B76" s="531" t="str">
        <f>'[2]RECOND COMP'!B77</f>
        <v>C-SB453</v>
      </c>
      <c r="C76" s="546"/>
      <c r="D76" s="547">
        <v>6</v>
      </c>
      <c r="E76" s="521" t="str">
        <f>'[2]RECOND COMP'!J77</f>
        <v>~</v>
      </c>
      <c r="F76" s="513">
        <f>'[2]RECOND COMP'!$M77</f>
        <v>0</v>
      </c>
      <c r="G76" s="493" t="s">
        <v>787</v>
      </c>
      <c r="H76" s="515" t="str">
        <f>'[2]RECOND COMP'!$P77</f>
        <v>CU - 72 QC</v>
      </c>
      <c r="I76" s="523">
        <f>'[2]RECOND COMP'!$S77</f>
        <v>0</v>
      </c>
      <c r="J76" s="142"/>
      <c r="K76" s="291"/>
      <c r="AI76" s="524"/>
      <c r="AJ76" s="524"/>
      <c r="AK76" s="525"/>
      <c r="AL76" s="525"/>
      <c r="AM76" s="524"/>
      <c r="AN76" s="524"/>
    </row>
    <row r="77" s="399" customFormat="1" spans="1:40">
      <c r="A77" s="130" t="str">
        <f>'[2]RECOND COMP'!$A78</f>
        <v>REC066</v>
      </c>
      <c r="B77" s="531" t="str">
        <f>'[2]RECOND COMP'!B78</f>
        <v>300CB</v>
      </c>
      <c r="C77" s="544" t="s">
        <v>788</v>
      </c>
      <c r="D77" s="547">
        <v>3</v>
      </c>
      <c r="E77" s="521" t="str">
        <f>'[2]RECOND COMP'!J78</f>
        <v>~</v>
      </c>
      <c r="F77" s="513">
        <f>'[2]RECOND COMP'!$M78</f>
        <v>0</v>
      </c>
      <c r="G77" s="497"/>
      <c r="H77" s="515" t="str">
        <f>'[2]RECOND COMP'!$P78</f>
        <v>CU - 40  QC</v>
      </c>
      <c r="I77" s="523">
        <f>'[2]RECOND COMP'!$S78</f>
        <v>0</v>
      </c>
      <c r="J77" s="142"/>
      <c r="K77" s="291"/>
      <c r="AI77" s="524"/>
      <c r="AJ77" s="524"/>
      <c r="AK77" s="525"/>
      <c r="AL77" s="525"/>
      <c r="AM77" s="524"/>
      <c r="AN77" s="524"/>
    </row>
    <row r="78" s="399" customFormat="1" spans="1:40">
      <c r="A78" s="130" t="str">
        <f>'[2]RECOND COMP'!$A79</f>
        <v>REC067</v>
      </c>
      <c r="B78" s="531" t="str">
        <f>'[2]RECOND COMP'!B79</f>
        <v>400CB</v>
      </c>
      <c r="C78" s="544" t="s">
        <v>788</v>
      </c>
      <c r="D78" s="547">
        <v>4</v>
      </c>
      <c r="E78" s="521" t="str">
        <f>'[2]RECOND COMP'!J79</f>
        <v>~</v>
      </c>
      <c r="F78" s="513">
        <f>'[2]RECOND COMP'!$M79</f>
        <v>0</v>
      </c>
      <c r="G78" s="497"/>
      <c r="H78" s="515" t="str">
        <f>'[2]RECOND COMP'!$P79</f>
        <v>CU - 50  QC</v>
      </c>
      <c r="I78" s="523">
        <f>'[2]RECOND COMP'!$S79</f>
        <v>0</v>
      </c>
      <c r="J78" s="142"/>
      <c r="K78" s="291"/>
      <c r="AI78" s="524"/>
      <c r="AJ78" s="524"/>
      <c r="AK78" s="525"/>
      <c r="AL78" s="525"/>
      <c r="AM78" s="524"/>
      <c r="AN78" s="524"/>
    </row>
    <row r="79" s="399" customFormat="1" spans="1:40">
      <c r="A79" s="130" t="str">
        <f>'[2]RECOND COMP'!$A80</f>
        <v>REC068</v>
      </c>
      <c r="B79" s="531" t="str">
        <f>'[2]RECOND COMP'!B80</f>
        <v>JT160</v>
      </c>
      <c r="C79" s="544" t="s">
        <v>789</v>
      </c>
      <c r="D79" s="547">
        <v>5</v>
      </c>
      <c r="E79" s="521" t="str">
        <f>'[2]RECOND COMP'!J80</f>
        <v>~</v>
      </c>
      <c r="F79" s="513">
        <f>'[2]RECOND COMP'!$M80</f>
        <v>0</v>
      </c>
      <c r="G79" s="497"/>
      <c r="H79" s="515" t="str">
        <f>'[2]RECOND COMP'!$P80</f>
        <v>CU - 64 QC</v>
      </c>
      <c r="I79" s="523">
        <f>'[2]RECOND COMP'!$S80</f>
        <v>0</v>
      </c>
      <c r="J79" s="142"/>
      <c r="K79" s="291"/>
      <c r="AI79" s="524"/>
      <c r="AJ79" s="524"/>
      <c r="AK79" s="525"/>
      <c r="AL79" s="525"/>
      <c r="AM79" s="524"/>
      <c r="AN79" s="524"/>
    </row>
    <row r="80" spans="1:40">
      <c r="A80" s="130" t="str">
        <f>'[2]RECOND COMP'!$A81</f>
        <v>REC069</v>
      </c>
      <c r="B80" s="531" t="str">
        <f>'[2]RECOND COMP'!B81</f>
        <v>CRHH-083</v>
      </c>
      <c r="C80" s="544" t="s">
        <v>790</v>
      </c>
      <c r="D80" s="547">
        <v>7.5</v>
      </c>
      <c r="E80" s="521">
        <f>'[2]RECOND COMP'!J81</f>
        <v>1416.66666666667</v>
      </c>
      <c r="F80" s="513">
        <f>'[2]RECOND COMP'!$M81</f>
        <v>0</v>
      </c>
      <c r="G80" s="497"/>
      <c r="H80" s="515" t="str">
        <f>'[2]RECOND COMP'!$P81</f>
        <v>CU - 100 QC</v>
      </c>
      <c r="I80" s="523">
        <f>'[2]RECOND COMP'!$S81</f>
        <v>0</v>
      </c>
      <c r="J80" s="345"/>
      <c r="L80" s="291"/>
      <c r="N80" s="291"/>
      <c r="O80" s="291"/>
      <c r="P80" s="291"/>
      <c r="Q80" s="291"/>
      <c r="R80" s="291"/>
      <c r="S80" s="291"/>
      <c r="T80" s="291"/>
      <c r="U80" s="291"/>
      <c r="V80" s="291"/>
      <c r="W80" s="291"/>
      <c r="X80" s="291"/>
      <c r="Y80" s="291"/>
      <c r="Z80" s="291"/>
      <c r="AI80" s="524"/>
      <c r="AJ80" s="524"/>
      <c r="AK80" s="525"/>
      <c r="AL80" s="525"/>
      <c r="AM80" s="524"/>
      <c r="AN80" s="524"/>
    </row>
    <row r="81" spans="1:40">
      <c r="A81" s="130" t="str">
        <f>'[2]RECOND COMP'!$A82</f>
        <v>REC070</v>
      </c>
      <c r="B81" s="531" t="str">
        <f>'[2]RECOND COMP'!B82</f>
        <v>CRFQ-0250 </v>
      </c>
      <c r="C81" s="548" t="s">
        <v>791</v>
      </c>
      <c r="D81" s="474">
        <v>2.5</v>
      </c>
      <c r="E81" s="521">
        <f>'[2]RECOND COMP'!J82</f>
        <v>428.571428571429</v>
      </c>
      <c r="F81" s="513">
        <f>'[2]RECOND COMP'!$M82</f>
        <v>0</v>
      </c>
      <c r="G81" s="497"/>
      <c r="H81" s="515" t="str">
        <f>'[2]RECOND COMP'!$P82</f>
        <v>CU - 36  QC</v>
      </c>
      <c r="I81" s="523">
        <f>'[2]RECOND COMP'!$S82</f>
        <v>0</v>
      </c>
      <c r="J81" s="345"/>
      <c r="L81" s="291"/>
      <c r="N81" s="291"/>
      <c r="O81" s="291"/>
      <c r="P81" s="291"/>
      <c r="Q81" s="291"/>
      <c r="R81" s="291"/>
      <c r="S81" s="291"/>
      <c r="T81" s="291"/>
      <c r="U81" s="291"/>
      <c r="V81" s="291"/>
      <c r="W81" s="291"/>
      <c r="X81" s="291"/>
      <c r="Y81" s="291"/>
      <c r="Z81" s="291"/>
      <c r="AI81" s="524"/>
      <c r="AJ81" s="524"/>
      <c r="AK81" s="525"/>
      <c r="AL81" s="525"/>
      <c r="AM81" s="524"/>
      <c r="AN81" s="524"/>
    </row>
    <row r="82" spans="1:40">
      <c r="A82" s="130" t="str">
        <f>'[2]RECOND COMP'!$A83</f>
        <v>REC071</v>
      </c>
      <c r="B82" s="531" t="str">
        <f>'[2]RECOND COMP'!B83</f>
        <v>CRHD-0275 </v>
      </c>
      <c r="C82" s="549"/>
      <c r="D82" s="474">
        <v>2.75</v>
      </c>
      <c r="E82" s="521">
        <f>'[2]RECOND COMP'!J83</f>
        <v>428.571428571429</v>
      </c>
      <c r="F82" s="513">
        <f>'[2]RECOND COMP'!$M83</f>
        <v>0</v>
      </c>
      <c r="G82" s="497"/>
      <c r="H82" s="515" t="str">
        <f>'[2]RECOND COMP'!$P83</f>
        <v>CU - 40  QC</v>
      </c>
      <c r="I82" s="523">
        <f>'[2]RECOND COMP'!$S83</f>
        <v>0</v>
      </c>
      <c r="J82" s="345"/>
      <c r="L82" s="291"/>
      <c r="N82" s="291"/>
      <c r="O82" s="291"/>
      <c r="P82" s="291"/>
      <c r="Q82" s="291"/>
      <c r="R82" s="291"/>
      <c r="S82" s="291"/>
      <c r="T82" s="291"/>
      <c r="U82" s="291"/>
      <c r="V82" s="291"/>
      <c r="W82" s="291"/>
      <c r="X82" s="291"/>
      <c r="Y82" s="291"/>
      <c r="Z82" s="291"/>
      <c r="AI82" s="524"/>
      <c r="AJ82" s="524"/>
      <c r="AK82" s="525"/>
      <c r="AL82" s="525"/>
      <c r="AM82" s="524"/>
      <c r="AN82" s="524"/>
    </row>
    <row r="83" spans="1:40">
      <c r="A83" s="130" t="str">
        <f>'[2]RECOND COMP'!$A84</f>
        <v>REC072</v>
      </c>
      <c r="B83" s="531" t="str">
        <f>'[2]RECOND COMP'!B84</f>
        <v>JT95</v>
      </c>
      <c r="C83" s="548" t="s">
        <v>792</v>
      </c>
      <c r="D83" s="474">
        <v>3</v>
      </c>
      <c r="E83" s="521" t="str">
        <f>'[2]RECOND COMP'!J84</f>
        <v>~</v>
      </c>
      <c r="F83" s="513">
        <f>'[2]RECOND COMP'!$M84</f>
        <v>0</v>
      </c>
      <c r="G83" s="497"/>
      <c r="H83" s="515">
        <f>'[2]RECOND COMP'!$P84</f>
        <v>0</v>
      </c>
      <c r="I83" s="523">
        <f>'[2]RECOND COMP'!$S84</f>
        <v>0</v>
      </c>
      <c r="J83" s="345"/>
      <c r="L83" s="291"/>
      <c r="N83" s="291"/>
      <c r="O83" s="291"/>
      <c r="P83" s="291"/>
      <c r="Q83" s="291"/>
      <c r="R83" s="291"/>
      <c r="S83" s="291"/>
      <c r="T83" s="291"/>
      <c r="U83" s="291"/>
      <c r="V83" s="291"/>
      <c r="W83" s="291"/>
      <c r="X83" s="291"/>
      <c r="Y83" s="291"/>
      <c r="Z83" s="291"/>
      <c r="AI83" s="524"/>
      <c r="AJ83" s="524"/>
      <c r="AK83" s="525"/>
      <c r="AL83" s="525"/>
      <c r="AM83" s="524"/>
      <c r="AN83" s="524"/>
    </row>
    <row r="84" customHeight="1" spans="1:40">
      <c r="A84" s="130" t="str">
        <f>'[2]RECOND COMP'!$A85</f>
        <v>REC073</v>
      </c>
      <c r="B84" s="531" t="str">
        <f>'[2]RECOND COMP'!B85</f>
        <v>JT160</v>
      </c>
      <c r="C84" s="549"/>
      <c r="D84" s="474">
        <v>5</v>
      </c>
      <c r="E84" s="521" t="str">
        <f>'[2]RECOND COMP'!J85</f>
        <v>~</v>
      </c>
      <c r="F84" s="513">
        <f>'[2]RECOND COMP'!$M85</f>
        <v>0</v>
      </c>
      <c r="G84" s="497"/>
      <c r="H84" s="515" t="str">
        <f>'[2]RECOND COMP'!$P85</f>
        <v>CU - 72 QC</v>
      </c>
      <c r="I84" s="523">
        <f>'[2]RECOND COMP'!$S85</f>
        <v>0</v>
      </c>
      <c r="J84" s="345"/>
      <c r="L84" s="291"/>
      <c r="N84" s="291"/>
      <c r="O84" s="291"/>
      <c r="P84" s="291"/>
      <c r="Q84" s="291"/>
      <c r="R84" s="291"/>
      <c r="S84" s="291"/>
      <c r="T84" s="291"/>
      <c r="U84" s="291"/>
      <c r="V84" s="291"/>
      <c r="W84" s="291"/>
      <c r="X84" s="291"/>
      <c r="Y84" s="291"/>
      <c r="Z84" s="291"/>
      <c r="AI84" s="524"/>
      <c r="AJ84" s="524"/>
      <c r="AK84" s="525"/>
      <c r="AL84" s="525"/>
      <c r="AM84" s="524"/>
      <c r="AN84" s="524"/>
    </row>
    <row r="85" spans="1:40">
      <c r="A85" s="130" t="str">
        <f>'[2]RECOND COMP'!$A86</f>
        <v>REC074</v>
      </c>
      <c r="B85" s="531" t="str">
        <f>'[2]RECOND COMP'!B86</f>
        <v>QR-90</v>
      </c>
      <c r="C85" s="550" t="s">
        <v>793</v>
      </c>
      <c r="D85" s="474">
        <v>7.5</v>
      </c>
      <c r="E85" s="521" t="str">
        <f>'[2]RECOND COMP'!J86</f>
        <v>~</v>
      </c>
      <c r="F85" s="513">
        <f>'[2]RECOND COMP'!$M86</f>
        <v>0</v>
      </c>
      <c r="G85" s="497"/>
      <c r="H85" s="515" t="str">
        <f>'[2]RECOND COMP'!$P86</f>
        <v>CU - 100 QC</v>
      </c>
      <c r="I85" s="523">
        <f>'[2]RECOND COMP'!$S86</f>
        <v>0</v>
      </c>
      <c r="J85" s="345"/>
      <c r="L85" s="291"/>
      <c r="N85" s="291"/>
      <c r="O85" s="291"/>
      <c r="P85" s="291"/>
      <c r="Q85" s="291"/>
      <c r="R85" s="291"/>
      <c r="S85" s="291"/>
      <c r="T85" s="291"/>
      <c r="U85" s="291"/>
      <c r="V85" s="291"/>
      <c r="W85" s="291"/>
      <c r="X85" s="291"/>
      <c r="Y85" s="291"/>
      <c r="Z85" s="291"/>
      <c r="AI85" s="524"/>
      <c r="AJ85" s="524"/>
      <c r="AK85" s="525"/>
      <c r="AL85" s="525"/>
      <c r="AM85" s="524"/>
      <c r="AN85" s="524"/>
    </row>
    <row r="86" spans="1:40">
      <c r="A86" s="130" t="str">
        <f>'[2]RECOND COMP'!$A87</f>
        <v>REC075</v>
      </c>
      <c r="B86" s="531" t="str">
        <f>'[2]RECOND COMP'!B87</f>
        <v>QR-070</v>
      </c>
      <c r="C86" s="550"/>
      <c r="D86" s="474">
        <v>7.5</v>
      </c>
      <c r="E86" s="521">
        <f>'[2]RECOND COMP'!J87</f>
        <v>1071.42857142857</v>
      </c>
      <c r="F86" s="513">
        <f>'[2]RECOND COMP'!$M87</f>
        <v>0</v>
      </c>
      <c r="G86" s="497"/>
      <c r="H86" s="515" t="str">
        <f>'[2]RECOND COMP'!$P87</f>
        <v>CU - 125 QC</v>
      </c>
      <c r="I86" s="523">
        <f>'[2]RECOND COMP'!$S87</f>
        <v>0</v>
      </c>
      <c r="J86" s="345"/>
      <c r="L86" s="291"/>
      <c r="N86" s="291"/>
      <c r="O86" s="291"/>
      <c r="P86" s="291"/>
      <c r="Q86" s="291"/>
      <c r="R86" s="291"/>
      <c r="S86" s="291"/>
      <c r="T86" s="291"/>
      <c r="U86" s="291"/>
      <c r="V86" s="291"/>
      <c r="W86" s="291"/>
      <c r="X86" s="291"/>
      <c r="Y86" s="291"/>
      <c r="Z86" s="291"/>
      <c r="AI86" s="524"/>
      <c r="AJ86" s="524"/>
      <c r="AK86" s="525"/>
      <c r="AL86" s="525"/>
      <c r="AM86" s="524"/>
      <c r="AN86" s="524"/>
    </row>
    <row r="87" spans="1:40">
      <c r="A87" s="130" t="str">
        <f>'[2]RECOND COMP'!$A88</f>
        <v>REC076</v>
      </c>
      <c r="B87" s="531" t="str">
        <f>'[2]RECOND COMP'!B88</f>
        <v>QR-11</v>
      </c>
      <c r="C87" s="550"/>
      <c r="D87" s="474">
        <v>9</v>
      </c>
      <c r="E87" s="521">
        <f>'[2]RECOND COMP'!J88</f>
        <v>1214.28571428571</v>
      </c>
      <c r="F87" s="513">
        <f>'[2]RECOND COMP'!$M88</f>
        <v>0</v>
      </c>
      <c r="G87" s="497"/>
      <c r="H87" s="515">
        <f>'[2]RECOND COMP'!$P88</f>
        <v>0</v>
      </c>
      <c r="I87" s="523">
        <f>'[2]RECOND COMP'!$S88</f>
        <v>0</v>
      </c>
      <c r="J87" s="345"/>
      <c r="L87" s="291"/>
      <c r="N87" s="291"/>
      <c r="O87" s="291"/>
      <c r="P87" s="291"/>
      <c r="Q87" s="291"/>
      <c r="R87" s="291"/>
      <c r="S87" s="291"/>
      <c r="T87" s="291"/>
      <c r="U87" s="291"/>
      <c r="V87" s="291"/>
      <c r="W87" s="291"/>
      <c r="X87" s="291"/>
      <c r="Y87" s="291"/>
      <c r="Z87" s="291"/>
      <c r="AI87" s="524"/>
      <c r="AJ87" s="524"/>
      <c r="AK87" s="525"/>
      <c r="AL87" s="525"/>
      <c r="AM87" s="524"/>
      <c r="AN87" s="524"/>
    </row>
    <row r="88" ht="15" customHeight="1" spans="1:40">
      <c r="A88" s="130" t="str">
        <f>'[2]RECOND COMP'!$A89</f>
        <v>REC077</v>
      </c>
      <c r="B88" s="531" t="str">
        <f>'[2]RECOND COMP'!B89</f>
        <v>QR-125</v>
      </c>
      <c r="C88" s="550"/>
      <c r="D88" s="474">
        <v>10</v>
      </c>
      <c r="E88" s="521" t="str">
        <f>'[2]RECOND COMP'!J89</f>
        <v>~</v>
      </c>
      <c r="F88" s="513">
        <f>'[2]RECOND COMP'!$M89</f>
        <v>0</v>
      </c>
      <c r="G88" s="497"/>
      <c r="H88" s="515" t="str">
        <f>'[2]RECOND COMP'!$P89</f>
        <v>CU - 125 QC</v>
      </c>
      <c r="I88" s="523">
        <f>'[2]RECOND COMP'!$S89</f>
        <v>0</v>
      </c>
      <c r="J88" s="345"/>
      <c r="L88" s="291"/>
      <c r="N88" s="291"/>
      <c r="O88" s="291"/>
      <c r="P88" s="291"/>
      <c r="Q88" s="291"/>
      <c r="R88" s="291"/>
      <c r="S88" s="291"/>
      <c r="T88" s="291"/>
      <c r="U88" s="291"/>
      <c r="V88" s="291"/>
      <c r="W88" s="291"/>
      <c r="X88" s="291"/>
      <c r="Y88" s="291"/>
      <c r="Z88" s="291"/>
      <c r="AI88" s="524"/>
      <c r="AJ88" s="524"/>
      <c r="AK88" s="525"/>
      <c r="AL88" s="525"/>
      <c r="AM88" s="524"/>
      <c r="AN88" s="524"/>
    </row>
    <row r="89" spans="1:40">
      <c r="A89" s="130" t="str">
        <f>'[2]RECOND COMP'!$A90</f>
        <v>REC078</v>
      </c>
      <c r="B89" s="531" t="str">
        <f>'[2]RECOND COMP'!B90</f>
        <v>QR-15</v>
      </c>
      <c r="C89" s="550"/>
      <c r="D89" s="474">
        <v>12.5</v>
      </c>
      <c r="E89" s="521">
        <f>'[2]RECOND COMP'!J90</f>
        <v>1642.85714285714</v>
      </c>
      <c r="F89" s="513">
        <f>'[2]RECOND COMP'!$M90</f>
        <v>0</v>
      </c>
      <c r="G89" s="497"/>
      <c r="H89" s="515" t="str">
        <f>'[2]RECOND COMP'!$P90</f>
        <v>CU - 144 QC</v>
      </c>
      <c r="I89" s="523">
        <f>'[2]RECOND COMP'!$S90</f>
        <v>0</v>
      </c>
      <c r="J89" s="345"/>
      <c r="L89" s="291"/>
      <c r="N89" s="291"/>
      <c r="O89" s="291"/>
      <c r="P89" s="291"/>
      <c r="Q89" s="291"/>
      <c r="R89" s="291"/>
      <c r="S89" s="291"/>
      <c r="T89" s="291"/>
      <c r="U89" s="291"/>
      <c r="V89" s="291"/>
      <c r="W89" s="291"/>
      <c r="X89" s="291"/>
      <c r="Y89" s="291"/>
      <c r="Z89" s="291"/>
      <c r="AI89" s="524"/>
      <c r="AJ89" s="524"/>
      <c r="AK89" s="525"/>
      <c r="AL89" s="525"/>
      <c r="AM89" s="524"/>
      <c r="AN89" s="524"/>
    </row>
    <row r="90" spans="1:40">
      <c r="A90" s="130" t="str">
        <f>'[2]RECOND COMP'!$A91</f>
        <v>REC079</v>
      </c>
      <c r="B90" s="531" t="str">
        <f>'[2]RECOND COMP'!B91</f>
        <v>ZR34K/380V</v>
      </c>
      <c r="C90" s="548" t="s">
        <v>794</v>
      </c>
      <c r="D90" s="474">
        <v>2.75</v>
      </c>
      <c r="E90" s="521" t="str">
        <f>'[2]RECOND COMP'!J91</f>
        <v>~</v>
      </c>
      <c r="F90" s="513">
        <f>'[2]RECOND COMP'!$M91</f>
        <v>0</v>
      </c>
      <c r="G90" s="497"/>
      <c r="H90" s="515" t="str">
        <f>'[2]RECOND COMP'!$P91</f>
        <v>CU - 40  QC</v>
      </c>
      <c r="I90" s="523">
        <f>'[2]RECOND COMP'!$S91</f>
        <v>0</v>
      </c>
      <c r="J90" s="345"/>
      <c r="L90" s="291"/>
      <c r="N90" s="291"/>
      <c r="O90" s="291"/>
      <c r="P90" s="291"/>
      <c r="Q90" s="291"/>
      <c r="R90" s="291"/>
      <c r="S90" s="291"/>
      <c r="T90" s="291"/>
      <c r="U90" s="291"/>
      <c r="V90" s="291"/>
      <c r="W90" s="291"/>
      <c r="X90" s="291"/>
      <c r="Y90" s="291"/>
      <c r="Z90" s="291"/>
      <c r="AI90" s="524"/>
      <c r="AJ90" s="524"/>
      <c r="AK90" s="525"/>
      <c r="AL90" s="525"/>
      <c r="AM90" s="524"/>
      <c r="AN90" s="524"/>
    </row>
    <row r="91" spans="1:40">
      <c r="A91" s="130" t="str">
        <f>'[2]RECOND COMP'!$A92</f>
        <v>REC080</v>
      </c>
      <c r="B91" s="531" t="str">
        <f>'[2]RECOND COMP'!B92</f>
        <v>ZR61</v>
      </c>
      <c r="C91" s="551"/>
      <c r="D91" s="474"/>
      <c r="E91" s="521" t="str">
        <f>'[2]RECOND COMP'!J92</f>
        <v>~</v>
      </c>
      <c r="F91" s="513">
        <f>'[2]RECOND COMP'!$M92</f>
        <v>0</v>
      </c>
      <c r="G91" s="497"/>
      <c r="H91" s="515">
        <f>'[2]RECOND COMP'!$P92</f>
        <v>0</v>
      </c>
      <c r="I91" s="523">
        <f>'[2]RECOND COMP'!$S92</f>
        <v>0</v>
      </c>
      <c r="J91" s="345"/>
      <c r="L91" s="291"/>
      <c r="N91" s="291"/>
      <c r="O91" s="291"/>
      <c r="P91" s="291"/>
      <c r="Q91" s="291"/>
      <c r="R91" s="291"/>
      <c r="S91" s="291"/>
      <c r="T91" s="291"/>
      <c r="U91" s="291"/>
      <c r="V91" s="291"/>
      <c r="W91" s="291"/>
      <c r="X91" s="291"/>
      <c r="Y91" s="291"/>
      <c r="Z91" s="291"/>
      <c r="AI91" s="524"/>
      <c r="AJ91" s="524"/>
      <c r="AK91" s="525"/>
      <c r="AL91" s="525"/>
      <c r="AM91" s="524"/>
      <c r="AN91" s="524"/>
    </row>
    <row r="92" spans="1:40">
      <c r="A92" s="130" t="str">
        <f>'[2]RECOND COMP'!$A93</f>
        <v>REC081</v>
      </c>
      <c r="B92" s="531" t="str">
        <f>'[2]RECOND COMP'!B93</f>
        <v>ZR68K</v>
      </c>
      <c r="C92" s="551"/>
      <c r="D92" s="474">
        <v>5.5</v>
      </c>
      <c r="E92" s="521" t="str">
        <f>'[2]RECOND COMP'!J93</f>
        <v>~</v>
      </c>
      <c r="F92" s="513">
        <f>'[2]RECOND COMP'!$M93</f>
        <v>0</v>
      </c>
      <c r="G92" s="497"/>
      <c r="H92" s="515">
        <f>'[2]RECOND COMP'!$P93</f>
        <v>0</v>
      </c>
      <c r="I92" s="523">
        <f>'[2]RECOND COMP'!$S93</f>
        <v>0</v>
      </c>
      <c r="J92" s="345"/>
      <c r="L92" s="291"/>
      <c r="N92" s="291"/>
      <c r="O92" s="291"/>
      <c r="P92" s="291"/>
      <c r="Q92" s="291"/>
      <c r="R92" s="291"/>
      <c r="S92" s="291"/>
      <c r="T92" s="291"/>
      <c r="U92" s="291"/>
      <c r="V92" s="291"/>
      <c r="W92" s="291"/>
      <c r="X92" s="291"/>
      <c r="Y92" s="291"/>
      <c r="Z92" s="291"/>
      <c r="AI92" s="524"/>
      <c r="AJ92" s="524"/>
      <c r="AK92" s="525"/>
      <c r="AL92" s="525"/>
      <c r="AM92" s="524"/>
      <c r="AN92" s="524"/>
    </row>
    <row r="93" spans="1:40">
      <c r="A93" s="130" t="str">
        <f>'[2]RECOND COMP'!$A94</f>
        <v>REC082</v>
      </c>
      <c r="B93" s="531" t="str">
        <f>'[2]RECOND COMP'!B94</f>
        <v>ZR72K</v>
      </c>
      <c r="C93" s="551"/>
      <c r="D93" s="474">
        <v>6</v>
      </c>
      <c r="E93" s="521" t="str">
        <f>'[2]RECOND COMP'!J94</f>
        <v>~</v>
      </c>
      <c r="F93" s="513">
        <f>'[2]RECOND COMP'!$M94</f>
        <v>0</v>
      </c>
      <c r="G93" s="497"/>
      <c r="H93" s="515" t="str">
        <f>'[2]RECOND COMP'!$P94</f>
        <v>CU - 90 QC</v>
      </c>
      <c r="I93" s="523">
        <f>'[2]RECOND COMP'!$S94</f>
        <v>0</v>
      </c>
      <c r="J93" s="345"/>
      <c r="L93" s="291"/>
      <c r="N93" s="291"/>
      <c r="O93" s="291"/>
      <c r="P93" s="291"/>
      <c r="Q93" s="291"/>
      <c r="R93" s="291"/>
      <c r="S93" s="291"/>
      <c r="T93" s="291"/>
      <c r="U93" s="291"/>
      <c r="V93" s="291"/>
      <c r="W93" s="291"/>
      <c r="X93" s="291"/>
      <c r="Y93" s="291"/>
      <c r="Z93" s="291"/>
      <c r="AI93" s="524"/>
      <c r="AJ93" s="524"/>
      <c r="AK93" s="525"/>
      <c r="AL93" s="525"/>
      <c r="AM93" s="524"/>
      <c r="AN93" s="524"/>
    </row>
    <row r="94" spans="1:40">
      <c r="A94" s="130" t="str">
        <f>'[2]RECOND COMP'!$A95</f>
        <v>REC083</v>
      </c>
      <c r="B94" s="531" t="str">
        <f>'[2]RECOND COMP'!B95</f>
        <v>ZR94K</v>
      </c>
      <c r="C94" s="551"/>
      <c r="D94" s="474">
        <v>7.5</v>
      </c>
      <c r="E94" s="521">
        <f>'[2]RECOND COMP'!J95</f>
        <v>1333.33333333333</v>
      </c>
      <c r="F94" s="513">
        <f>'[2]RECOND COMP'!$M95</f>
        <v>0</v>
      </c>
      <c r="G94" s="497"/>
      <c r="H94" s="515" t="str">
        <f>'[2]RECOND COMP'!$P95</f>
        <v>CU - 125 QC</v>
      </c>
      <c r="I94" s="523">
        <f>'[2]RECOND COMP'!$S95</f>
        <v>0</v>
      </c>
      <c r="J94" s="345"/>
      <c r="L94" s="291"/>
      <c r="N94" s="291"/>
      <c r="O94" s="291"/>
      <c r="P94" s="291"/>
      <c r="Q94" s="291"/>
      <c r="R94" s="291"/>
      <c r="S94" s="291"/>
      <c r="T94" s="291"/>
      <c r="U94" s="291"/>
      <c r="V94" s="291"/>
      <c r="W94" s="291"/>
      <c r="X94" s="291"/>
      <c r="Y94" s="291"/>
      <c r="Z94" s="291"/>
      <c r="AI94" s="524"/>
      <c r="AJ94" s="524"/>
      <c r="AK94" s="525"/>
      <c r="AL94" s="525"/>
      <c r="AM94" s="524"/>
      <c r="AN94" s="524"/>
    </row>
    <row r="95" spans="1:40">
      <c r="A95" s="130" t="str">
        <f>'[2]RECOND COMP'!$A96</f>
        <v>REC084</v>
      </c>
      <c r="B95" s="531" t="str">
        <f>'[2]RECOND COMP'!B96</f>
        <v>ZB66KQE</v>
      </c>
      <c r="C95" s="551"/>
      <c r="D95" s="474">
        <v>10</v>
      </c>
      <c r="E95" s="521">
        <f>'[2]RECOND COMP'!J96</f>
        <v>2500</v>
      </c>
      <c r="F95" s="513">
        <f>'[2]RECOND COMP'!$M96</f>
        <v>0</v>
      </c>
      <c r="G95" s="497"/>
      <c r="H95" s="515" t="str">
        <f>'[2]RECOND COMP'!$P96</f>
        <v>CU - 125 QC</v>
      </c>
      <c r="I95" s="523">
        <f>'[2]RECOND COMP'!$S96</f>
        <v>0</v>
      </c>
      <c r="J95" s="345"/>
      <c r="L95" s="291"/>
      <c r="N95" s="291"/>
      <c r="O95" s="291"/>
      <c r="P95" s="291"/>
      <c r="Q95" s="291"/>
      <c r="R95" s="291"/>
      <c r="S95" s="291"/>
      <c r="T95" s="291"/>
      <c r="U95" s="291"/>
      <c r="V95" s="291"/>
      <c r="W95" s="291"/>
      <c r="X95" s="291"/>
      <c r="Y95" s="291"/>
      <c r="Z95" s="291"/>
      <c r="AI95" s="524"/>
      <c r="AJ95" s="524"/>
      <c r="AK95" s="525"/>
      <c r="AL95" s="525"/>
      <c r="AM95" s="524"/>
      <c r="AN95" s="524"/>
    </row>
    <row r="96" spans="1:40">
      <c r="A96" s="130" t="str">
        <f>'[2]RECOND COMP'!$A97</f>
        <v>REC085</v>
      </c>
      <c r="B96" s="531" t="str">
        <f>'[2]RECOND COMP'!B97</f>
        <v>ZR125K</v>
      </c>
      <c r="C96" s="551"/>
      <c r="D96" s="474">
        <v>10</v>
      </c>
      <c r="E96" s="521">
        <f>'[2]RECOND COMP'!J97</f>
        <v>1583.33333333333</v>
      </c>
      <c r="F96" s="513">
        <f>'[2]RECOND COMP'!$M97</f>
        <v>0</v>
      </c>
      <c r="G96" s="497"/>
      <c r="H96" s="515" t="str">
        <f>'[2]RECOND COMP'!$P97</f>
        <v>CU - 125 QC</v>
      </c>
      <c r="I96" s="523">
        <f>'[2]RECOND COMP'!$S97</f>
        <v>0</v>
      </c>
      <c r="J96" s="345"/>
      <c r="L96" s="291"/>
      <c r="N96" s="291"/>
      <c r="O96" s="291"/>
      <c r="P96" s="291"/>
      <c r="Q96" s="291"/>
      <c r="R96" s="291"/>
      <c r="S96" s="291"/>
      <c r="T96" s="291"/>
      <c r="U96" s="291"/>
      <c r="V96" s="291"/>
      <c r="W96" s="291"/>
      <c r="X96" s="291"/>
      <c r="Y96" s="291"/>
      <c r="Z96" s="291"/>
      <c r="AI96" s="524"/>
      <c r="AJ96" s="524"/>
      <c r="AK96" s="525"/>
      <c r="AL96" s="525"/>
      <c r="AM96" s="524"/>
      <c r="AN96" s="524"/>
    </row>
    <row r="97" customHeight="1" spans="1:40">
      <c r="A97" s="130" t="str">
        <f>'[2]RECOND COMP'!$A98</f>
        <v>REC086</v>
      </c>
      <c r="B97" s="531" t="str">
        <f>'[2]RECOND COMP'!B98</f>
        <v>ZR144K</v>
      </c>
      <c r="C97" s="551"/>
      <c r="D97" s="474">
        <v>12.5</v>
      </c>
      <c r="E97" s="521" t="str">
        <f>'[2]RECOND COMP'!J98</f>
        <v>~</v>
      </c>
      <c r="F97" s="513">
        <f>'[2]RECOND COMP'!$M98</f>
        <v>0</v>
      </c>
      <c r="G97" s="497"/>
      <c r="H97" s="515" t="str">
        <f>'[2]RECOND COMP'!$P98</f>
        <v>CU - 144 QC</v>
      </c>
      <c r="I97" s="523">
        <f>'[2]RECOND COMP'!$S98</f>
        <v>0</v>
      </c>
      <c r="J97" s="345"/>
      <c r="L97" s="291"/>
      <c r="N97" s="291"/>
      <c r="O97" s="291"/>
      <c r="P97" s="291"/>
      <c r="Q97" s="291"/>
      <c r="R97" s="291"/>
      <c r="S97" s="291"/>
      <c r="T97" s="291"/>
      <c r="U97" s="291"/>
      <c r="V97" s="291"/>
      <c r="W97" s="291"/>
      <c r="X97" s="291"/>
      <c r="Y97" s="291"/>
      <c r="Z97" s="291"/>
      <c r="AI97" s="524"/>
      <c r="AJ97" s="524"/>
      <c r="AK97" s="525"/>
      <c r="AL97" s="525"/>
      <c r="AM97" s="524"/>
      <c r="AN97" s="524"/>
    </row>
    <row r="98" spans="1:40">
      <c r="A98" s="130" t="str">
        <f>'[2]RECOND COMP'!$A99</f>
        <v>REC087</v>
      </c>
      <c r="B98" s="531" t="str">
        <f>'[2]RECOND COMP'!B99</f>
        <v>ZR160K</v>
      </c>
      <c r="C98" s="549"/>
      <c r="D98" s="474">
        <v>15</v>
      </c>
      <c r="E98" s="521" t="str">
        <f>'[2]RECOND COMP'!J99</f>
        <v>~</v>
      </c>
      <c r="F98" s="513">
        <f>'[2]RECOND COMP'!$M99</f>
        <v>0</v>
      </c>
      <c r="G98" s="497"/>
      <c r="H98" s="515">
        <f>'[2]RECOND COMP'!$P99</f>
        <v>0</v>
      </c>
      <c r="I98" s="523">
        <f>'[2]RECOND COMP'!$S99</f>
        <v>0</v>
      </c>
      <c r="J98" s="345"/>
      <c r="L98" s="291"/>
      <c r="N98" s="291"/>
      <c r="O98" s="291"/>
      <c r="P98" s="291"/>
      <c r="Q98" s="291"/>
      <c r="R98" s="291"/>
      <c r="S98" s="291"/>
      <c r="T98" s="291"/>
      <c r="U98" s="291"/>
      <c r="V98" s="291"/>
      <c r="W98" s="291"/>
      <c r="X98" s="291"/>
      <c r="Y98" s="291"/>
      <c r="Z98" s="291"/>
      <c r="AI98" s="524"/>
      <c r="AJ98" s="524"/>
      <c r="AK98" s="525"/>
      <c r="AL98" s="525"/>
      <c r="AM98" s="524"/>
      <c r="AN98" s="524"/>
    </row>
    <row r="99" spans="1:40">
      <c r="A99" s="130" t="str">
        <f>'[2]RECOND COMP'!$A100</f>
        <v>REC088</v>
      </c>
      <c r="B99" s="531" t="str">
        <f>'[2]RECOND COMP'!B100</f>
        <v>MTZ22 RECOND</v>
      </c>
      <c r="C99" s="548" t="s">
        <v>795</v>
      </c>
      <c r="D99" s="474">
        <v>2</v>
      </c>
      <c r="E99" s="521" t="str">
        <f>'[2]RECOND COMP'!J100</f>
        <v>~</v>
      </c>
      <c r="F99" s="513">
        <f>'[2]RECOND COMP'!$M100</f>
        <v>0</v>
      </c>
      <c r="G99" s="497"/>
      <c r="H99" s="515">
        <f>'[2]RECOND COMP'!$P100</f>
        <v>0</v>
      </c>
      <c r="I99" s="523">
        <f>'[2]RECOND COMP'!$S100</f>
        <v>0</v>
      </c>
      <c r="J99" s="345"/>
      <c r="L99" s="291"/>
      <c r="N99" s="291"/>
      <c r="O99" s="291"/>
      <c r="P99" s="291"/>
      <c r="Q99" s="291"/>
      <c r="R99" s="291"/>
      <c r="S99" s="291"/>
      <c r="T99" s="291"/>
      <c r="U99" s="291"/>
      <c r="V99" s="291"/>
      <c r="W99" s="291"/>
      <c r="X99" s="291"/>
      <c r="Y99" s="291"/>
      <c r="Z99" s="291"/>
      <c r="AI99" s="524"/>
      <c r="AJ99" s="524"/>
      <c r="AK99" s="525"/>
      <c r="AL99" s="525"/>
      <c r="AM99" s="524"/>
      <c r="AN99" s="524"/>
    </row>
    <row r="100" spans="1:40">
      <c r="A100" s="130" t="str">
        <f>'[2]RECOND COMP'!$A101</f>
        <v>REC089</v>
      </c>
      <c r="B100" s="531" t="str">
        <f>'[2]RECOND COMP'!B101</f>
        <v>MTZ28 RECOND</v>
      </c>
      <c r="C100" s="551"/>
      <c r="D100" s="474">
        <v>2</v>
      </c>
      <c r="E100" s="521" t="str">
        <f>'[2]RECOND COMP'!J101</f>
        <v>~</v>
      </c>
      <c r="F100" s="513">
        <f>'[2]RECOND COMP'!$M101</f>
        <v>0</v>
      </c>
      <c r="G100" s="497"/>
      <c r="H100" s="515" t="str">
        <f>'[2]RECOND COMP'!$P101</f>
        <v>CU - 32  QC</v>
      </c>
      <c r="I100" s="523">
        <f>'[2]RECOND COMP'!$S101</f>
        <v>0</v>
      </c>
      <c r="J100" s="345"/>
      <c r="L100" s="291"/>
      <c r="N100" s="291"/>
      <c r="O100" s="291"/>
      <c r="P100" s="291"/>
      <c r="Q100" s="291"/>
      <c r="R100" s="291"/>
      <c r="S100" s="291"/>
      <c r="T100" s="291"/>
      <c r="U100" s="291"/>
      <c r="V100" s="291"/>
      <c r="W100" s="291"/>
      <c r="X100" s="291"/>
      <c r="Y100" s="291"/>
      <c r="Z100" s="291"/>
      <c r="AI100" s="524"/>
      <c r="AJ100" s="524"/>
      <c r="AK100" s="525"/>
      <c r="AL100" s="525"/>
      <c r="AM100" s="524"/>
      <c r="AN100" s="524"/>
    </row>
    <row r="101" spans="1:40">
      <c r="A101" s="130" t="str">
        <f>'[2]RECOND COMP'!$A102</f>
        <v>REC090</v>
      </c>
      <c r="B101" s="531" t="str">
        <f>'[2]RECOND COMP'!B102</f>
        <v>MTZ50 RECOND</v>
      </c>
      <c r="C101" s="551"/>
      <c r="D101" s="474">
        <v>4</v>
      </c>
      <c r="E101" s="521" t="str">
        <f>'[2]RECOND COMP'!J102</f>
        <v>~</v>
      </c>
      <c r="F101" s="513">
        <f>'[2]RECOND COMP'!$M102</f>
        <v>0</v>
      </c>
      <c r="G101" s="497"/>
      <c r="H101" s="515" t="str">
        <f>'[2]RECOND COMP'!$P102</f>
        <v>CU - 50  QC</v>
      </c>
      <c r="I101" s="523">
        <f>'[2]RECOND COMP'!$S102</f>
        <v>0</v>
      </c>
      <c r="J101" s="345"/>
      <c r="L101" s="291"/>
      <c r="N101" s="291"/>
      <c r="O101" s="291"/>
      <c r="P101" s="291"/>
      <c r="Q101" s="291"/>
      <c r="R101" s="291"/>
      <c r="S101" s="291"/>
      <c r="T101" s="291"/>
      <c r="U101" s="291"/>
      <c r="V101" s="291"/>
      <c r="W101" s="291"/>
      <c r="X101" s="291"/>
      <c r="Y101" s="291"/>
      <c r="Z101" s="291"/>
      <c r="AI101" s="524"/>
      <c r="AJ101" s="524"/>
      <c r="AK101" s="525"/>
      <c r="AL101" s="525"/>
      <c r="AM101" s="524"/>
      <c r="AN101" s="524"/>
    </row>
    <row r="102" spans="1:40">
      <c r="A102" s="130" t="str">
        <f>'[2]RECOND COMP'!$A103</f>
        <v>REC091</v>
      </c>
      <c r="B102" s="531" t="str">
        <f>'[2]RECOND COMP'!B103</f>
        <v>MT64 RECOND</v>
      </c>
      <c r="C102" s="551"/>
      <c r="D102" s="474">
        <v>5</v>
      </c>
      <c r="E102" s="521" t="str">
        <f>'[2]RECOND COMP'!J103</f>
        <v>~</v>
      </c>
      <c r="F102" s="513">
        <f>'[2]RECOND COMP'!$M103</f>
        <v>0</v>
      </c>
      <c r="G102" s="497"/>
      <c r="H102" s="515" t="str">
        <f>'[2]RECOND COMP'!$P103</f>
        <v>CU - 64 QC</v>
      </c>
      <c r="I102" s="523">
        <f>'[2]RECOND COMP'!$S103</f>
        <v>0</v>
      </c>
      <c r="J102" s="345"/>
      <c r="L102" s="291"/>
      <c r="N102" s="291"/>
      <c r="O102" s="291"/>
      <c r="P102" s="291"/>
      <c r="Q102" s="291"/>
      <c r="R102" s="291"/>
      <c r="S102" s="291"/>
      <c r="T102" s="291"/>
      <c r="U102" s="291"/>
      <c r="V102" s="291"/>
      <c r="W102" s="291"/>
      <c r="X102" s="291"/>
      <c r="Y102" s="291"/>
      <c r="Z102" s="291"/>
      <c r="AI102" s="524"/>
      <c r="AJ102" s="524"/>
      <c r="AK102" s="525"/>
      <c r="AL102" s="525"/>
      <c r="AM102" s="524"/>
      <c r="AN102" s="524"/>
    </row>
    <row r="103" spans="1:40">
      <c r="A103" s="130" t="str">
        <f>'[2]RECOND COMP'!$A104</f>
        <v>REC092</v>
      </c>
      <c r="B103" s="531" t="str">
        <f>'[2]RECOND COMP'!B104</f>
        <v>MTZ64 RECOND</v>
      </c>
      <c r="C103" s="551"/>
      <c r="D103" s="547">
        <v>5</v>
      </c>
      <c r="E103" s="521" t="str">
        <f>'[2]RECOND COMP'!J104</f>
        <v>~</v>
      </c>
      <c r="F103" s="513">
        <f>'[2]RECOND COMP'!$M104</f>
        <v>0</v>
      </c>
      <c r="G103" s="497"/>
      <c r="H103" s="515" t="str">
        <f>'[2]RECOND COMP'!$P104</f>
        <v>CU - 64 QC</v>
      </c>
      <c r="I103" s="523">
        <f>'[2]RECOND COMP'!$S104</f>
        <v>0</v>
      </c>
      <c r="J103" s="345"/>
      <c r="L103" s="291"/>
      <c r="N103" s="291"/>
      <c r="O103" s="291"/>
      <c r="P103" s="291"/>
      <c r="Q103" s="291"/>
      <c r="R103" s="291"/>
      <c r="S103" s="291"/>
      <c r="T103" s="291"/>
      <c r="U103" s="291"/>
      <c r="V103" s="291"/>
      <c r="W103" s="291"/>
      <c r="X103" s="291"/>
      <c r="Y103" s="291"/>
      <c r="Z103" s="291"/>
      <c r="AI103" s="524"/>
      <c r="AJ103" s="524"/>
      <c r="AK103" s="525"/>
      <c r="AL103" s="525"/>
      <c r="AM103" s="524"/>
      <c r="AN103" s="524"/>
    </row>
    <row r="104" spans="1:40">
      <c r="A104" s="130" t="str">
        <f>'[2]RECOND COMP'!$A105</f>
        <v>REC093</v>
      </c>
      <c r="B104" s="531" t="str">
        <f>'[2]RECOND COMP'!B105</f>
        <v>MT72 RECOND</v>
      </c>
      <c r="C104" s="551"/>
      <c r="D104" s="547">
        <v>6</v>
      </c>
      <c r="E104" s="521" t="str">
        <f>'[2]RECOND COMP'!J105</f>
        <v>~</v>
      </c>
      <c r="F104" s="513">
        <f>'[2]RECOND COMP'!$M105</f>
        <v>0</v>
      </c>
      <c r="G104" s="497"/>
      <c r="H104" s="515">
        <f>'[2]RECOND COMP'!$P105</f>
        <v>0</v>
      </c>
      <c r="I104" s="523">
        <f>'[2]RECOND COMP'!$S105</f>
        <v>0</v>
      </c>
      <c r="J104" s="345"/>
      <c r="L104" s="291"/>
      <c r="N104" s="291"/>
      <c r="O104" s="291"/>
      <c r="P104" s="291"/>
      <c r="Q104" s="291"/>
      <c r="R104" s="291"/>
      <c r="S104" s="291"/>
      <c r="T104" s="291"/>
      <c r="U104" s="291"/>
      <c r="V104" s="291"/>
      <c r="W104" s="291"/>
      <c r="X104" s="291"/>
      <c r="Y104" s="291"/>
      <c r="Z104" s="291"/>
      <c r="AI104" s="524"/>
      <c r="AJ104" s="524"/>
      <c r="AK104" s="525"/>
      <c r="AL104" s="525"/>
      <c r="AM104" s="524"/>
      <c r="AN104" s="524"/>
    </row>
    <row r="105" spans="1:40">
      <c r="A105" s="130" t="str">
        <f>'[2]RECOND COMP'!$A106</f>
        <v>REC094</v>
      </c>
      <c r="B105" s="531" t="str">
        <f>'[2]RECOND COMP'!B106</f>
        <v>MT81 RECOND</v>
      </c>
      <c r="C105" s="551"/>
      <c r="D105" s="547">
        <v>6.5</v>
      </c>
      <c r="E105" s="521" t="str">
        <f>'[2]RECOND COMP'!J106</f>
        <v>~</v>
      </c>
      <c r="F105" s="513">
        <f>'[2]RECOND COMP'!$M106</f>
        <v>0</v>
      </c>
      <c r="G105" s="497"/>
      <c r="H105" s="515">
        <f>'[2]RECOND COMP'!$P106</f>
        <v>0</v>
      </c>
      <c r="I105" s="523">
        <f>'[2]RECOND COMP'!$S106</f>
        <v>0</v>
      </c>
      <c r="J105" s="345"/>
      <c r="L105" s="291"/>
      <c r="N105" s="291"/>
      <c r="O105" s="291"/>
      <c r="P105" s="291"/>
      <c r="Q105" s="291"/>
      <c r="R105" s="291"/>
      <c r="S105" s="291"/>
      <c r="T105" s="291"/>
      <c r="U105" s="291"/>
      <c r="V105" s="291"/>
      <c r="W105" s="291"/>
      <c r="X105" s="291"/>
      <c r="Y105" s="291"/>
      <c r="Z105" s="291"/>
      <c r="AI105" s="524"/>
      <c r="AJ105" s="524"/>
      <c r="AK105" s="525"/>
      <c r="AL105" s="525"/>
      <c r="AM105" s="524"/>
      <c r="AN105" s="524"/>
    </row>
    <row r="106" spans="1:40">
      <c r="A106" s="130" t="str">
        <f>'[2]RECOND COMP'!$A107</f>
        <v>REC095</v>
      </c>
      <c r="B106" s="531" t="str">
        <f>'[2]RECOND COMP'!B107</f>
        <v>MT100 RECOND</v>
      </c>
      <c r="C106" s="551"/>
      <c r="D106" s="474">
        <v>8.5</v>
      </c>
      <c r="E106" s="521" t="str">
        <f>'[2]RECOND COMP'!J107</f>
        <v>~</v>
      </c>
      <c r="F106" s="513">
        <f>'[2]RECOND COMP'!$M107</f>
        <v>0</v>
      </c>
      <c r="G106" s="497"/>
      <c r="H106" s="515" t="str">
        <f>'[2]RECOND COMP'!$P107</f>
        <v>CU - 100 QC</v>
      </c>
      <c r="I106" s="523">
        <f>'[2]RECOND COMP'!$S107</f>
        <v>0</v>
      </c>
      <c r="J106" s="345"/>
      <c r="L106" s="291"/>
      <c r="N106" s="291"/>
      <c r="O106" s="291"/>
      <c r="P106" s="291"/>
      <c r="Q106" s="291"/>
      <c r="R106" s="291"/>
      <c r="S106" s="291"/>
      <c r="T106" s="291"/>
      <c r="U106" s="291"/>
      <c r="V106" s="291"/>
      <c r="W106" s="291"/>
      <c r="X106" s="291"/>
      <c r="Y106" s="291"/>
      <c r="Z106" s="291"/>
      <c r="AI106" s="524"/>
      <c r="AJ106" s="524"/>
      <c r="AK106" s="525"/>
      <c r="AL106" s="525"/>
      <c r="AM106" s="524"/>
      <c r="AN106" s="524"/>
    </row>
    <row r="107" customHeight="1" spans="1:40">
      <c r="A107" s="130" t="str">
        <f>'[2]RECOND COMP'!$A108</f>
        <v>REC096</v>
      </c>
      <c r="B107" s="531" t="str">
        <f>'[2]RECOND COMP'!B108</f>
        <v>MTZ100 RECOND</v>
      </c>
      <c r="C107" s="551"/>
      <c r="D107" s="474">
        <v>8.5</v>
      </c>
      <c r="E107" s="521" t="str">
        <f>'[2]RECOND COMP'!J108</f>
        <v>~</v>
      </c>
      <c r="F107" s="513">
        <f>'[2]RECOND COMP'!$M108</f>
        <v>0</v>
      </c>
      <c r="G107" s="497"/>
      <c r="H107" s="515" t="str">
        <f>'[2]RECOND COMP'!$P108</f>
        <v>CU - 100 QC</v>
      </c>
      <c r="I107" s="523">
        <f>'[2]RECOND COMP'!$S108</f>
        <v>0</v>
      </c>
      <c r="J107" s="345"/>
      <c r="L107" s="291"/>
      <c r="N107" s="291"/>
      <c r="O107" s="291"/>
      <c r="P107" s="291"/>
      <c r="Q107" s="291"/>
      <c r="R107" s="291"/>
      <c r="S107" s="291"/>
      <c r="T107" s="291"/>
      <c r="U107" s="291"/>
      <c r="V107" s="291"/>
      <c r="W107" s="291"/>
      <c r="X107" s="291"/>
      <c r="Y107" s="291"/>
      <c r="Z107" s="291"/>
      <c r="AI107" s="524"/>
      <c r="AJ107" s="524"/>
      <c r="AK107" s="525"/>
      <c r="AL107" s="525"/>
      <c r="AM107" s="524"/>
      <c r="AN107" s="524"/>
    </row>
    <row r="108" spans="1:40">
      <c r="A108" s="130" t="str">
        <f>'[2]RECOND COMP'!$A109</f>
        <v>REC097</v>
      </c>
      <c r="B108" s="531" t="str">
        <f>'[2]RECOND COMP'!B109</f>
        <v>MTZ125 RECOND</v>
      </c>
      <c r="C108" s="551"/>
      <c r="D108" s="474">
        <v>10</v>
      </c>
      <c r="E108" s="521" t="str">
        <f>'[2]RECOND COMP'!J109</f>
        <v>~</v>
      </c>
      <c r="F108" s="513">
        <f>'[2]RECOND COMP'!$M109</f>
        <v>0</v>
      </c>
      <c r="G108" s="497"/>
      <c r="H108" s="515" t="str">
        <f>'[2]RECOND COMP'!$P109</f>
        <v>CU - 125 QC</v>
      </c>
      <c r="I108" s="523">
        <f>'[2]RECOND COMP'!$S109</f>
        <v>0</v>
      </c>
      <c r="J108" s="345"/>
      <c r="L108" s="291"/>
      <c r="N108" s="291"/>
      <c r="O108" s="291"/>
      <c r="P108" s="291"/>
      <c r="Q108" s="291"/>
      <c r="R108" s="291"/>
      <c r="S108" s="291"/>
      <c r="T108" s="291"/>
      <c r="U108" s="291"/>
      <c r="V108" s="291"/>
      <c r="W108" s="291"/>
      <c r="X108" s="291"/>
      <c r="Y108" s="291"/>
      <c r="Z108" s="291"/>
      <c r="AI108" s="524"/>
      <c r="AJ108" s="524"/>
      <c r="AK108" s="525"/>
      <c r="AL108" s="525"/>
      <c r="AM108" s="524"/>
      <c r="AN108" s="524"/>
    </row>
    <row r="109" spans="1:40">
      <c r="A109" s="130" t="str">
        <f>'[2]RECOND COMP'!$A110</f>
        <v>REC098</v>
      </c>
      <c r="B109" s="531" t="str">
        <f>'[2]RECOND COMP'!B110</f>
        <v>MT160 RECOND</v>
      </c>
      <c r="C109" s="549"/>
      <c r="D109" s="474">
        <v>13</v>
      </c>
      <c r="E109" s="521">
        <f>'[2]RECOND COMP'!J110</f>
        <v>2833.33333333333</v>
      </c>
      <c r="F109" s="513">
        <f>'[2]RECOND COMP'!$M110</f>
        <v>0</v>
      </c>
      <c r="G109" s="497"/>
      <c r="H109" s="515" t="str">
        <f>'[2]RECOND COMP'!$P110</f>
        <v>CU - 160 QC</v>
      </c>
      <c r="I109" s="523">
        <f>'[2]RECOND COMP'!$S110</f>
        <v>0</v>
      </c>
      <c r="J109" s="345"/>
      <c r="L109" s="291"/>
      <c r="N109" s="291"/>
      <c r="O109" s="291"/>
      <c r="P109" s="291"/>
      <c r="Q109" s="291"/>
      <c r="R109" s="291"/>
      <c r="S109" s="291"/>
      <c r="T109" s="291"/>
      <c r="U109" s="291"/>
      <c r="V109" s="291"/>
      <c r="W109" s="291"/>
      <c r="X109" s="291"/>
      <c r="Y109" s="291"/>
      <c r="Z109" s="291"/>
      <c r="AI109" s="524"/>
      <c r="AJ109" s="524"/>
      <c r="AK109" s="525"/>
      <c r="AL109" s="525"/>
      <c r="AM109" s="524"/>
      <c r="AN109" s="524"/>
    </row>
    <row r="110" spans="1:40">
      <c r="A110" s="130" t="str">
        <f>'[2]RECOND COMP'!$A111</f>
        <v>REC099</v>
      </c>
      <c r="B110" s="531" t="str">
        <f>'[2]RECOND COMP'!B111</f>
        <v>AW5532/ 1ph (NEW)</v>
      </c>
      <c r="C110" s="548" t="s">
        <v>796</v>
      </c>
      <c r="D110" s="474">
        <v>2.5</v>
      </c>
      <c r="E110" s="521" t="str">
        <f>'[2]RECOND COMP'!J111</f>
        <v>~</v>
      </c>
      <c r="F110" s="513">
        <f>'[2]RECOND COMP'!$M111</f>
        <v>0</v>
      </c>
      <c r="G110" s="497"/>
      <c r="H110" s="515" t="str">
        <f>'[2]RECOND COMP'!$P111</f>
        <v>CU - 36  QC</v>
      </c>
      <c r="I110" s="523">
        <f>'[2]RECOND COMP'!$S111</f>
        <v>0</v>
      </c>
      <c r="J110" s="404"/>
      <c r="L110" s="291"/>
      <c r="N110" s="291"/>
      <c r="O110" s="291"/>
      <c r="P110" s="291"/>
      <c r="Q110" s="291"/>
      <c r="R110" s="291"/>
      <c r="S110" s="291"/>
      <c r="T110" s="291"/>
      <c r="U110" s="291"/>
      <c r="V110" s="291"/>
      <c r="W110" s="291"/>
      <c r="X110" s="291"/>
      <c r="Y110" s="291"/>
      <c r="Z110" s="291"/>
      <c r="AI110" s="524"/>
      <c r="AJ110" s="524"/>
      <c r="AK110" s="525"/>
      <c r="AL110" s="525"/>
      <c r="AM110" s="524"/>
      <c r="AN110" s="524"/>
    </row>
    <row r="111" spans="1:40">
      <c r="A111" s="130" t="str">
        <f>'[2]RECOND COMP'!$A112</f>
        <v>REC100</v>
      </c>
      <c r="B111" s="531" t="str">
        <f>'[2]RECOND COMP'!B112</f>
        <v>AV5538/1PH (NEW)</v>
      </c>
      <c r="C111" s="551"/>
      <c r="D111" s="474">
        <v>3</v>
      </c>
      <c r="E111" s="521" t="str">
        <f>'[2]RECOND COMP'!J112</f>
        <v>~</v>
      </c>
      <c r="F111" s="513">
        <f>'[2]RECOND COMP'!$M112</f>
        <v>0</v>
      </c>
      <c r="G111" s="497"/>
      <c r="H111" s="515" t="str">
        <f>'[2]RECOND COMP'!$P112</f>
        <v>CU - 50  QC</v>
      </c>
      <c r="I111" s="523">
        <f>'[2]RECOND COMP'!$S112</f>
        <v>0</v>
      </c>
      <c r="J111" s="404"/>
      <c r="L111" s="291"/>
      <c r="N111" s="291"/>
      <c r="O111" s="291"/>
      <c r="P111" s="291"/>
      <c r="Q111" s="291"/>
      <c r="R111" s="291"/>
      <c r="S111" s="291"/>
      <c r="T111" s="291"/>
      <c r="U111" s="291"/>
      <c r="V111" s="291"/>
      <c r="W111" s="291"/>
      <c r="X111" s="291"/>
      <c r="Y111" s="291"/>
      <c r="Z111" s="291"/>
      <c r="AI111" s="524"/>
      <c r="AJ111" s="524"/>
      <c r="AK111" s="525"/>
      <c r="AL111" s="525"/>
      <c r="AM111" s="524"/>
      <c r="AN111" s="524"/>
    </row>
    <row r="112" spans="1:40">
      <c r="A112" s="130" t="str">
        <f>'[2]RECOND COMP'!$A113</f>
        <v>REC101</v>
      </c>
      <c r="B112" s="531" t="str">
        <f>'[2]RECOND COMP'!B113</f>
        <v>AV5542</v>
      </c>
      <c r="C112" s="551"/>
      <c r="D112" s="474">
        <v>3.5</v>
      </c>
      <c r="E112" s="521" t="str">
        <f>'[2]RECOND COMP'!J113</f>
        <v>~</v>
      </c>
      <c r="F112" s="513">
        <f>'[2]RECOND COMP'!$M113</f>
        <v>0</v>
      </c>
      <c r="G112" s="497"/>
      <c r="H112" s="515">
        <f>'[2]RECOND COMP'!$P113</f>
        <v>0</v>
      </c>
      <c r="I112" s="523">
        <f>'[2]RECOND COMP'!$S113</f>
        <v>0</v>
      </c>
      <c r="J112" s="345"/>
      <c r="L112" s="291"/>
      <c r="N112" s="291"/>
      <c r="O112" s="291"/>
      <c r="P112" s="291"/>
      <c r="Q112" s="291"/>
      <c r="R112" s="291"/>
      <c r="S112" s="291"/>
      <c r="T112" s="291"/>
      <c r="U112" s="291"/>
      <c r="V112" s="291"/>
      <c r="W112" s="291"/>
      <c r="X112" s="291"/>
      <c r="Y112" s="291"/>
      <c r="Z112" s="291"/>
      <c r="AI112" s="524"/>
      <c r="AJ112" s="524"/>
      <c r="AK112" s="525"/>
      <c r="AL112" s="525"/>
      <c r="AM112" s="524"/>
      <c r="AN112" s="524"/>
    </row>
    <row r="113" spans="1:40">
      <c r="A113" s="130" t="str">
        <f>'[2]RECOND COMP'!$A114</f>
        <v>REC102</v>
      </c>
      <c r="B113" s="531" t="str">
        <f>'[2]RECOND COMP'!B114</f>
        <v>AV5555 </v>
      </c>
      <c r="C113" s="551"/>
      <c r="D113" s="474">
        <v>4.5</v>
      </c>
      <c r="E113" s="521" t="str">
        <f>'[2]RECOND COMP'!J114</f>
        <v>~</v>
      </c>
      <c r="F113" s="513">
        <f>'[2]RECOND COMP'!$M114</f>
        <v>0</v>
      </c>
      <c r="G113" s="497"/>
      <c r="H113" s="515" t="str">
        <f>'[2]RECOND COMP'!$P114</f>
        <v>CU - 72 QC</v>
      </c>
      <c r="I113" s="523">
        <f>'[2]RECOND COMP'!$S114</f>
        <v>0</v>
      </c>
      <c r="J113" s="345"/>
      <c r="L113" s="291"/>
      <c r="N113" s="291"/>
      <c r="O113" s="291"/>
      <c r="P113" s="291"/>
      <c r="Q113" s="291"/>
      <c r="R113" s="291"/>
      <c r="S113" s="291"/>
      <c r="T113" s="291"/>
      <c r="U113" s="291"/>
      <c r="V113" s="291"/>
      <c r="W113" s="291"/>
      <c r="X113" s="291"/>
      <c r="Y113" s="291"/>
      <c r="Z113" s="291"/>
      <c r="AI113" s="524"/>
      <c r="AJ113" s="524"/>
      <c r="AK113" s="525"/>
      <c r="AL113" s="525"/>
      <c r="AM113" s="524"/>
      <c r="AN113" s="524"/>
    </row>
    <row r="114" customHeight="1" spans="1:40">
      <c r="A114" s="130" t="str">
        <f>'[2]RECOND COMP'!$A115</f>
        <v>REC103</v>
      </c>
      <c r="B114" s="531" t="str">
        <f>'[2]RECOND COMP'!B115</f>
        <v>AV5568</v>
      </c>
      <c r="C114" s="551"/>
      <c r="D114" s="474">
        <v>5</v>
      </c>
      <c r="E114" s="521" t="str">
        <f>'[2]RECOND COMP'!J115</f>
        <v>~</v>
      </c>
      <c r="F114" s="513">
        <f>'[2]RECOND COMP'!$M115</f>
        <v>0</v>
      </c>
      <c r="G114" s="497"/>
      <c r="H114" s="515" t="str">
        <f>'[2]RECOND COMP'!$P115</f>
        <v>CU - 90 QC</v>
      </c>
      <c r="I114" s="523">
        <f>'[2]RECOND COMP'!$S115</f>
        <v>0</v>
      </c>
      <c r="J114" s="345"/>
      <c r="L114" s="291"/>
      <c r="N114" s="291"/>
      <c r="O114" s="291"/>
      <c r="P114" s="291"/>
      <c r="Q114" s="291"/>
      <c r="R114" s="291"/>
      <c r="S114" s="291"/>
      <c r="T114" s="291"/>
      <c r="U114" s="291"/>
      <c r="V114" s="291"/>
      <c r="W114" s="291"/>
      <c r="X114" s="291"/>
      <c r="Y114" s="291"/>
      <c r="Z114" s="291"/>
      <c r="AI114" s="524"/>
      <c r="AJ114" s="524"/>
      <c r="AK114" s="525"/>
      <c r="AL114" s="525"/>
      <c r="AM114" s="524"/>
      <c r="AN114" s="524"/>
    </row>
    <row r="115" spans="1:40">
      <c r="A115" s="130" t="str">
        <f>'[2]RECOND COMP'!$A116</f>
        <v>REC104</v>
      </c>
      <c r="B115" s="531" t="str">
        <f>'[2]RECOND COMP'!B116</f>
        <v>AG5573</v>
      </c>
      <c r="C115" s="549"/>
      <c r="D115" s="474">
        <v>6</v>
      </c>
      <c r="E115" s="521" t="str">
        <f>'[2]RECOND COMP'!J116</f>
        <v>~</v>
      </c>
      <c r="F115" s="513">
        <f>'[2]RECOND COMP'!$M116</f>
        <v>0</v>
      </c>
      <c r="G115" s="497"/>
      <c r="H115" s="515" t="str">
        <f>'[2]RECOND COMP'!$P116</f>
        <v>CU - 90 QC</v>
      </c>
      <c r="I115" s="523">
        <f>'[2]RECOND COMP'!$S116</f>
        <v>0</v>
      </c>
      <c r="J115" s="345"/>
      <c r="L115" s="291"/>
      <c r="N115" s="291"/>
      <c r="O115" s="291"/>
      <c r="P115" s="291"/>
      <c r="Q115" s="291"/>
      <c r="R115" s="291"/>
      <c r="S115" s="291"/>
      <c r="T115" s="291"/>
      <c r="U115" s="291"/>
      <c r="V115" s="291"/>
      <c r="W115" s="291"/>
      <c r="X115" s="291"/>
      <c r="Y115" s="291"/>
      <c r="Z115" s="291"/>
      <c r="AI115" s="524"/>
      <c r="AJ115" s="524"/>
      <c r="AK115" s="525"/>
      <c r="AL115" s="525"/>
      <c r="AM115" s="524"/>
      <c r="AN115" s="524"/>
    </row>
    <row r="116" spans="1:40">
      <c r="A116" s="130" t="str">
        <f>'[2]RECOND COMP'!$A117</f>
        <v>REC105</v>
      </c>
      <c r="B116" s="531" t="str">
        <f>'[2]RECOND COMP'!B117</f>
        <v>FH4522z</v>
      </c>
      <c r="C116" s="552" t="s">
        <v>797</v>
      </c>
      <c r="D116" s="474">
        <v>2</v>
      </c>
      <c r="E116" s="521" t="str">
        <f>'[2]RECOND COMP'!J117</f>
        <v>~</v>
      </c>
      <c r="F116" s="513">
        <f>'[2]RECOND COMP'!$M117</f>
        <v>0</v>
      </c>
      <c r="G116" s="497"/>
      <c r="H116" s="515">
        <f>'[2]RECOND COMP'!$P117</f>
        <v>0</v>
      </c>
      <c r="I116" s="523">
        <f>'[2]RECOND COMP'!$S117</f>
        <v>0</v>
      </c>
      <c r="J116" s="345"/>
      <c r="L116" s="291"/>
      <c r="N116" s="291"/>
      <c r="O116" s="291"/>
      <c r="P116" s="291"/>
      <c r="Q116" s="291"/>
      <c r="R116" s="291"/>
      <c r="S116" s="291"/>
      <c r="T116" s="291"/>
      <c r="U116" s="291"/>
      <c r="V116" s="291"/>
      <c r="W116" s="291"/>
      <c r="X116" s="291"/>
      <c r="Y116" s="291"/>
      <c r="Z116" s="291"/>
      <c r="AI116" s="524"/>
      <c r="AJ116" s="524"/>
      <c r="AK116" s="525"/>
      <c r="AL116" s="525"/>
      <c r="AM116" s="524"/>
      <c r="AN116" s="524"/>
    </row>
    <row r="117" spans="1:40">
      <c r="A117" s="130" t="str">
        <f>'[2]RECOND COMP'!$A118</f>
        <v>REC106</v>
      </c>
      <c r="B117" s="531" t="str">
        <f>'[2]RECOND COMP'!B118</f>
        <v>TFH4531</v>
      </c>
      <c r="C117" s="553"/>
      <c r="D117" s="474">
        <v>2.5</v>
      </c>
      <c r="E117" s="521" t="str">
        <f>'[2]RECOND COMP'!J118</f>
        <v>~</v>
      </c>
      <c r="F117" s="513">
        <f>'[2]RECOND COMP'!$M118</f>
        <v>0</v>
      </c>
      <c r="G117" s="497"/>
      <c r="H117" s="515" t="str">
        <f>'[2]RECOND COMP'!$P118</f>
        <v>CU - 36  QC</v>
      </c>
      <c r="I117" s="523">
        <f>'[2]RECOND COMP'!$S118</f>
        <v>0</v>
      </c>
      <c r="J117" s="345"/>
      <c r="L117" s="291"/>
      <c r="N117" s="291"/>
      <c r="O117" s="291"/>
      <c r="P117" s="291"/>
      <c r="Q117" s="291"/>
      <c r="R117" s="291"/>
      <c r="S117" s="291"/>
      <c r="T117" s="291"/>
      <c r="U117" s="291"/>
      <c r="V117" s="291"/>
      <c r="W117" s="291"/>
      <c r="X117" s="291"/>
      <c r="Y117" s="291"/>
      <c r="Z117" s="291"/>
      <c r="AI117" s="524"/>
      <c r="AJ117" s="524"/>
      <c r="AK117" s="525"/>
      <c r="AL117" s="525"/>
      <c r="AM117" s="524"/>
      <c r="AN117" s="524"/>
    </row>
    <row r="118" spans="1:40">
      <c r="A118" s="130" t="str">
        <f>'[2]RECOND COMP'!$A119</f>
        <v>REC107</v>
      </c>
      <c r="B118" s="531" t="str">
        <f>'[2]RECOND COMP'!B119</f>
        <v>25Q/220V</v>
      </c>
      <c r="C118" s="552" t="s">
        <v>798</v>
      </c>
      <c r="D118" s="536">
        <v>2.5</v>
      </c>
      <c r="E118" s="521" t="str">
        <f>'[2]RECOND COMP'!J119</f>
        <v>~</v>
      </c>
      <c r="F118" s="513">
        <f>'[2]RECOND COMP'!$M119</f>
        <v>0</v>
      </c>
      <c r="G118" s="497"/>
      <c r="H118" s="515" t="str">
        <f>'[2]RECOND COMP'!$P119</f>
        <v>CU - 36  QC</v>
      </c>
      <c r="I118" s="523">
        <f>'[2]RECOND COMP'!$S119</f>
        <v>0</v>
      </c>
      <c r="J118" s="407"/>
      <c r="L118" s="291"/>
      <c r="N118" s="291"/>
      <c r="O118" s="291"/>
      <c r="P118" s="291"/>
      <c r="Q118" s="291"/>
      <c r="R118" s="291"/>
      <c r="S118" s="291"/>
      <c r="T118" s="291"/>
      <c r="U118" s="291"/>
      <c r="V118" s="291"/>
      <c r="W118" s="291"/>
      <c r="X118" s="291"/>
      <c r="Y118" s="291"/>
      <c r="Z118" s="291"/>
      <c r="AI118" s="524"/>
      <c r="AJ118" s="524"/>
      <c r="AK118" s="525"/>
      <c r="AL118" s="525"/>
      <c r="AM118" s="524"/>
      <c r="AN118" s="524"/>
    </row>
    <row r="119" spans="1:40">
      <c r="A119" s="130" t="str">
        <f>'[2]RECOND COMP'!$A120</f>
        <v>REC108</v>
      </c>
      <c r="B119" s="531" t="str">
        <f>'[2]RECOND COMP'!B120</f>
        <v>28Q/220V</v>
      </c>
      <c r="C119" s="554"/>
      <c r="D119" s="536">
        <v>2.5</v>
      </c>
      <c r="E119" s="521" t="str">
        <f>'[2]RECOND COMP'!J120</f>
        <v>~</v>
      </c>
      <c r="F119" s="513">
        <f>'[2]RECOND COMP'!$M120</f>
        <v>0</v>
      </c>
      <c r="G119" s="497"/>
      <c r="H119" s="515" t="str">
        <f>'[2]RECOND COMP'!$P120</f>
        <v>CU - 36  QC</v>
      </c>
      <c r="I119" s="523">
        <f>'[2]RECOND COMP'!$S120</f>
        <v>0</v>
      </c>
      <c r="J119" s="408"/>
      <c r="L119" s="291"/>
      <c r="N119" s="291"/>
      <c r="O119" s="291"/>
      <c r="P119" s="291"/>
      <c r="Q119" s="291"/>
      <c r="R119" s="291"/>
      <c r="S119" s="291"/>
      <c r="T119" s="291"/>
      <c r="U119" s="291"/>
      <c r="V119" s="291"/>
      <c r="W119" s="291"/>
      <c r="X119" s="291"/>
      <c r="Y119" s="291"/>
      <c r="Z119" s="291"/>
      <c r="AI119" s="524"/>
      <c r="AJ119" s="524"/>
      <c r="AK119" s="525"/>
      <c r="AL119" s="525"/>
      <c r="AM119" s="524"/>
      <c r="AN119" s="524"/>
    </row>
    <row r="120" spans="1:40">
      <c r="A120" s="130" t="str">
        <f>'[2]RECOND COMP'!$A121</f>
        <v>REC109</v>
      </c>
      <c r="B120" s="531" t="str">
        <f>'[2]RECOND COMP'!B121</f>
        <v>H23A46Q NEW</v>
      </c>
      <c r="C120" s="554"/>
      <c r="D120" s="536">
        <v>4</v>
      </c>
      <c r="E120" s="521" t="str">
        <f>'[2]RECOND COMP'!J121</f>
        <v>~</v>
      </c>
      <c r="F120" s="513">
        <f>'[2]RECOND COMP'!$M121</f>
        <v>0</v>
      </c>
      <c r="G120" s="497"/>
      <c r="H120" s="515">
        <f>'[2]RECOND COMP'!$P121</f>
        <v>0</v>
      </c>
      <c r="I120" s="523">
        <f>'[2]RECOND COMP'!$S121</f>
        <v>0</v>
      </c>
      <c r="J120" s="408"/>
      <c r="L120" s="291"/>
      <c r="N120" s="291"/>
      <c r="O120" s="291"/>
      <c r="P120" s="291"/>
      <c r="Q120" s="291"/>
      <c r="R120" s="291"/>
      <c r="S120" s="291"/>
      <c r="T120" s="291"/>
      <c r="U120" s="291"/>
      <c r="V120" s="291"/>
      <c r="W120" s="291"/>
      <c r="X120" s="291"/>
      <c r="Y120" s="291"/>
      <c r="Z120" s="291"/>
      <c r="AI120" s="524"/>
      <c r="AJ120" s="524"/>
      <c r="AK120" s="525"/>
      <c r="AL120" s="525"/>
      <c r="AM120" s="524"/>
      <c r="AN120" s="524"/>
    </row>
    <row r="121" spans="1:40">
      <c r="A121" s="130" t="str">
        <f>'[2]RECOND COMP'!$A122</f>
        <v>REC110</v>
      </c>
      <c r="B121" s="531" t="str">
        <f>'[2]RECOND COMP'!B122</f>
        <v>H23A623D NEW</v>
      </c>
      <c r="C121" s="554"/>
      <c r="D121" s="536">
        <v>5</v>
      </c>
      <c r="E121" s="521" t="str">
        <f>'[2]RECOND COMP'!J122</f>
        <v>~</v>
      </c>
      <c r="F121" s="513">
        <f>'[2]RECOND COMP'!$M122</f>
        <v>0</v>
      </c>
      <c r="G121" s="497"/>
      <c r="H121" s="515" t="str">
        <f>'[2]RECOND COMP'!$P122</f>
        <v>CU - 72 QC</v>
      </c>
      <c r="I121" s="523">
        <f>'[2]RECOND COMP'!$S122</f>
        <v>0</v>
      </c>
      <c r="J121" s="408"/>
      <c r="L121" s="291"/>
      <c r="N121" s="291"/>
      <c r="O121" s="291"/>
      <c r="P121" s="291"/>
      <c r="Q121" s="291"/>
      <c r="R121" s="291"/>
      <c r="S121" s="291"/>
      <c r="T121" s="291"/>
      <c r="U121" s="291"/>
      <c r="V121" s="291"/>
      <c r="W121" s="291"/>
      <c r="X121" s="291"/>
      <c r="Y121" s="291"/>
      <c r="Z121" s="291"/>
      <c r="AI121" s="524"/>
      <c r="AJ121" s="524"/>
      <c r="AK121" s="525"/>
      <c r="AL121" s="525"/>
      <c r="AM121" s="524"/>
      <c r="AN121" s="524"/>
    </row>
    <row r="122" customHeight="1" spans="1:40">
      <c r="A122" s="130" t="str">
        <f>'[2]RECOND COMP'!$A123</f>
        <v>REC111</v>
      </c>
      <c r="B122" s="531" t="str">
        <f>'[2]RECOND COMP'!B123</f>
        <v>H2BG124</v>
      </c>
      <c r="C122" s="554"/>
      <c r="D122" s="536">
        <v>10</v>
      </c>
      <c r="E122" s="521" t="str">
        <f>'[2]RECOND COMP'!J123</f>
        <v>~</v>
      </c>
      <c r="F122" s="513">
        <f>'[2]RECOND COMP'!$M123</f>
        <v>0</v>
      </c>
      <c r="G122" s="497"/>
      <c r="H122" s="515" t="str">
        <f>'[2]RECOND COMP'!$P123</f>
        <v>CU - 125 QC</v>
      </c>
      <c r="I122" s="523">
        <f>'[2]RECOND COMP'!$S123</f>
        <v>0</v>
      </c>
      <c r="J122" s="408"/>
      <c r="L122" s="291"/>
      <c r="N122" s="291"/>
      <c r="O122" s="291"/>
      <c r="P122" s="291"/>
      <c r="Q122" s="291"/>
      <c r="R122" s="291"/>
      <c r="S122" s="291"/>
      <c r="T122" s="291"/>
      <c r="U122" s="291"/>
      <c r="V122" s="291"/>
      <c r="W122" s="291"/>
      <c r="X122" s="291"/>
      <c r="Y122" s="291"/>
      <c r="Z122" s="291"/>
      <c r="AI122" s="524"/>
      <c r="AJ122" s="524"/>
      <c r="AK122" s="525"/>
      <c r="AL122" s="525"/>
      <c r="AM122" s="524"/>
      <c r="AN122" s="524"/>
    </row>
    <row r="123" spans="1:40">
      <c r="A123" s="130" t="str">
        <f>'[2]RECOND COMP'!$A124</f>
        <v>REC112</v>
      </c>
      <c r="B123" s="531" t="str">
        <f>'[2]RECOND COMP'!B124</f>
        <v>H25G144</v>
      </c>
      <c r="C123" s="554"/>
      <c r="D123" s="536">
        <v>12</v>
      </c>
      <c r="E123" s="521">
        <f>'[2]RECOND COMP'!J124</f>
        <v>1916.66666666667</v>
      </c>
      <c r="F123" s="513">
        <f>'[2]RECOND COMP'!$M124</f>
        <v>0</v>
      </c>
      <c r="G123" s="497"/>
      <c r="H123" s="515">
        <f>'[2]RECOND COMP'!$P124</f>
        <v>0</v>
      </c>
      <c r="I123" s="523">
        <f>'[2]RECOND COMP'!$S124</f>
        <v>0</v>
      </c>
      <c r="J123" s="408"/>
      <c r="L123" s="555"/>
      <c r="N123" s="555"/>
      <c r="O123" s="555"/>
      <c r="P123" s="555"/>
      <c r="Q123" s="556"/>
      <c r="R123" s="557"/>
      <c r="S123" s="558"/>
      <c r="T123" s="559"/>
      <c r="U123" s="559"/>
      <c r="V123" s="555"/>
      <c r="W123" s="555"/>
      <c r="X123" s="555"/>
      <c r="Y123" s="555"/>
      <c r="Z123" s="555"/>
      <c r="AA123" s="555"/>
      <c r="AB123" s="555"/>
      <c r="AC123" s="555"/>
      <c r="AD123" s="555"/>
      <c r="AE123" s="560"/>
      <c r="AI123" s="398"/>
      <c r="AJ123" s="398"/>
    </row>
    <row r="124" spans="1:40">
      <c r="A124" s="130" t="str">
        <f>'[2]RECOND COMP'!$A125</f>
        <v>REC113</v>
      </c>
      <c r="B124" s="531" t="str">
        <f>'[2]RECOND COMP'!B125</f>
        <v>294Q</v>
      </c>
      <c r="C124" s="553"/>
      <c r="D124" s="536">
        <v>25</v>
      </c>
      <c r="E124" s="521" t="str">
        <f>'[2]RECOND COMP'!J125</f>
        <v>~</v>
      </c>
      <c r="F124" s="513">
        <f>'[2]RECOND COMP'!$M125</f>
        <v>0</v>
      </c>
      <c r="G124" s="505"/>
      <c r="H124" s="515" t="str">
        <f>'[2]RECOND COMP'!$P125</f>
        <v>CU - 250 QC</v>
      </c>
      <c r="I124" s="523">
        <f>'[2]RECOND COMP'!$S125</f>
        <v>0</v>
      </c>
      <c r="J124" s="410"/>
      <c r="L124" s="555"/>
      <c r="N124" s="555"/>
      <c r="O124" s="555"/>
      <c r="P124" s="555"/>
      <c r="Q124" s="556"/>
      <c r="R124" s="557"/>
      <c r="S124" s="558"/>
      <c r="T124" s="559"/>
      <c r="U124" s="559"/>
      <c r="V124" s="555"/>
      <c r="W124" s="555"/>
      <c r="X124" s="555"/>
      <c r="Y124" s="555"/>
      <c r="Z124" s="555"/>
      <c r="AA124" s="555"/>
      <c r="AB124" s="555"/>
      <c r="AC124" s="555"/>
      <c r="AD124" s="555"/>
      <c r="AE124" s="560"/>
      <c r="AI124" s="398"/>
      <c r="AJ124" s="398"/>
    </row>
    <row r="125" spans="1:40">
      <c r="A125" s="130" t="str">
        <f>'[2]RECOND COMP'!$A126</f>
        <v>REC114</v>
      </c>
      <c r="B125" s="531" t="str">
        <f>'[2]RECOND COMP'!B126</f>
        <v>JH527YAB</v>
      </c>
      <c r="C125" s="553" t="s">
        <v>799</v>
      </c>
      <c r="D125" s="536">
        <v>10</v>
      </c>
      <c r="E125" s="521" t="str">
        <f>'[2]RECOND COMP'!J126</f>
        <v>~</v>
      </c>
      <c r="F125" s="513">
        <f>'[2]RECOND COMP'!$M126</f>
        <v>0</v>
      </c>
      <c r="G125" s="505"/>
      <c r="H125" s="515">
        <f>'[2]RECOND COMP'!$P126</f>
        <v>0</v>
      </c>
      <c r="I125" s="523">
        <f>'[2]RECOND COMP'!$S126</f>
        <v>0</v>
      </c>
      <c r="J125" s="561"/>
      <c r="L125" s="555"/>
      <c r="N125" s="555"/>
      <c r="O125" s="555"/>
      <c r="P125" s="555"/>
      <c r="Q125" s="556"/>
      <c r="R125" s="557"/>
      <c r="S125" s="558"/>
      <c r="T125" s="559"/>
      <c r="U125" s="559"/>
      <c r="V125" s="555"/>
      <c r="W125" s="555"/>
      <c r="X125" s="555"/>
      <c r="Y125" s="555"/>
      <c r="Z125" s="555"/>
      <c r="AA125" s="555"/>
      <c r="AB125" s="555"/>
      <c r="AC125" s="555"/>
      <c r="AD125" s="555"/>
      <c r="AE125" s="560"/>
      <c r="AI125" s="398"/>
      <c r="AJ125" s="398"/>
    </row>
    <row r="126" spans="1:40">
      <c r="A126" s="130" t="str">
        <f>'[2]RECOND COMP'!$A127</f>
        <v>REC115</v>
      </c>
      <c r="B126" s="531" t="str">
        <f>'[2]RECOND COMP'!B127</f>
        <v>10hp water cooled condenser</v>
      </c>
      <c r="C126" s="562"/>
      <c r="D126" s="474">
        <v>10</v>
      </c>
      <c r="E126" s="521" t="str">
        <f>'[2]RECOND COMP'!J127</f>
        <v>~</v>
      </c>
      <c r="F126" s="513">
        <f>'[2]RECOND COMP'!$M127</f>
        <v>0</v>
      </c>
      <c r="G126" s="563"/>
      <c r="H126" s="515">
        <f>'[2]RECOND COMP'!$P127</f>
        <v>0</v>
      </c>
      <c r="I126" s="523">
        <f>'[2]RECOND COMP'!$S127</f>
        <v>0</v>
      </c>
      <c r="J126" s="561"/>
      <c r="L126" s="555"/>
      <c r="N126" s="555"/>
      <c r="O126" s="555"/>
      <c r="P126" s="555"/>
      <c r="Q126" s="556"/>
      <c r="R126" s="557"/>
      <c r="S126" s="558"/>
      <c r="T126" s="559"/>
      <c r="U126" s="559"/>
      <c r="V126" s="555"/>
      <c r="W126" s="555"/>
      <c r="X126" s="555"/>
      <c r="Y126" s="555"/>
      <c r="Z126" s="555"/>
      <c r="AA126" s="555"/>
      <c r="AB126" s="555"/>
      <c r="AC126" s="555"/>
      <c r="AD126" s="555"/>
      <c r="AE126" s="560"/>
      <c r="AI126" s="398"/>
      <c r="AJ126" s="398"/>
    </row>
    <row r="127" spans="1:40">
      <c r="A127" s="130" t="str">
        <f>'[2]RECOND COMP'!$A128</f>
        <v>REC116</v>
      </c>
      <c r="B127" s="531" t="str">
        <f>'[2]RECOND COMP'!B128</f>
        <v>SM148</v>
      </c>
      <c r="C127" s="548" t="s">
        <v>800</v>
      </c>
      <c r="D127" s="474"/>
      <c r="E127" s="521" t="str">
        <f>'[2]RECOND COMP'!J128</f>
        <v>~</v>
      </c>
      <c r="F127" s="513">
        <f>'[2]RECOND COMP'!$M128</f>
        <v>0</v>
      </c>
      <c r="G127" s="563"/>
      <c r="H127" s="515">
        <f>'[2]RECOND COMP'!$P128</f>
        <v>0</v>
      </c>
      <c r="I127" s="523">
        <f>'[2]RECOND COMP'!$S128</f>
        <v>0</v>
      </c>
      <c r="J127" s="561"/>
      <c r="L127" s="555"/>
      <c r="N127" s="555"/>
      <c r="O127" s="555"/>
      <c r="P127" s="555"/>
      <c r="Q127" s="556"/>
      <c r="R127" s="557"/>
      <c r="S127" s="558"/>
      <c r="T127" s="559"/>
      <c r="U127" s="559"/>
      <c r="V127" s="555"/>
      <c r="W127" s="555"/>
      <c r="X127" s="555"/>
      <c r="Y127" s="555"/>
      <c r="Z127" s="555"/>
      <c r="AA127" s="555"/>
      <c r="AB127" s="555"/>
      <c r="AC127" s="555"/>
      <c r="AD127" s="555"/>
      <c r="AE127" s="560"/>
      <c r="AI127" s="398"/>
      <c r="AJ127" s="398"/>
    </row>
    <row r="128" spans="1:40">
      <c r="A128" s="130" t="str">
        <f>'[2]RECOND COMP'!$A129</f>
        <v>REC117</v>
      </c>
      <c r="B128" s="531" t="str">
        <f>'[2]RECOND COMP'!B129</f>
        <v>SM185 </v>
      </c>
      <c r="C128" s="551"/>
      <c r="D128" s="474">
        <v>15</v>
      </c>
      <c r="E128" s="521" t="str">
        <f>'[2]RECOND COMP'!J129</f>
        <v>~</v>
      </c>
      <c r="F128" s="513">
        <f>'[2]RECOND COMP'!$M129</f>
        <v>0</v>
      </c>
      <c r="G128" s="563"/>
      <c r="H128" s="515">
        <f>'[2]RECOND COMP'!$P129</f>
        <v>0</v>
      </c>
      <c r="I128" s="523">
        <f>'[2]RECOND COMP'!$S129</f>
        <v>0</v>
      </c>
      <c r="J128" s="561"/>
      <c r="L128" s="555"/>
      <c r="N128" s="555"/>
      <c r="O128" s="555"/>
      <c r="P128" s="555"/>
      <c r="Q128" s="556"/>
      <c r="R128" s="557"/>
      <c r="S128" s="558"/>
      <c r="T128" s="559"/>
      <c r="U128" s="559"/>
      <c r="V128" s="555"/>
      <c r="W128" s="555"/>
      <c r="X128" s="555"/>
      <c r="Y128" s="555"/>
      <c r="Z128" s="555"/>
      <c r="AA128" s="555"/>
      <c r="AB128" s="555"/>
      <c r="AC128" s="555"/>
      <c r="AD128" s="555"/>
      <c r="AE128" s="560"/>
      <c r="AI128" s="398"/>
      <c r="AJ128" s="398"/>
    </row>
    <row r="129" spans="1:40">
      <c r="A129" s="130" t="str">
        <f>'[2]RECOND COMP'!$A130</f>
        <v>REC118</v>
      </c>
      <c r="B129" s="531" t="str">
        <f>'[2]RECOND COMP'!B130</f>
        <v>SM160 </v>
      </c>
      <c r="C129" s="549"/>
      <c r="D129" s="474">
        <v>13</v>
      </c>
      <c r="E129" s="521" t="str">
        <f>'[2]RECOND COMP'!J130</f>
        <v>~</v>
      </c>
      <c r="F129" s="513">
        <f>'[2]RECOND COMP'!$M130</f>
        <v>0</v>
      </c>
      <c r="G129" s="563"/>
      <c r="H129" s="515">
        <f>'[2]RECOND COMP'!$P130</f>
        <v>0</v>
      </c>
      <c r="I129" s="523">
        <f>'[2]RECOND COMP'!$S130</f>
        <v>0</v>
      </c>
      <c r="J129" s="561"/>
      <c r="L129" s="555"/>
      <c r="N129" s="555"/>
      <c r="O129" s="555"/>
      <c r="P129" s="555"/>
      <c r="Q129" s="556"/>
      <c r="R129" s="557"/>
      <c r="S129" s="558"/>
      <c r="T129" s="559"/>
      <c r="U129" s="559"/>
      <c r="V129" s="555"/>
      <c r="W129" s="555"/>
      <c r="X129" s="555"/>
      <c r="Y129" s="555"/>
      <c r="Z129" s="555"/>
      <c r="AA129" s="555"/>
      <c r="AB129" s="555"/>
      <c r="AC129" s="555"/>
      <c r="AD129" s="555"/>
      <c r="AE129" s="560"/>
      <c r="AI129" s="398"/>
      <c r="AJ129" s="398"/>
    </row>
    <row r="130" spans="1:40">
      <c r="A130" s="398" t="s">
        <v>801</v>
      </c>
      <c r="B130" s="290"/>
      <c r="C130" s="290"/>
      <c r="D130" s="290"/>
      <c r="E130" s="290"/>
      <c r="F130" s="290"/>
      <c r="G130" s="290"/>
      <c r="H130" s="290"/>
      <c r="I130" s="564"/>
      <c r="J130" s="564"/>
      <c r="K130" s="556"/>
      <c r="L130" s="556"/>
      <c r="N130" s="556"/>
      <c r="O130" s="556"/>
      <c r="P130" s="556"/>
      <c r="Q130" s="556"/>
      <c r="R130" s="556"/>
      <c r="S130" s="556"/>
      <c r="T130" s="556"/>
      <c r="U130" s="559"/>
      <c r="V130" s="559"/>
      <c r="W130" s="556"/>
      <c r="X130" s="556"/>
      <c r="Y130" s="556"/>
      <c r="Z130" s="556"/>
      <c r="AA130" s="556"/>
      <c r="AB130" s="556"/>
      <c r="AC130" s="556"/>
      <c r="AD130" s="398"/>
      <c r="AE130" s="398"/>
      <c r="AF130" s="398"/>
      <c r="AG130" s="398"/>
      <c r="AH130" s="398"/>
      <c r="AI130" s="398"/>
      <c r="AJ130" s="398"/>
      <c r="AK130" s="398"/>
      <c r="AL130" s="398"/>
      <c r="AM130" s="398"/>
    </row>
    <row r="131" spans="1:40">
      <c r="A131" s="565" t="s">
        <v>700</v>
      </c>
      <c r="B131" s="398"/>
      <c r="C131" s="398"/>
      <c r="D131" s="398"/>
      <c r="E131" s="398"/>
      <c r="F131" s="398"/>
      <c r="G131" s="398"/>
      <c r="H131" s="398"/>
      <c r="I131" s="566"/>
      <c r="J131" s="566"/>
      <c r="K131" s="555"/>
      <c r="L131" s="555"/>
      <c r="M131" s="555"/>
      <c r="N131" s="555"/>
      <c r="O131" s="555"/>
      <c r="P131" s="555"/>
      <c r="Q131" s="555"/>
      <c r="R131" s="555"/>
      <c r="S131" s="555"/>
      <c r="T131" s="555"/>
      <c r="U131" s="559"/>
      <c r="V131" s="559"/>
      <c r="W131" s="555"/>
      <c r="X131" s="555"/>
      <c r="Y131" s="555"/>
      <c r="Z131" s="555"/>
      <c r="AA131" s="555"/>
      <c r="AB131" s="555"/>
      <c r="AC131" s="555"/>
      <c r="AD131" s="555"/>
      <c r="AE131" s="398"/>
      <c r="AF131" s="398"/>
      <c r="AG131" s="398"/>
      <c r="AH131" s="398"/>
      <c r="AI131" s="398"/>
      <c r="AJ131" s="398"/>
      <c r="AK131" s="398"/>
      <c r="AL131" s="398"/>
      <c r="AM131" s="398"/>
      <c r="AN131" s="398"/>
    </row>
    <row r="132" spans="1:40">
      <c r="A132" s="398" t="s">
        <v>802</v>
      </c>
      <c r="B132" s="398"/>
      <c r="C132" s="398"/>
      <c r="D132" s="398"/>
      <c r="E132" s="398"/>
      <c r="F132" s="398"/>
      <c r="G132" s="398"/>
      <c r="K132" s="567"/>
      <c r="L132" s="555"/>
      <c r="M132" s="555"/>
      <c r="N132" s="555"/>
      <c r="O132" s="555"/>
      <c r="P132" s="555"/>
      <c r="Q132" s="555"/>
      <c r="R132" s="555"/>
      <c r="S132" s="555"/>
      <c r="T132" s="555"/>
      <c r="U132" s="559"/>
      <c r="V132" s="559"/>
      <c r="W132" s="555"/>
      <c r="X132" s="555"/>
      <c r="Y132" s="555"/>
      <c r="Z132" s="555"/>
      <c r="AA132" s="555"/>
      <c r="AB132" s="555"/>
      <c r="AC132" s="555"/>
      <c r="AD132" s="555"/>
      <c r="AE132" s="398"/>
      <c r="AF132" s="398"/>
      <c r="AG132" s="398"/>
      <c r="AH132" s="398"/>
      <c r="AI132" s="398"/>
      <c r="AJ132" s="398"/>
      <c r="AK132" s="398"/>
      <c r="AL132" s="398"/>
      <c r="AM132" s="398"/>
      <c r="AN132" s="398"/>
    </row>
    <row r="133" spans="1:40">
      <c r="A133" s="290" t="s">
        <v>728</v>
      </c>
      <c r="B133" s="398"/>
      <c r="C133" s="398"/>
      <c r="D133" s="398"/>
      <c r="E133" s="398"/>
      <c r="F133" s="398"/>
      <c r="G133" s="398"/>
      <c r="K133" s="567"/>
      <c r="L133" s="555"/>
      <c r="M133" s="555"/>
      <c r="N133" s="555"/>
      <c r="O133" s="555"/>
      <c r="P133" s="555"/>
      <c r="Q133" s="555"/>
      <c r="R133" s="555"/>
      <c r="S133" s="555"/>
      <c r="T133" s="555"/>
      <c r="U133" s="559"/>
      <c r="V133" s="559"/>
      <c r="W133" s="555"/>
      <c r="X133" s="555"/>
      <c r="Y133" s="555"/>
      <c r="Z133" s="555"/>
      <c r="AA133" s="555"/>
      <c r="AB133" s="555"/>
      <c r="AC133" s="555"/>
      <c r="AD133" s="555"/>
      <c r="AE133" s="398"/>
      <c r="AF133" s="398"/>
      <c r="AG133" s="398"/>
      <c r="AH133" s="398"/>
      <c r="AI133" s="398"/>
      <c r="AJ133" s="398"/>
      <c r="AK133" s="398"/>
      <c r="AL133" s="398"/>
      <c r="AM133" s="398"/>
      <c r="AN133" s="398"/>
    </row>
    <row r="134" spans="1:40">
      <c r="A134" s="290" t="s">
        <v>729</v>
      </c>
      <c r="B134" s="511"/>
      <c r="C134" s="398"/>
      <c r="D134" s="398"/>
      <c r="E134" s="398"/>
      <c r="F134" s="398"/>
      <c r="G134" s="398"/>
      <c r="K134" s="567"/>
      <c r="L134" s="555"/>
      <c r="M134" s="555"/>
      <c r="N134" s="555"/>
      <c r="O134" s="555"/>
      <c r="P134" s="555"/>
      <c r="Q134" s="555"/>
      <c r="R134" s="555"/>
      <c r="S134" s="555"/>
      <c r="T134" s="555"/>
      <c r="U134" s="559"/>
      <c r="V134" s="559"/>
      <c r="W134" s="555"/>
      <c r="X134" s="555"/>
      <c r="Y134" s="555"/>
      <c r="Z134" s="555"/>
      <c r="AA134" s="555"/>
      <c r="AB134" s="555"/>
      <c r="AC134" s="555"/>
      <c r="AD134" s="555"/>
      <c r="AE134" s="398"/>
      <c r="AF134" s="398"/>
      <c r="AG134" s="398"/>
      <c r="AH134" s="398"/>
      <c r="AI134" s="398"/>
      <c r="AJ134" s="398"/>
      <c r="AK134" s="398"/>
      <c r="AL134" s="398"/>
      <c r="AM134" s="398"/>
      <c r="AN134" s="398"/>
    </row>
    <row r="135" spans="1:40">
      <c r="A135" s="85" t="s">
        <v>730</v>
      </c>
      <c r="B135" s="398"/>
      <c r="C135" s="398"/>
      <c r="D135" s="398"/>
      <c r="E135" s="398"/>
      <c r="F135" s="398"/>
      <c r="G135" s="398"/>
      <c r="H135" s="398"/>
      <c r="I135" s="566"/>
      <c r="J135" s="566"/>
      <c r="K135" s="567"/>
      <c r="L135" s="555"/>
      <c r="M135" s="555"/>
      <c r="N135" s="555"/>
      <c r="O135" s="555"/>
      <c r="P135" s="555"/>
      <c r="Q135" s="555"/>
      <c r="R135" s="555"/>
      <c r="S135" s="555"/>
      <c r="T135" s="555"/>
      <c r="U135" s="559"/>
      <c r="V135" s="559"/>
      <c r="W135" s="555"/>
      <c r="X135" s="555"/>
      <c r="Y135" s="555"/>
      <c r="Z135" s="555"/>
      <c r="AA135" s="555"/>
      <c r="AB135" s="555"/>
      <c r="AC135" s="555"/>
      <c r="AD135" s="555"/>
      <c r="AE135" s="398"/>
      <c r="AF135" s="398"/>
      <c r="AG135" s="398"/>
      <c r="AH135" s="398"/>
      <c r="AI135" s="398"/>
      <c r="AJ135" s="398"/>
      <c r="AK135" s="398"/>
      <c r="AL135" s="398"/>
      <c r="AM135" s="398"/>
      <c r="AN135" s="398"/>
    </row>
    <row r="136" spans="1:40">
      <c r="A136" s="290" t="s">
        <v>731</v>
      </c>
      <c r="B136" s="398"/>
      <c r="C136" s="398"/>
      <c r="D136" s="398"/>
      <c r="E136" s="398"/>
      <c r="F136" s="398"/>
      <c r="G136" s="398"/>
      <c r="H136" s="398"/>
      <c r="I136" s="566"/>
      <c r="J136" s="566"/>
      <c r="K136" s="567"/>
      <c r="L136" s="555"/>
      <c r="M136" s="555"/>
      <c r="N136" s="555"/>
      <c r="O136" s="555"/>
      <c r="P136" s="555"/>
      <c r="Q136" s="555"/>
      <c r="R136" s="555"/>
      <c r="S136" s="555"/>
      <c r="T136" s="555"/>
      <c r="U136" s="559"/>
      <c r="V136" s="559"/>
      <c r="W136" s="555"/>
      <c r="X136" s="555"/>
      <c r="Y136" s="555"/>
      <c r="Z136" s="555"/>
      <c r="AA136" s="555"/>
      <c r="AB136" s="555"/>
      <c r="AC136" s="555"/>
      <c r="AD136" s="555"/>
      <c r="AE136" s="398"/>
      <c r="AF136" s="398"/>
      <c r="AG136" s="398"/>
      <c r="AH136" s="398"/>
      <c r="AI136" s="398"/>
      <c r="AJ136" s="398"/>
      <c r="AK136" s="398"/>
      <c r="AL136" s="398"/>
      <c r="AM136" s="398"/>
      <c r="AN136" s="398"/>
    </row>
    <row r="137" spans="1:40">
      <c r="A137" s="398"/>
      <c r="B137" s="398"/>
      <c r="C137" s="398"/>
      <c r="D137" s="398"/>
      <c r="E137" s="398"/>
      <c r="F137" s="398"/>
      <c r="G137" s="398"/>
      <c r="H137" s="398"/>
      <c r="I137" s="566"/>
      <c r="J137" s="566"/>
      <c r="K137" s="567"/>
      <c r="L137" s="555"/>
      <c r="M137" s="555"/>
      <c r="N137" s="555"/>
      <c r="O137" s="555"/>
      <c r="P137" s="555"/>
      <c r="Q137" s="555"/>
      <c r="R137" s="555"/>
      <c r="S137" s="555"/>
      <c r="T137" s="555"/>
      <c r="U137" s="559"/>
      <c r="V137" s="559"/>
      <c r="W137" s="555"/>
      <c r="X137" s="555"/>
      <c r="Y137" s="555"/>
      <c r="Z137" s="555"/>
      <c r="AA137" s="555"/>
      <c r="AB137" s="555"/>
      <c r="AC137" s="555"/>
      <c r="AD137" s="555"/>
      <c r="AE137" s="398"/>
      <c r="AF137" s="398"/>
      <c r="AG137" s="398"/>
      <c r="AH137" s="398"/>
      <c r="AI137" s="398"/>
      <c r="AJ137" s="398"/>
      <c r="AK137" s="398"/>
      <c r="AL137" s="398"/>
      <c r="AM137" s="398"/>
      <c r="AN137" s="398"/>
    </row>
    <row r="138" spans="1:40">
      <c r="A138" s="398"/>
      <c r="B138" s="398"/>
      <c r="C138" s="398"/>
      <c r="D138" s="398"/>
      <c r="E138" s="398"/>
      <c r="F138" s="398"/>
      <c r="G138" s="398"/>
      <c r="H138" s="398"/>
      <c r="I138" s="566"/>
      <c r="J138" s="566"/>
      <c r="U138" s="559"/>
      <c r="V138" s="559"/>
      <c r="W138" s="555"/>
      <c r="X138" s="555"/>
      <c r="Y138" s="555"/>
      <c r="Z138" s="555"/>
      <c r="AA138" s="555"/>
      <c r="AB138" s="555"/>
      <c r="AC138" s="555"/>
      <c r="AD138" s="555"/>
      <c r="AE138" s="398"/>
      <c r="AF138" s="398"/>
      <c r="AG138" s="398"/>
      <c r="AH138" s="398"/>
      <c r="AI138" s="398"/>
      <c r="AJ138" s="398"/>
      <c r="AK138" s="398"/>
      <c r="AL138" s="398"/>
      <c r="AM138" s="398"/>
      <c r="AN138" s="398"/>
    </row>
    <row r="139" spans="1:40">
      <c r="F139" s="291"/>
      <c r="G139" s="291"/>
      <c r="J139" s="555"/>
      <c r="K139" s="555"/>
      <c r="L139" s="555"/>
      <c r="M139" s="555"/>
      <c r="N139" s="555"/>
      <c r="O139" s="555"/>
      <c r="P139" s="555"/>
      <c r="Q139" s="555"/>
      <c r="R139" s="568"/>
      <c r="S139" s="568"/>
      <c r="T139" s="568"/>
      <c r="U139" s="568"/>
      <c r="V139" s="568"/>
      <c r="W139" s="568"/>
      <c r="X139" s="291"/>
      <c r="Y139" s="291"/>
      <c r="Z139" s="291"/>
    </row>
    <row r="140" spans="1:40">
      <c r="F140" s="291"/>
      <c r="G140" s="291"/>
      <c r="J140" s="555"/>
      <c r="K140" s="555"/>
      <c r="L140" s="555"/>
      <c r="M140" s="555"/>
      <c r="N140" s="555"/>
      <c r="O140" s="555"/>
      <c r="P140" s="555"/>
      <c r="Q140" s="555"/>
      <c r="R140" s="568"/>
      <c r="S140" s="568"/>
      <c r="T140" s="568"/>
      <c r="U140" s="568"/>
      <c r="V140" s="568"/>
      <c r="W140" s="568"/>
      <c r="X140" s="291"/>
      <c r="Y140" s="291"/>
      <c r="Z140" s="291"/>
    </row>
    <row r="141" spans="1:40">
      <c r="F141" s="291"/>
      <c r="G141" s="291"/>
      <c r="J141" s="555"/>
      <c r="K141" s="555"/>
      <c r="L141" s="555"/>
      <c r="M141" s="555"/>
      <c r="N141" s="555"/>
      <c r="O141" s="555"/>
      <c r="P141" s="555"/>
      <c r="Q141" s="555"/>
      <c r="R141" s="568"/>
      <c r="S141" s="568"/>
      <c r="T141" s="568"/>
      <c r="U141" s="568"/>
      <c r="V141" s="568"/>
      <c r="W141" s="568"/>
      <c r="X141" s="291"/>
      <c r="Y141" s="291"/>
      <c r="Z141" s="291"/>
    </row>
    <row r="142" spans="1:40">
      <c r="F142" s="291"/>
      <c r="G142" s="291"/>
      <c r="J142" s="555"/>
      <c r="K142" s="555"/>
      <c r="L142" s="555"/>
      <c r="M142" s="555"/>
      <c r="N142" s="555"/>
      <c r="O142" s="555"/>
      <c r="P142" s="555"/>
      <c r="Q142" s="555"/>
      <c r="R142" s="568"/>
      <c r="S142" s="568"/>
      <c r="T142" s="568"/>
      <c r="U142" s="568"/>
      <c r="V142" s="568"/>
      <c r="W142" s="568"/>
      <c r="X142" s="291"/>
      <c r="Y142" s="291"/>
      <c r="Z142" s="291"/>
    </row>
    <row r="143" spans="1:40">
      <c r="F143" s="291"/>
      <c r="G143" s="291"/>
      <c r="J143" s="555"/>
      <c r="K143" s="555"/>
      <c r="L143" s="555"/>
      <c r="M143" s="555"/>
      <c r="N143" s="555"/>
      <c r="O143" s="555"/>
      <c r="P143" s="555"/>
      <c r="Q143" s="555"/>
      <c r="R143" s="568"/>
      <c r="S143" s="568"/>
      <c r="T143" s="568"/>
      <c r="U143" s="568"/>
      <c r="V143" s="568"/>
      <c r="W143" s="568"/>
      <c r="X143" s="291"/>
      <c r="Y143" s="291"/>
      <c r="Z143" s="291"/>
    </row>
    <row r="144" spans="1:40">
      <c r="F144" s="291"/>
      <c r="G144" s="291"/>
      <c r="K144" s="555"/>
      <c r="L144" s="555"/>
      <c r="M144" s="555"/>
      <c r="N144" s="555"/>
      <c r="O144" s="555"/>
      <c r="P144" s="555"/>
      <c r="Q144" s="555"/>
      <c r="R144" s="555"/>
      <c r="S144" s="568"/>
      <c r="T144" s="568"/>
      <c r="U144" s="568"/>
      <c r="V144" s="568"/>
      <c r="W144" s="568"/>
      <c r="X144" s="568"/>
      <c r="Y144" s="291"/>
      <c r="Z144" s="291"/>
    </row>
    <row r="145" spans="1:32">
      <c r="A145" s="291"/>
      <c r="F145" s="291"/>
      <c r="G145" s="291"/>
      <c r="H145" s="569"/>
      <c r="K145" s="555"/>
      <c r="L145" s="555"/>
      <c r="M145" s="555"/>
      <c r="N145" s="555"/>
      <c r="O145" s="555"/>
      <c r="P145" s="555"/>
      <c r="Q145" s="555"/>
      <c r="R145" s="555"/>
      <c r="S145" s="555"/>
      <c r="T145" s="568"/>
      <c r="U145" s="568"/>
      <c r="V145" s="568"/>
      <c r="W145" s="568"/>
      <c r="X145" s="568"/>
      <c r="Y145" s="568"/>
      <c r="Z145" s="568"/>
      <c r="AA145" s="568"/>
      <c r="AB145" s="568"/>
      <c r="AE145" s="510"/>
    </row>
    <row r="146" spans="1:32">
      <c r="F146" s="291"/>
      <c r="G146" s="291"/>
      <c r="I146" s="569"/>
      <c r="K146" s="555"/>
      <c r="L146" s="555"/>
      <c r="M146" s="555"/>
      <c r="N146" s="555"/>
      <c r="O146" s="555"/>
      <c r="P146" s="555"/>
      <c r="Q146" s="555"/>
      <c r="R146" s="555"/>
      <c r="S146" s="555"/>
      <c r="T146" s="555"/>
      <c r="U146" s="555"/>
      <c r="V146" s="555"/>
      <c r="W146" s="555"/>
      <c r="X146" s="555"/>
      <c r="Y146" s="568"/>
      <c r="Z146" s="568"/>
      <c r="AA146" s="568"/>
      <c r="AB146" s="568"/>
      <c r="AC146" s="568"/>
      <c r="AF146" s="510"/>
    </row>
    <row r="147" spans="1:32">
      <c r="F147" s="291"/>
      <c r="G147" s="291"/>
      <c r="I147" s="569"/>
      <c r="K147" s="555"/>
      <c r="L147" s="555"/>
      <c r="M147" s="555"/>
      <c r="N147" s="555"/>
      <c r="O147" s="555"/>
      <c r="P147" s="555"/>
      <c r="Q147" s="555"/>
      <c r="R147" s="555"/>
      <c r="S147" s="555"/>
      <c r="T147" s="555"/>
      <c r="U147" s="555"/>
      <c r="V147" s="555"/>
      <c r="W147" s="555"/>
      <c r="X147" s="555"/>
      <c r="Y147" s="568"/>
      <c r="Z147" s="568"/>
      <c r="AA147" s="568"/>
      <c r="AB147" s="568"/>
      <c r="AC147" s="568"/>
      <c r="AF147" s="510"/>
    </row>
    <row r="148" spans="1:32">
      <c r="F148" s="291"/>
      <c r="G148" s="291"/>
      <c r="I148" s="569"/>
      <c r="K148" s="555"/>
      <c r="L148" s="555"/>
      <c r="M148" s="555"/>
      <c r="N148" s="555"/>
      <c r="O148" s="555"/>
      <c r="P148" s="555"/>
      <c r="Q148" s="555"/>
      <c r="R148" s="555"/>
      <c r="S148" s="555"/>
      <c r="T148" s="555"/>
      <c r="U148" s="555"/>
      <c r="V148" s="555"/>
      <c r="W148" s="555"/>
      <c r="X148" s="555"/>
      <c r="Y148" s="568"/>
      <c r="Z148" s="568"/>
      <c r="AA148" s="568"/>
      <c r="AB148" s="568"/>
      <c r="AC148" s="568"/>
      <c r="AF148" s="510"/>
    </row>
    <row r="149" spans="1:32">
      <c r="F149" s="291"/>
      <c r="G149" s="291"/>
      <c r="I149" s="569"/>
      <c r="K149" s="555"/>
      <c r="L149" s="555"/>
      <c r="M149" s="555"/>
      <c r="N149" s="555"/>
      <c r="O149" s="555"/>
      <c r="P149" s="555"/>
      <c r="Q149" s="555"/>
      <c r="R149" s="555"/>
      <c r="S149" s="555"/>
      <c r="T149" s="555"/>
      <c r="U149" s="555"/>
      <c r="V149" s="555"/>
      <c r="W149" s="555"/>
      <c r="X149" s="555"/>
      <c r="Y149" s="568"/>
      <c r="Z149" s="568"/>
      <c r="AA149" s="568"/>
      <c r="AB149" s="568"/>
      <c r="AC149" s="568"/>
      <c r="AF149" s="510"/>
    </row>
    <row r="150" spans="1:32">
      <c r="F150" s="291"/>
      <c r="G150" s="291"/>
      <c r="I150" s="569"/>
      <c r="K150" s="555"/>
      <c r="L150" s="555"/>
      <c r="M150" s="555"/>
      <c r="N150" s="555"/>
      <c r="O150" s="555"/>
      <c r="P150" s="555"/>
      <c r="Q150" s="555"/>
      <c r="R150" s="555"/>
      <c r="S150" s="555"/>
      <c r="T150" s="555"/>
      <c r="U150" s="555"/>
      <c r="V150" s="555"/>
      <c r="W150" s="555"/>
      <c r="X150" s="555"/>
      <c r="Y150" s="568"/>
      <c r="Z150" s="568"/>
      <c r="AA150" s="568"/>
      <c r="AB150" s="568"/>
      <c r="AC150" s="568"/>
      <c r="AF150" s="510"/>
    </row>
    <row r="151" spans="1:32">
      <c r="F151" s="291"/>
      <c r="G151" s="291"/>
      <c r="I151" s="569"/>
      <c r="K151" s="555"/>
      <c r="L151" s="555"/>
      <c r="M151" s="555"/>
      <c r="N151" s="555"/>
      <c r="O151" s="555"/>
      <c r="P151" s="555"/>
      <c r="Q151" s="555"/>
      <c r="R151" s="555"/>
      <c r="S151" s="555"/>
      <c r="T151" s="555"/>
      <c r="U151" s="555"/>
      <c r="V151" s="555"/>
      <c r="W151" s="555"/>
      <c r="X151" s="555"/>
      <c r="Y151" s="568"/>
      <c r="Z151" s="568"/>
      <c r="AA151" s="568"/>
      <c r="AB151" s="568"/>
      <c r="AC151" s="568"/>
      <c r="AF151" s="510"/>
    </row>
    <row r="152" spans="1:32">
      <c r="F152" s="291"/>
      <c r="G152" s="291"/>
      <c r="I152" s="569"/>
      <c r="K152" s="555"/>
      <c r="L152" s="555"/>
      <c r="M152" s="555"/>
      <c r="N152" s="555"/>
      <c r="O152" s="555"/>
      <c r="P152" s="555"/>
      <c r="Q152" s="555"/>
      <c r="R152" s="555"/>
      <c r="S152" s="555"/>
      <c r="T152" s="555"/>
      <c r="U152" s="555"/>
      <c r="V152" s="555"/>
      <c r="W152" s="555"/>
      <c r="X152" s="555"/>
      <c r="Y152" s="568"/>
      <c r="Z152" s="568"/>
      <c r="AA152" s="568"/>
      <c r="AB152" s="568"/>
      <c r="AC152" s="568"/>
      <c r="AF152" s="510"/>
    </row>
    <row r="153" spans="1:32">
      <c r="F153" s="291"/>
      <c r="G153" s="291"/>
      <c r="I153" s="569"/>
      <c r="K153" s="555"/>
      <c r="L153" s="555"/>
      <c r="M153" s="555"/>
      <c r="N153" s="555"/>
      <c r="O153" s="555"/>
      <c r="P153" s="555"/>
      <c r="Q153" s="555"/>
      <c r="R153" s="555"/>
      <c r="S153" s="555"/>
      <c r="T153" s="555"/>
      <c r="U153" s="555"/>
      <c r="V153" s="555"/>
      <c r="W153" s="555"/>
      <c r="X153" s="555"/>
      <c r="Y153" s="568"/>
      <c r="Z153" s="568"/>
      <c r="AA153" s="568"/>
      <c r="AB153" s="568"/>
      <c r="AC153" s="568"/>
      <c r="AF153" s="510"/>
    </row>
    <row r="154" spans="1:32">
      <c r="F154" s="291"/>
      <c r="G154" s="291"/>
      <c r="I154" s="569"/>
      <c r="K154" s="555"/>
      <c r="L154" s="555"/>
      <c r="M154" s="555"/>
      <c r="N154" s="555"/>
      <c r="O154" s="555"/>
      <c r="P154" s="555"/>
      <c r="Q154" s="555"/>
      <c r="R154" s="555"/>
      <c r="S154" s="555"/>
      <c r="T154" s="555"/>
      <c r="U154" s="555"/>
      <c r="V154" s="555"/>
      <c r="W154" s="555"/>
      <c r="X154" s="555"/>
      <c r="Y154" s="568"/>
      <c r="Z154" s="568"/>
      <c r="AA154" s="568"/>
      <c r="AB154" s="568"/>
      <c r="AC154" s="568"/>
      <c r="AF154" s="510"/>
    </row>
    <row r="155" spans="1:32">
      <c r="F155" s="291"/>
      <c r="G155" s="291"/>
      <c r="I155" s="569"/>
      <c r="K155" s="555"/>
      <c r="L155" s="555"/>
      <c r="M155" s="555"/>
      <c r="N155" s="555"/>
      <c r="O155" s="555"/>
      <c r="P155" s="555"/>
      <c r="Q155" s="555"/>
      <c r="R155" s="555"/>
      <c r="S155" s="555"/>
      <c r="T155" s="555"/>
      <c r="U155" s="555"/>
      <c r="V155" s="555"/>
      <c r="W155" s="555"/>
      <c r="X155" s="555"/>
      <c r="Y155" s="568"/>
      <c r="Z155" s="568"/>
      <c r="AA155" s="568"/>
      <c r="AB155" s="568"/>
      <c r="AC155" s="568"/>
      <c r="AF155" s="510"/>
    </row>
    <row r="156" spans="1:32">
      <c r="F156" s="291"/>
      <c r="G156" s="291"/>
      <c r="I156" s="569"/>
      <c r="K156" s="555"/>
      <c r="L156" s="555"/>
      <c r="M156" s="555"/>
      <c r="N156" s="555"/>
      <c r="O156" s="555"/>
      <c r="P156" s="555"/>
      <c r="Q156" s="555"/>
      <c r="R156" s="555"/>
      <c r="S156" s="555"/>
      <c r="T156" s="555"/>
      <c r="U156" s="555"/>
      <c r="V156" s="555"/>
      <c r="W156" s="555"/>
      <c r="X156" s="555"/>
      <c r="Y156" s="568"/>
      <c r="Z156" s="568"/>
      <c r="AA156" s="568"/>
      <c r="AB156" s="568"/>
      <c r="AC156" s="568"/>
      <c r="AF156" s="510"/>
    </row>
    <row r="157" spans="1:32">
      <c r="F157" s="291"/>
      <c r="G157" s="291"/>
      <c r="I157" s="569"/>
      <c r="K157" s="555"/>
      <c r="L157" s="555"/>
      <c r="M157" s="555"/>
      <c r="N157" s="555"/>
      <c r="O157" s="555"/>
      <c r="P157" s="555"/>
      <c r="Q157" s="555"/>
      <c r="R157" s="555"/>
      <c r="S157" s="555"/>
      <c r="T157" s="555"/>
      <c r="U157" s="555"/>
      <c r="V157" s="555"/>
      <c r="W157" s="555"/>
      <c r="X157" s="555"/>
      <c r="Y157" s="568"/>
      <c r="Z157" s="568"/>
      <c r="AA157" s="568"/>
      <c r="AB157" s="568"/>
      <c r="AC157" s="568"/>
      <c r="AF157" s="510"/>
    </row>
    <row r="158" spans="1:32">
      <c r="F158" s="291"/>
      <c r="G158" s="291"/>
      <c r="I158" s="569"/>
      <c r="K158" s="555"/>
      <c r="L158" s="555"/>
      <c r="M158" s="555"/>
      <c r="N158" s="555"/>
      <c r="O158" s="555"/>
      <c r="P158" s="555"/>
      <c r="Q158" s="555"/>
      <c r="R158" s="555"/>
      <c r="S158" s="555"/>
      <c r="T158" s="555"/>
      <c r="U158" s="555"/>
      <c r="V158" s="555"/>
      <c r="W158" s="555"/>
      <c r="X158" s="555"/>
      <c r="Y158" s="568"/>
      <c r="Z158" s="568"/>
      <c r="AA158" s="568"/>
      <c r="AB158" s="568"/>
      <c r="AC158" s="568"/>
      <c r="AF158" s="510"/>
    </row>
    <row r="159" spans="1:32">
      <c r="F159" s="291"/>
      <c r="G159" s="291"/>
      <c r="I159" s="569"/>
      <c r="K159" s="555"/>
      <c r="L159" s="555"/>
      <c r="M159" s="555"/>
      <c r="N159" s="555"/>
      <c r="O159" s="555"/>
      <c r="P159" s="555"/>
      <c r="Q159" s="555"/>
      <c r="R159" s="555"/>
      <c r="S159" s="555"/>
      <c r="T159" s="555"/>
      <c r="U159" s="555"/>
      <c r="V159" s="555"/>
      <c r="W159" s="555"/>
      <c r="X159" s="555"/>
      <c r="Y159" s="568"/>
      <c r="Z159" s="568"/>
      <c r="AA159" s="568"/>
      <c r="AB159" s="568"/>
      <c r="AC159" s="568"/>
      <c r="AF159" s="510"/>
    </row>
    <row r="160" spans="1:32">
      <c r="F160" s="291"/>
      <c r="G160" s="291"/>
      <c r="I160" s="569"/>
      <c r="K160" s="555"/>
      <c r="L160" s="555"/>
      <c r="M160" s="555"/>
      <c r="N160" s="555"/>
      <c r="O160" s="555"/>
      <c r="P160" s="555"/>
      <c r="Q160" s="555"/>
      <c r="R160" s="555"/>
      <c r="S160" s="555"/>
      <c r="T160" s="555"/>
      <c r="U160" s="555"/>
      <c r="V160" s="555"/>
      <c r="W160" s="555"/>
      <c r="X160" s="555"/>
      <c r="Y160" s="568"/>
      <c r="Z160" s="568"/>
      <c r="AA160" s="568"/>
      <c r="AB160" s="568"/>
      <c r="AC160" s="568"/>
      <c r="AF160" s="510"/>
    </row>
    <row r="161" spans="6:34">
      <c r="F161" s="291"/>
      <c r="G161" s="291"/>
      <c r="I161" s="569"/>
      <c r="K161" s="555"/>
      <c r="L161" s="555"/>
      <c r="M161" s="555"/>
      <c r="N161" s="555"/>
      <c r="O161" s="555"/>
      <c r="P161" s="555"/>
      <c r="Q161" s="555"/>
      <c r="R161" s="555"/>
      <c r="S161" s="555"/>
      <c r="T161" s="555"/>
      <c r="U161" s="555"/>
      <c r="V161" s="555"/>
      <c r="W161" s="555"/>
      <c r="X161" s="555"/>
      <c r="Y161" s="568"/>
      <c r="Z161" s="568"/>
      <c r="AA161" s="568"/>
      <c r="AB161" s="568"/>
      <c r="AC161" s="568"/>
      <c r="AF161" s="510"/>
    </row>
    <row r="162" spans="6:34">
      <c r="F162" s="291"/>
      <c r="G162" s="291"/>
      <c r="I162" s="569"/>
      <c r="K162" s="555"/>
      <c r="L162" s="555"/>
      <c r="M162" s="555"/>
      <c r="N162" s="555"/>
      <c r="O162" s="555"/>
      <c r="P162" s="555"/>
      <c r="Q162" s="555"/>
      <c r="R162" s="555"/>
      <c r="S162" s="555"/>
      <c r="T162" s="555"/>
      <c r="U162" s="555"/>
      <c r="V162" s="555"/>
      <c r="W162" s="555"/>
      <c r="X162" s="555"/>
      <c r="Y162" s="568"/>
      <c r="Z162" s="568"/>
      <c r="AA162" s="568"/>
      <c r="AB162" s="568"/>
      <c r="AC162" s="568"/>
      <c r="AF162" s="510"/>
    </row>
    <row r="163" spans="6:34">
      <c r="F163" s="291"/>
      <c r="G163" s="291"/>
      <c r="I163" s="569"/>
      <c r="K163" s="555"/>
      <c r="L163" s="555"/>
      <c r="M163" s="555"/>
      <c r="N163" s="555"/>
      <c r="O163" s="555"/>
      <c r="P163" s="555"/>
      <c r="Q163" s="555"/>
      <c r="R163" s="555"/>
      <c r="S163" s="555"/>
      <c r="T163" s="555"/>
      <c r="U163" s="555"/>
      <c r="V163" s="555"/>
      <c r="W163" s="555"/>
      <c r="X163" s="555"/>
      <c r="Y163" s="568"/>
      <c r="Z163" s="568"/>
      <c r="AA163" s="568"/>
      <c r="AB163" s="568"/>
      <c r="AC163" s="568"/>
      <c r="AF163" s="510"/>
    </row>
    <row r="164" spans="6:34">
      <c r="F164" s="291"/>
      <c r="G164" s="291"/>
      <c r="I164" s="569"/>
      <c r="K164" s="555"/>
      <c r="L164" s="555"/>
      <c r="M164" s="555"/>
      <c r="N164" s="555"/>
      <c r="O164" s="555"/>
      <c r="P164" s="555"/>
      <c r="Q164" s="555"/>
      <c r="R164" s="555"/>
      <c r="S164" s="555"/>
      <c r="T164" s="555"/>
      <c r="U164" s="555"/>
      <c r="V164" s="555"/>
      <c r="W164" s="555"/>
      <c r="X164" s="555"/>
      <c r="Y164" s="568"/>
      <c r="Z164" s="568"/>
      <c r="AA164" s="568"/>
      <c r="AB164" s="568"/>
      <c r="AC164" s="568"/>
      <c r="AF164" s="510"/>
    </row>
    <row r="165" spans="6:34">
      <c r="K165" s="568"/>
      <c r="L165" s="555"/>
      <c r="M165" s="555"/>
      <c r="N165" s="555"/>
      <c r="O165" s="555"/>
      <c r="P165" s="555"/>
      <c r="Q165" s="555"/>
      <c r="R165" s="555"/>
      <c r="S165" s="555"/>
      <c r="T165" s="555"/>
      <c r="U165" s="555"/>
      <c r="V165" s="555"/>
      <c r="W165" s="555"/>
      <c r="X165" s="555"/>
      <c r="Y165" s="555"/>
      <c r="Z165" s="555"/>
      <c r="AA165" s="568"/>
      <c r="AB165" s="568"/>
      <c r="AC165" s="568"/>
      <c r="AD165" s="568"/>
      <c r="AE165" s="568"/>
      <c r="AH165" s="510"/>
    </row>
    <row r="166" spans="6:34">
      <c r="K166" s="568"/>
      <c r="L166" s="555"/>
      <c r="M166" s="555"/>
      <c r="N166" s="555"/>
      <c r="O166" s="555"/>
      <c r="P166" s="555"/>
      <c r="Q166" s="555"/>
      <c r="R166" s="555"/>
      <c r="S166" s="555"/>
      <c r="T166" s="555"/>
      <c r="U166" s="555"/>
      <c r="V166" s="555"/>
      <c r="W166" s="555"/>
      <c r="X166" s="555"/>
      <c r="Y166" s="555"/>
      <c r="Z166" s="555"/>
      <c r="AA166" s="568"/>
      <c r="AB166" s="568"/>
      <c r="AC166" s="568"/>
      <c r="AD166" s="568"/>
      <c r="AE166" s="568"/>
      <c r="AH166" s="510"/>
    </row>
    <row r="167" spans="6:34">
      <c r="K167" s="568"/>
      <c r="L167" s="555"/>
      <c r="M167" s="555"/>
      <c r="N167" s="555"/>
      <c r="O167" s="555"/>
      <c r="P167" s="555"/>
      <c r="Q167" s="555"/>
      <c r="R167" s="555"/>
      <c r="S167" s="555"/>
      <c r="T167" s="555"/>
      <c r="U167" s="555"/>
      <c r="V167" s="555"/>
      <c r="W167" s="555"/>
      <c r="X167" s="555"/>
      <c r="Y167" s="555"/>
      <c r="Z167" s="555"/>
      <c r="AA167" s="568"/>
      <c r="AB167" s="568"/>
      <c r="AC167" s="568"/>
      <c r="AD167" s="568"/>
      <c r="AE167" s="568"/>
      <c r="AH167" s="510"/>
    </row>
    <row r="168" spans="6:34">
      <c r="K168" s="568"/>
      <c r="L168" s="555"/>
      <c r="M168" s="555"/>
      <c r="N168" s="555"/>
      <c r="O168" s="555"/>
      <c r="P168" s="555"/>
      <c r="Q168" s="555"/>
      <c r="R168" s="555"/>
      <c r="S168" s="555"/>
      <c r="T168" s="555"/>
      <c r="U168" s="555"/>
      <c r="V168" s="555"/>
      <c r="W168" s="555"/>
      <c r="X168" s="555"/>
      <c r="Y168" s="555"/>
      <c r="Z168" s="555"/>
      <c r="AA168" s="568"/>
      <c r="AB168" s="568"/>
      <c r="AC168" s="568"/>
      <c r="AD168" s="568"/>
      <c r="AE168" s="568"/>
      <c r="AH168" s="510"/>
    </row>
    <row r="169" spans="6:34">
      <c r="K169" s="568"/>
      <c r="L169" s="555"/>
      <c r="M169" s="555"/>
      <c r="N169" s="555"/>
      <c r="O169" s="555"/>
      <c r="P169" s="555"/>
      <c r="Q169" s="555"/>
      <c r="R169" s="555"/>
      <c r="S169" s="555"/>
      <c r="T169" s="555"/>
      <c r="U169" s="555"/>
      <c r="V169" s="555"/>
      <c r="W169" s="555"/>
      <c r="X169" s="555"/>
      <c r="Y169" s="555"/>
      <c r="Z169" s="555"/>
      <c r="AA169" s="568"/>
      <c r="AB169" s="568"/>
      <c r="AC169" s="568"/>
      <c r="AD169" s="568"/>
      <c r="AE169" s="568"/>
      <c r="AH169" s="510"/>
    </row>
    <row r="170" spans="6:34">
      <c r="K170" s="568"/>
      <c r="L170" s="555"/>
      <c r="M170" s="555"/>
      <c r="N170" s="555"/>
      <c r="O170" s="555"/>
      <c r="P170" s="555"/>
      <c r="Q170" s="555"/>
      <c r="R170" s="555"/>
      <c r="S170" s="555"/>
      <c r="T170" s="555"/>
      <c r="U170" s="555"/>
      <c r="V170" s="555"/>
      <c r="W170" s="555"/>
      <c r="X170" s="555"/>
      <c r="Y170" s="555"/>
      <c r="Z170" s="555"/>
      <c r="AA170" s="568"/>
      <c r="AB170" s="568"/>
      <c r="AC170" s="568"/>
      <c r="AD170" s="568"/>
      <c r="AE170" s="568"/>
      <c r="AH170" s="510"/>
    </row>
    <row r="171" spans="6:34">
      <c r="K171" s="568"/>
      <c r="L171" s="555"/>
      <c r="M171" s="555"/>
      <c r="N171" s="555"/>
      <c r="O171" s="555"/>
      <c r="P171" s="555"/>
      <c r="Q171" s="555"/>
      <c r="R171" s="555"/>
      <c r="S171" s="555"/>
      <c r="T171" s="555"/>
      <c r="U171" s="555"/>
      <c r="V171" s="555"/>
      <c r="W171" s="555"/>
      <c r="X171" s="555"/>
      <c r="Y171" s="555"/>
      <c r="Z171" s="555"/>
      <c r="AA171" s="568"/>
      <c r="AB171" s="568"/>
      <c r="AC171" s="568"/>
      <c r="AD171" s="568"/>
      <c r="AE171" s="568"/>
      <c r="AH171" s="510"/>
    </row>
    <row r="172" spans="6:34">
      <c r="K172" s="568"/>
      <c r="L172" s="555"/>
      <c r="M172" s="555"/>
      <c r="N172" s="555"/>
      <c r="O172" s="555"/>
      <c r="P172" s="555"/>
      <c r="Q172" s="555"/>
      <c r="R172" s="555"/>
      <c r="S172" s="555"/>
      <c r="T172" s="555"/>
      <c r="U172" s="555"/>
      <c r="V172" s="555"/>
      <c r="W172" s="555"/>
      <c r="X172" s="555"/>
      <c r="Y172" s="555"/>
      <c r="Z172" s="555"/>
      <c r="AA172" s="568"/>
      <c r="AB172" s="568"/>
      <c r="AC172" s="568"/>
      <c r="AD172" s="568"/>
      <c r="AE172" s="568"/>
      <c r="AH172" s="510"/>
    </row>
    <row r="173" spans="6:34">
      <c r="K173" s="568"/>
      <c r="L173" s="555"/>
      <c r="M173" s="555"/>
      <c r="N173" s="555"/>
      <c r="O173" s="555"/>
      <c r="P173" s="555"/>
      <c r="Q173" s="555"/>
      <c r="R173" s="555"/>
      <c r="S173" s="555"/>
      <c r="T173" s="555"/>
      <c r="U173" s="555"/>
      <c r="V173" s="555"/>
      <c r="W173" s="555"/>
      <c r="X173" s="555"/>
      <c r="Y173" s="555"/>
      <c r="Z173" s="555"/>
      <c r="AA173" s="568"/>
      <c r="AB173" s="568"/>
      <c r="AC173" s="568"/>
      <c r="AD173" s="568"/>
      <c r="AE173" s="568"/>
      <c r="AH173" s="510"/>
    </row>
    <row r="174" spans="6:34">
      <c r="K174" s="568"/>
      <c r="L174" s="555"/>
      <c r="M174" s="555"/>
      <c r="N174" s="555"/>
      <c r="O174" s="555"/>
      <c r="P174" s="555"/>
      <c r="Q174" s="555"/>
      <c r="R174" s="555"/>
      <c r="S174" s="555"/>
      <c r="T174" s="555"/>
      <c r="U174" s="555"/>
      <c r="V174" s="555"/>
      <c r="W174" s="555"/>
      <c r="X174" s="555"/>
      <c r="Y174" s="555"/>
      <c r="Z174" s="555"/>
      <c r="AA174" s="568"/>
      <c r="AB174" s="568"/>
      <c r="AC174" s="568"/>
      <c r="AD174" s="568"/>
      <c r="AE174" s="568"/>
      <c r="AH174" s="510"/>
    </row>
    <row r="175" spans="6:34">
      <c r="K175" s="568"/>
      <c r="L175" s="555"/>
      <c r="M175" s="555"/>
      <c r="N175" s="555"/>
      <c r="O175" s="555"/>
      <c r="P175" s="555"/>
      <c r="Q175" s="555"/>
      <c r="R175" s="555"/>
      <c r="S175" s="555"/>
      <c r="T175" s="555"/>
      <c r="U175" s="555"/>
      <c r="V175" s="555"/>
      <c r="W175" s="555"/>
      <c r="X175" s="555"/>
      <c r="Y175" s="555"/>
      <c r="Z175" s="555"/>
      <c r="AA175" s="568"/>
      <c r="AB175" s="568"/>
      <c r="AC175" s="568"/>
      <c r="AD175" s="568"/>
      <c r="AE175" s="568"/>
      <c r="AH175" s="510"/>
    </row>
    <row r="176" spans="6:34">
      <c r="K176" s="568"/>
      <c r="L176" s="555"/>
      <c r="M176" s="555"/>
      <c r="N176" s="555"/>
      <c r="O176" s="555"/>
      <c r="P176" s="555"/>
      <c r="Q176" s="555"/>
      <c r="R176" s="555"/>
      <c r="S176" s="555"/>
      <c r="T176" s="555"/>
      <c r="U176" s="555"/>
      <c r="V176" s="555"/>
      <c r="W176" s="555"/>
      <c r="X176" s="555"/>
      <c r="Y176" s="555"/>
      <c r="Z176" s="555"/>
      <c r="AA176" s="568"/>
      <c r="AB176" s="568"/>
      <c r="AC176" s="568"/>
      <c r="AD176" s="568"/>
      <c r="AE176" s="568"/>
      <c r="AH176" s="510"/>
    </row>
    <row r="177" spans="11:34">
      <c r="K177" s="568"/>
      <c r="L177" s="555"/>
      <c r="M177" s="555"/>
      <c r="N177" s="555"/>
      <c r="O177" s="555"/>
      <c r="P177" s="555"/>
      <c r="Q177" s="555"/>
      <c r="R177" s="555"/>
      <c r="S177" s="555"/>
      <c r="T177" s="555"/>
      <c r="U177" s="555"/>
      <c r="V177" s="555"/>
      <c r="W177" s="555"/>
      <c r="X177" s="555"/>
      <c r="Y177" s="555"/>
      <c r="Z177" s="555"/>
      <c r="AA177" s="568"/>
      <c r="AB177" s="568"/>
      <c r="AC177" s="568"/>
      <c r="AD177" s="568"/>
      <c r="AE177" s="568"/>
      <c r="AH177" s="510"/>
    </row>
    <row r="178" spans="11:34">
      <c r="K178" s="568"/>
      <c r="L178" s="555"/>
      <c r="M178" s="555"/>
      <c r="N178" s="555"/>
      <c r="O178" s="555"/>
      <c r="P178" s="555"/>
      <c r="Q178" s="555"/>
      <c r="R178" s="555"/>
      <c r="S178" s="555"/>
      <c r="T178" s="555"/>
      <c r="U178" s="555"/>
      <c r="V178" s="555"/>
      <c r="W178" s="555"/>
      <c r="X178" s="555"/>
      <c r="Y178" s="555"/>
      <c r="Z178" s="555"/>
      <c r="AA178" s="568"/>
      <c r="AB178" s="568"/>
      <c r="AC178" s="568"/>
      <c r="AD178" s="568"/>
      <c r="AE178" s="568"/>
      <c r="AH178" s="510"/>
    </row>
    <row r="179" spans="11:34">
      <c r="K179" s="568"/>
      <c r="L179" s="555"/>
      <c r="M179" s="555"/>
      <c r="N179" s="555"/>
      <c r="O179" s="555"/>
      <c r="P179" s="555"/>
      <c r="Q179" s="555"/>
      <c r="R179" s="555"/>
      <c r="S179" s="555"/>
      <c r="T179" s="555"/>
      <c r="U179" s="555"/>
      <c r="V179" s="555"/>
      <c r="W179" s="555"/>
      <c r="X179" s="555"/>
      <c r="Y179" s="555"/>
      <c r="Z179" s="555"/>
      <c r="AA179" s="568"/>
      <c r="AB179" s="568"/>
      <c r="AC179" s="568"/>
      <c r="AD179" s="568"/>
      <c r="AE179" s="568"/>
      <c r="AH179" s="510"/>
    </row>
    <row r="180" spans="11:34">
      <c r="K180" s="568"/>
      <c r="L180" s="555"/>
      <c r="M180" s="555"/>
      <c r="N180" s="555"/>
      <c r="O180" s="555"/>
      <c r="P180" s="555"/>
      <c r="Q180" s="555"/>
      <c r="R180" s="555"/>
      <c r="S180" s="555"/>
      <c r="T180" s="555"/>
      <c r="U180" s="555"/>
      <c r="V180" s="555"/>
      <c r="W180" s="555"/>
      <c r="X180" s="555"/>
      <c r="Y180" s="555"/>
      <c r="Z180" s="555"/>
      <c r="AA180" s="568"/>
      <c r="AB180" s="568"/>
      <c r="AC180" s="568"/>
      <c r="AD180" s="568"/>
      <c r="AE180" s="568"/>
      <c r="AH180" s="510"/>
    </row>
    <row r="181" spans="11:34">
      <c r="K181" s="568"/>
      <c r="L181" s="555"/>
      <c r="M181" s="555"/>
      <c r="N181" s="555"/>
      <c r="O181" s="555"/>
      <c r="P181" s="555"/>
      <c r="Q181" s="555"/>
      <c r="R181" s="555"/>
      <c r="S181" s="555"/>
      <c r="T181" s="555"/>
      <c r="U181" s="555"/>
      <c r="V181" s="555"/>
      <c r="W181" s="555"/>
      <c r="X181" s="555"/>
      <c r="Y181" s="555"/>
      <c r="Z181" s="555"/>
      <c r="AA181" s="568"/>
      <c r="AB181" s="568"/>
      <c r="AC181" s="568"/>
      <c r="AD181" s="568"/>
      <c r="AE181" s="568"/>
      <c r="AH181" s="510"/>
    </row>
    <row r="182" spans="11:34">
      <c r="K182" s="568"/>
      <c r="L182" s="555"/>
      <c r="M182" s="555"/>
      <c r="N182" s="555"/>
      <c r="O182" s="555"/>
      <c r="P182" s="555"/>
      <c r="Q182" s="555"/>
      <c r="R182" s="555"/>
      <c r="S182" s="555"/>
      <c r="T182" s="555"/>
      <c r="U182" s="555"/>
      <c r="V182" s="555"/>
      <c r="W182" s="555"/>
      <c r="X182" s="555"/>
      <c r="Y182" s="555"/>
      <c r="Z182" s="555"/>
      <c r="AA182" s="568"/>
      <c r="AB182" s="568"/>
      <c r="AC182" s="568"/>
      <c r="AD182" s="568"/>
      <c r="AE182" s="568"/>
      <c r="AH182" s="510"/>
    </row>
    <row r="183" spans="11:34">
      <c r="K183" s="568"/>
      <c r="L183" s="555"/>
      <c r="M183" s="555"/>
      <c r="N183" s="555"/>
      <c r="O183" s="555"/>
      <c r="P183" s="555"/>
      <c r="Q183" s="555"/>
      <c r="R183" s="555"/>
      <c r="S183" s="555"/>
      <c r="T183" s="555"/>
      <c r="U183" s="555"/>
      <c r="V183" s="555"/>
      <c r="W183" s="555"/>
      <c r="X183" s="555"/>
      <c r="Y183" s="555"/>
      <c r="Z183" s="555"/>
      <c r="AA183" s="568"/>
      <c r="AB183" s="568"/>
      <c r="AC183" s="568"/>
      <c r="AD183" s="568"/>
      <c r="AE183" s="568"/>
      <c r="AH183" s="510"/>
    </row>
    <row r="184" spans="11:34">
      <c r="K184" s="568"/>
      <c r="L184" s="555"/>
      <c r="M184" s="555"/>
      <c r="N184" s="555"/>
      <c r="O184" s="555"/>
      <c r="P184" s="555"/>
      <c r="Q184" s="555"/>
      <c r="R184" s="555"/>
      <c r="S184" s="555"/>
      <c r="T184" s="555"/>
      <c r="U184" s="555"/>
      <c r="V184" s="555"/>
      <c r="W184" s="555"/>
      <c r="X184" s="555"/>
      <c r="Y184" s="555"/>
      <c r="Z184" s="555"/>
      <c r="AA184" s="568"/>
      <c r="AB184" s="568"/>
      <c r="AC184" s="568"/>
      <c r="AD184" s="568"/>
      <c r="AE184" s="568"/>
      <c r="AH184" s="510"/>
    </row>
    <row r="185" spans="11:34">
      <c r="K185" s="568"/>
      <c r="L185" s="555"/>
      <c r="M185" s="555"/>
      <c r="N185" s="555"/>
      <c r="O185" s="555"/>
      <c r="P185" s="555"/>
      <c r="Q185" s="555"/>
      <c r="R185" s="555"/>
      <c r="S185" s="555"/>
      <c r="T185" s="555"/>
      <c r="U185" s="555"/>
      <c r="V185" s="555"/>
      <c r="W185" s="555"/>
      <c r="X185" s="555"/>
      <c r="Y185" s="555"/>
      <c r="Z185" s="555"/>
      <c r="AA185" s="568"/>
      <c r="AB185" s="568"/>
      <c r="AC185" s="568"/>
      <c r="AD185" s="568"/>
      <c r="AE185" s="568"/>
      <c r="AH185" s="510"/>
    </row>
    <row r="186" spans="11:34">
      <c r="K186" s="568"/>
      <c r="L186" s="555"/>
      <c r="M186" s="555"/>
      <c r="N186" s="555"/>
      <c r="O186" s="555"/>
      <c r="P186" s="555"/>
      <c r="Q186" s="555"/>
      <c r="R186" s="555"/>
      <c r="S186" s="555"/>
      <c r="T186" s="555"/>
      <c r="U186" s="555"/>
      <c r="V186" s="555"/>
      <c r="W186" s="555"/>
      <c r="X186" s="555"/>
      <c r="Y186" s="555"/>
      <c r="Z186" s="555"/>
      <c r="AA186" s="568"/>
      <c r="AB186" s="568"/>
      <c r="AC186" s="568"/>
      <c r="AD186" s="568"/>
      <c r="AE186" s="568"/>
      <c r="AH186" s="510"/>
    </row>
    <row r="187" spans="11:34">
      <c r="K187" s="568"/>
      <c r="L187" s="555"/>
      <c r="M187" s="555"/>
      <c r="N187" s="555"/>
      <c r="O187" s="555"/>
      <c r="P187" s="555"/>
      <c r="Q187" s="555"/>
      <c r="R187" s="555"/>
      <c r="S187" s="555"/>
      <c r="T187" s="555"/>
      <c r="U187" s="555"/>
      <c r="V187" s="555"/>
      <c r="W187" s="555"/>
      <c r="X187" s="555"/>
      <c r="Y187" s="555"/>
      <c r="Z187" s="555"/>
      <c r="AA187" s="568"/>
      <c r="AB187" s="568"/>
      <c r="AC187" s="568"/>
      <c r="AD187" s="568"/>
      <c r="AE187" s="568"/>
      <c r="AH187" s="510"/>
    </row>
    <row r="188" spans="11:34">
      <c r="K188" s="568"/>
      <c r="L188" s="555"/>
      <c r="M188" s="555"/>
      <c r="N188" s="555"/>
      <c r="O188" s="555"/>
      <c r="P188" s="555"/>
      <c r="Q188" s="555"/>
      <c r="R188" s="555"/>
      <c r="S188" s="555"/>
      <c r="T188" s="555"/>
      <c r="U188" s="555"/>
      <c r="V188" s="555"/>
      <c r="W188" s="555"/>
      <c r="X188" s="555"/>
      <c r="Y188" s="555"/>
      <c r="Z188" s="555"/>
      <c r="AA188" s="568"/>
      <c r="AB188" s="568"/>
      <c r="AC188" s="568"/>
      <c r="AD188" s="568"/>
      <c r="AE188" s="568"/>
      <c r="AH188" s="510"/>
    </row>
    <row r="189" spans="11:34">
      <c r="K189" s="568"/>
      <c r="L189" s="555"/>
      <c r="M189" s="555"/>
      <c r="N189" s="555"/>
      <c r="O189" s="555"/>
      <c r="P189" s="555"/>
      <c r="Q189" s="555"/>
      <c r="R189" s="555"/>
      <c r="S189" s="555"/>
      <c r="T189" s="555"/>
      <c r="U189" s="555"/>
      <c r="V189" s="555"/>
      <c r="W189" s="555"/>
      <c r="X189" s="555"/>
      <c r="Y189" s="555"/>
      <c r="Z189" s="555"/>
      <c r="AA189" s="568"/>
      <c r="AB189" s="568"/>
      <c r="AC189" s="568"/>
      <c r="AD189" s="568"/>
      <c r="AE189" s="568"/>
      <c r="AH189" s="510"/>
    </row>
    <row r="190" spans="11:34">
      <c r="K190" s="568"/>
      <c r="L190" s="555"/>
      <c r="M190" s="555"/>
      <c r="N190" s="555"/>
      <c r="O190" s="555"/>
      <c r="P190" s="555"/>
      <c r="Q190" s="555"/>
      <c r="R190" s="555"/>
      <c r="S190" s="555"/>
      <c r="T190" s="555"/>
      <c r="U190" s="555"/>
      <c r="V190" s="555"/>
      <c r="W190" s="555"/>
      <c r="X190" s="555"/>
      <c r="Y190" s="555"/>
      <c r="Z190" s="555"/>
      <c r="AA190" s="568"/>
      <c r="AB190" s="568"/>
      <c r="AC190" s="568"/>
      <c r="AD190" s="568"/>
      <c r="AE190" s="568"/>
      <c r="AH190" s="510"/>
    </row>
    <row r="191" spans="11:34">
      <c r="K191" s="568"/>
      <c r="L191" s="555"/>
      <c r="M191" s="555"/>
      <c r="N191" s="555"/>
      <c r="O191" s="555"/>
      <c r="P191" s="555"/>
      <c r="Q191" s="555"/>
      <c r="R191" s="555"/>
      <c r="S191" s="555"/>
      <c r="T191" s="555"/>
      <c r="U191" s="555"/>
      <c r="V191" s="555"/>
      <c r="W191" s="555"/>
      <c r="X191" s="555"/>
      <c r="Y191" s="555"/>
      <c r="Z191" s="555"/>
      <c r="AA191" s="568"/>
      <c r="AB191" s="568"/>
      <c r="AC191" s="568"/>
      <c r="AD191" s="568"/>
      <c r="AE191" s="568"/>
      <c r="AH191" s="510"/>
    </row>
    <row r="192" spans="11:34">
      <c r="K192" s="568"/>
      <c r="L192" s="555"/>
      <c r="M192" s="555"/>
      <c r="N192" s="555"/>
      <c r="O192" s="555"/>
      <c r="P192" s="555"/>
      <c r="Q192" s="555"/>
      <c r="R192" s="555"/>
      <c r="S192" s="555"/>
      <c r="T192" s="555"/>
      <c r="U192" s="555"/>
      <c r="V192" s="555"/>
      <c r="W192" s="555"/>
      <c r="X192" s="555"/>
      <c r="Y192" s="555"/>
      <c r="Z192" s="555"/>
      <c r="AA192" s="568"/>
      <c r="AB192" s="568"/>
      <c r="AC192" s="568"/>
      <c r="AD192" s="568"/>
      <c r="AE192" s="568"/>
      <c r="AH192" s="510"/>
    </row>
    <row r="193" spans="11:34">
      <c r="K193" s="568"/>
      <c r="L193" s="555"/>
      <c r="M193" s="555"/>
      <c r="N193" s="555"/>
      <c r="O193" s="555"/>
      <c r="P193" s="555"/>
      <c r="Q193" s="555"/>
      <c r="R193" s="555"/>
      <c r="S193" s="555"/>
      <c r="T193" s="555"/>
      <c r="U193" s="555"/>
      <c r="V193" s="555"/>
      <c r="W193" s="555"/>
      <c r="X193" s="555"/>
      <c r="Y193" s="555"/>
      <c r="Z193" s="555"/>
      <c r="AA193" s="568"/>
      <c r="AB193" s="568"/>
      <c r="AC193" s="568"/>
      <c r="AD193" s="568"/>
      <c r="AE193" s="568"/>
      <c r="AH193" s="510"/>
    </row>
    <row r="194" spans="11:34">
      <c r="K194" s="568"/>
      <c r="L194" s="555"/>
      <c r="M194" s="555"/>
      <c r="N194" s="555"/>
      <c r="O194" s="555"/>
      <c r="P194" s="555"/>
      <c r="Q194" s="555"/>
      <c r="R194" s="555"/>
      <c r="S194" s="555"/>
      <c r="T194" s="555"/>
      <c r="U194" s="555"/>
      <c r="V194" s="555"/>
      <c r="W194" s="555"/>
      <c r="X194" s="555"/>
      <c r="Y194" s="555"/>
      <c r="Z194" s="555"/>
      <c r="AA194" s="568"/>
      <c r="AB194" s="568"/>
      <c r="AC194" s="568"/>
      <c r="AD194" s="568"/>
      <c r="AE194" s="568"/>
      <c r="AH194" s="510"/>
    </row>
    <row r="195" spans="11:34">
      <c r="K195" s="568"/>
      <c r="L195" s="555"/>
      <c r="M195" s="555"/>
      <c r="N195" s="555"/>
      <c r="O195" s="555"/>
      <c r="P195" s="555"/>
      <c r="Q195" s="555"/>
      <c r="R195" s="555"/>
      <c r="S195" s="555"/>
      <c r="T195" s="555"/>
      <c r="U195" s="555"/>
      <c r="V195" s="555"/>
      <c r="W195" s="555"/>
      <c r="X195" s="555"/>
      <c r="Y195" s="555"/>
      <c r="Z195" s="555"/>
      <c r="AA195" s="568"/>
      <c r="AB195" s="568"/>
      <c r="AC195" s="568"/>
      <c r="AD195" s="568"/>
      <c r="AE195" s="568"/>
      <c r="AH195" s="510"/>
    </row>
    <row r="196" spans="11:34">
      <c r="K196" s="568"/>
      <c r="L196" s="555"/>
      <c r="M196" s="555"/>
      <c r="N196" s="555"/>
      <c r="O196" s="555"/>
      <c r="P196" s="555"/>
      <c r="Q196" s="555"/>
      <c r="R196" s="555"/>
      <c r="S196" s="555"/>
      <c r="T196" s="555"/>
      <c r="U196" s="555"/>
      <c r="V196" s="555"/>
      <c r="W196" s="555"/>
      <c r="X196" s="555"/>
      <c r="Y196" s="555"/>
      <c r="Z196" s="555"/>
      <c r="AA196" s="568"/>
      <c r="AB196" s="568"/>
      <c r="AC196" s="568"/>
      <c r="AD196" s="568"/>
      <c r="AE196" s="568"/>
      <c r="AH196" s="510"/>
    </row>
    <row r="197" spans="11:34">
      <c r="K197" s="568"/>
      <c r="L197" s="555"/>
      <c r="M197" s="555"/>
      <c r="N197" s="555"/>
      <c r="O197" s="555"/>
      <c r="P197" s="555"/>
      <c r="Q197" s="555"/>
      <c r="R197" s="555"/>
      <c r="S197" s="555"/>
      <c r="T197" s="555"/>
      <c r="U197" s="555"/>
      <c r="V197" s="555"/>
      <c r="W197" s="555"/>
      <c r="X197" s="555"/>
      <c r="Y197" s="555"/>
      <c r="Z197" s="555"/>
      <c r="AA197" s="568"/>
      <c r="AB197" s="568"/>
      <c r="AC197" s="568"/>
      <c r="AD197" s="568"/>
      <c r="AE197" s="568"/>
      <c r="AH197" s="510"/>
    </row>
    <row r="198" spans="11:34">
      <c r="K198" s="568"/>
      <c r="L198" s="555"/>
      <c r="M198" s="555"/>
      <c r="N198" s="555"/>
      <c r="O198" s="555"/>
      <c r="P198" s="555"/>
      <c r="Q198" s="555"/>
      <c r="R198" s="555"/>
      <c r="S198" s="555"/>
      <c r="T198" s="555"/>
      <c r="U198" s="555"/>
      <c r="V198" s="555"/>
      <c r="W198" s="555"/>
      <c r="X198" s="555"/>
      <c r="Y198" s="555"/>
      <c r="Z198" s="555"/>
      <c r="AA198" s="568"/>
      <c r="AB198" s="568"/>
      <c r="AC198" s="568"/>
      <c r="AD198" s="568"/>
      <c r="AE198" s="568"/>
      <c r="AH198" s="510"/>
    </row>
    <row r="199" spans="11:34">
      <c r="K199" s="568"/>
      <c r="L199" s="555"/>
      <c r="M199" s="555"/>
      <c r="N199" s="555"/>
      <c r="O199" s="555"/>
      <c r="P199" s="555"/>
      <c r="Q199" s="555"/>
      <c r="R199" s="555"/>
      <c r="S199" s="555"/>
      <c r="T199" s="555"/>
      <c r="U199" s="555"/>
      <c r="V199" s="555"/>
      <c r="W199" s="555"/>
      <c r="X199" s="555"/>
      <c r="Y199" s="555"/>
      <c r="Z199" s="555"/>
      <c r="AA199" s="568"/>
      <c r="AB199" s="568"/>
      <c r="AC199" s="568"/>
      <c r="AD199" s="568"/>
      <c r="AE199" s="568"/>
      <c r="AH199" s="510"/>
    </row>
    <row r="200" spans="11:34">
      <c r="K200" s="568"/>
      <c r="L200" s="555"/>
      <c r="M200" s="555"/>
      <c r="N200" s="555"/>
      <c r="O200" s="555"/>
      <c r="P200" s="555"/>
      <c r="Q200" s="555"/>
      <c r="R200" s="555"/>
      <c r="S200" s="555"/>
      <c r="T200" s="555"/>
      <c r="U200" s="555"/>
      <c r="V200" s="555"/>
      <c r="W200" s="555"/>
      <c r="X200" s="555"/>
      <c r="Y200" s="555"/>
      <c r="Z200" s="555"/>
      <c r="AA200" s="568"/>
      <c r="AB200" s="568"/>
      <c r="AC200" s="568"/>
      <c r="AD200" s="568"/>
      <c r="AE200" s="568"/>
      <c r="AH200" s="510"/>
    </row>
    <row r="201" spans="11:34">
      <c r="K201" s="568"/>
      <c r="L201" s="555"/>
      <c r="M201" s="555"/>
      <c r="N201" s="555"/>
      <c r="O201" s="555"/>
      <c r="P201" s="555"/>
      <c r="Q201" s="555"/>
      <c r="R201" s="555"/>
      <c r="S201" s="555"/>
      <c r="T201" s="555"/>
      <c r="U201" s="555"/>
      <c r="V201" s="555"/>
      <c r="W201" s="555"/>
      <c r="X201" s="555"/>
      <c r="Y201" s="555"/>
      <c r="Z201" s="555"/>
      <c r="AA201" s="568"/>
      <c r="AB201" s="568"/>
      <c r="AC201" s="568"/>
      <c r="AD201" s="568"/>
      <c r="AE201" s="568"/>
      <c r="AH201" s="510"/>
    </row>
    <row r="202" spans="11:34">
      <c r="K202" s="568"/>
      <c r="L202" s="555"/>
      <c r="M202" s="555"/>
      <c r="N202" s="555"/>
      <c r="O202" s="555"/>
      <c r="P202" s="555"/>
      <c r="Q202" s="555"/>
      <c r="R202" s="555"/>
      <c r="S202" s="555"/>
      <c r="T202" s="555"/>
      <c r="U202" s="555"/>
      <c r="V202" s="555"/>
      <c r="W202" s="555"/>
      <c r="X202" s="555"/>
      <c r="Y202" s="555"/>
      <c r="Z202" s="555"/>
      <c r="AA202" s="568"/>
      <c r="AB202" s="568"/>
      <c r="AC202" s="568"/>
      <c r="AD202" s="568"/>
      <c r="AE202" s="568"/>
      <c r="AH202" s="510"/>
    </row>
    <row r="203" spans="11:34">
      <c r="K203" s="568"/>
      <c r="L203" s="555"/>
      <c r="M203" s="555"/>
      <c r="N203" s="555"/>
      <c r="O203" s="555"/>
      <c r="P203" s="555"/>
      <c r="Q203" s="555"/>
      <c r="R203" s="555"/>
      <c r="S203" s="555"/>
      <c r="T203" s="555"/>
      <c r="U203" s="555"/>
      <c r="V203" s="555"/>
      <c r="W203" s="555"/>
      <c r="X203" s="555"/>
      <c r="Y203" s="555"/>
      <c r="Z203" s="555"/>
      <c r="AA203" s="568"/>
      <c r="AB203" s="568"/>
      <c r="AC203" s="568"/>
      <c r="AD203" s="568"/>
      <c r="AE203" s="568"/>
      <c r="AH203" s="510"/>
    </row>
  </sheetData>
  <mergeCells count="25">
    <mergeCell ref="C9:C15"/>
    <mergeCell ref="C16:C17"/>
    <mergeCell ref="C18:C24"/>
    <mergeCell ref="C25:C41"/>
    <mergeCell ref="C42:C65"/>
    <mergeCell ref="C66:C72"/>
    <mergeCell ref="C73:C74"/>
    <mergeCell ref="C75:C76"/>
    <mergeCell ref="C81:C82"/>
    <mergeCell ref="C83:C84"/>
    <mergeCell ref="C85:C89"/>
    <mergeCell ref="C90:C98"/>
    <mergeCell ref="C99:C109"/>
    <mergeCell ref="C110:C115"/>
    <mergeCell ref="C116:C117"/>
    <mergeCell ref="C118:C124"/>
    <mergeCell ref="C127:C129"/>
    <mergeCell ref="G9:G15"/>
    <mergeCell ref="G16:G24"/>
    <mergeCell ref="G25:G74"/>
    <mergeCell ref="G76:G124"/>
    <mergeCell ref="J9:J15"/>
    <mergeCell ref="J16:J24"/>
    <mergeCell ref="J25:J74"/>
    <mergeCell ref="J118:J124"/>
  </mergeCells>
  <pageMargins left="0.708661417322835" right="0.708661417322835" top="0.748031496062992" bottom="0.748031496062992" header="0.31496062992126" footer="0.31496062992126"/>
  <pageSetup paperSize="9" orientation="landscape"/>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P114"/>
  <sheetViews>
    <sheetView zoomScale="115" zoomScaleNormal="115" workbookViewId="0">
      <pane xSplit="2" ySplit="8" topLeftCell="D9" activePane="bottomRight" state="frozen"/>
      <selection/>
      <selection pane="topRight"/>
      <selection pane="bottomLeft"/>
      <selection pane="bottomRight" activeCell="H8" sqref="H8"/>
    </sheetView>
  </sheetViews>
  <sheetFormatPr defaultColWidth="9.14285714285714" defaultRowHeight="11.25"/>
  <cols>
    <col min="1" max="1" width="18" style="14" customWidth="1"/>
    <col min="2" max="2" width="13.8571428571429" style="15" customWidth="1"/>
    <col min="3" max="3" width="14.4285714285714" style="15" customWidth="1"/>
    <col min="4" max="4" width="10.7142857142857" style="15" customWidth="1"/>
    <col min="5" max="5" width="11.4285714285714" style="15" customWidth="1"/>
    <col min="6" max="6" width="12.7142857142857" style="15" customWidth="1"/>
    <col min="7" max="7" width="11.7142857142857" style="15" customWidth="1"/>
    <col min="8" max="8" width="12.8571428571429" style="15" customWidth="1"/>
    <col min="9" max="9" width="12.2857142857143" style="15" customWidth="1"/>
    <col min="10" max="10" width="16" style="15" customWidth="1"/>
    <col min="11" max="13" width="13.1428571428571" style="15" customWidth="1"/>
    <col min="14" max="14" width="12.2857142857143" style="15" customWidth="1"/>
    <col min="15" max="15" width="9.14285714285714" style="15" customWidth="1"/>
    <col min="16" max="16" width="11.8571428571429" style="15" customWidth="1"/>
    <col min="17" max="17" width="24.2857142857143" style="15" customWidth="1"/>
    <col min="18" max="18" width="11.5714285714286" style="15" customWidth="1"/>
    <col min="19" max="19" width="10.8571428571429" style="15" customWidth="1"/>
    <col min="20" max="20" width="10.1428571428571" style="15" customWidth="1"/>
    <col min="21" max="21" width="12.4285714285714" style="15" customWidth="1"/>
    <col min="22" max="22" width="12.5714285714286" style="15" customWidth="1"/>
    <col min="23" max="16384" width="9.14285714285714" style="15"/>
  </cols>
  <sheetData>
    <row r="1" customFormat="1" ht="15"/>
    <row r="2" customFormat="1" ht="15"/>
    <row r="3" ht="15" hidden="1" customHeight="1" spans="1:16">
      <c r="B3" s="483"/>
    </row>
    <row r="4" ht="14" hidden="1" customHeight="1" spans="1:16">
      <c r="B4" s="483"/>
    </row>
    <row r="5" ht="15" hidden="1" customHeight="1" spans="1:16">
      <c r="B5" s="483"/>
    </row>
    <row r="6" ht="18" hidden="1" customHeight="1" spans="1:16">
      <c r="B6" s="483"/>
    </row>
    <row r="7" ht="18" hidden="1" customHeight="1" spans="1:16">
      <c r="B7" s="483"/>
    </row>
    <row r="8" s="482" customFormat="1" ht="22.5" spans="1:16">
      <c r="A8" s="484" t="s">
        <v>98</v>
      </c>
      <c r="B8" s="432" t="s">
        <v>803</v>
      </c>
      <c r="C8" s="485" t="s">
        <v>804</v>
      </c>
      <c r="D8" s="380" t="s">
        <v>101</v>
      </c>
      <c r="E8" s="376" t="s">
        <v>805</v>
      </c>
      <c r="F8" s="319" t="s">
        <v>369</v>
      </c>
      <c r="G8" s="486" t="s">
        <v>806</v>
      </c>
      <c r="H8" s="487" t="str">
        <f>[2]REFCOMP!L8</f>
        <v>(RM) </v>
      </c>
      <c r="I8" s="486" t="s">
        <v>373</v>
      </c>
      <c r="J8" s="488" t="s">
        <v>807</v>
      </c>
      <c r="K8" s="489" t="str">
        <f>[2]REFCOMP!$U8</f>
        <v> Cond QC (RM) </v>
      </c>
      <c r="L8" s="489" t="str">
        <f>[2]REFCOMP!$V8</f>
        <v>HTC MODEL</v>
      </c>
      <c r="M8" s="489" t="str">
        <f>[2]REFCOMP!$Y8</f>
        <v>HTC cond (RM) </v>
      </c>
      <c r="N8" s="490"/>
      <c r="O8" s="490"/>
      <c r="P8" s="405"/>
    </row>
    <row r="9" spans="1:16">
      <c r="A9" s="491" t="str">
        <f>[2]REFCOMP!$A9</f>
        <v>REF001</v>
      </c>
      <c r="B9" s="334" t="str">
        <f>[2]REFCOMP!B9</f>
        <v>SPC-19L（3匹）</v>
      </c>
      <c r="C9" s="334" t="str">
        <f>[2]REFCOMP!C9</f>
        <v>4FES3Y</v>
      </c>
      <c r="D9" s="334" t="str">
        <f>[2]REFCOMP!D9</f>
        <v>REFCOMP SEMI-HERMERTIC COMPRESSOR USE FOR R404A,R507,R22</v>
      </c>
      <c r="E9" s="319" t="str">
        <f>[2]REFCOMP!E9</f>
        <v>CH</v>
      </c>
      <c r="F9" s="319" t="str">
        <f>[2]REFCOMP!F9</f>
        <v>3 LT</v>
      </c>
      <c r="G9" s="319" t="str">
        <f>[2]REFCOMP!G9</f>
        <v>11399btu</v>
      </c>
      <c r="H9" s="492">
        <f>[2]REFCOMP!L9</f>
        <v>4885.99976852745</v>
      </c>
      <c r="I9" s="493" t="s">
        <v>702</v>
      </c>
      <c r="J9" s="494" t="str">
        <f>[2]REFCOMP!$R9</f>
        <v>CU - 50  QC</v>
      </c>
      <c r="K9" s="495">
        <f>[2]REFCOMP!$U9</f>
        <v>9000.02173205097</v>
      </c>
      <c r="L9" s="496" t="str">
        <f>[2]REFCOMP!$V9</f>
        <v>HTC-4</v>
      </c>
      <c r="M9" s="496">
        <f>[2]REFCOMP!$Y9</f>
        <v>9763.91519056327</v>
      </c>
      <c r="P9" s="405"/>
    </row>
    <row r="10" spans="1:16">
      <c r="A10" s="491" t="str">
        <f>[2]REFCOMP!$A10</f>
        <v>REF002</v>
      </c>
      <c r="B10" s="334" t="str">
        <f>[2]REFCOMP!B10</f>
        <v>SPC4-23L（4匹）</v>
      </c>
      <c r="C10" s="334" t="str">
        <f>[2]REFCOMP!C10</f>
        <v>4EES4Y</v>
      </c>
      <c r="D10" s="307"/>
      <c r="E10" s="319" t="str">
        <f>[2]REFCOMP!E10</f>
        <v>CH</v>
      </c>
      <c r="F10" s="319" t="str">
        <f>[2]REFCOMP!F10</f>
        <v>4 LT</v>
      </c>
      <c r="G10" s="319" t="str">
        <f>[2]REFCOMP!G10</f>
        <v>16006btu</v>
      </c>
      <c r="H10" s="492">
        <f>[2]REFCOMP!L10</f>
        <v>5035.49245785271</v>
      </c>
      <c r="I10" s="497"/>
      <c r="J10" s="494" t="str">
        <f>[2]REFCOMP!$R10</f>
        <v>CU - 72 QC</v>
      </c>
      <c r="K10" s="495">
        <f>[2]REFCOMP!$U10</f>
        <v>9972.03242016999</v>
      </c>
      <c r="L10" s="496" t="str">
        <f>[2]REFCOMP!$V10</f>
        <v>HTC-8</v>
      </c>
      <c r="M10" s="496">
        <f>[2]REFCOMP!$Y10</f>
        <v>10686.2648082457</v>
      </c>
      <c r="P10" s="405"/>
    </row>
    <row r="11" spans="1:16">
      <c r="A11" s="491" t="str">
        <f>[2]REFCOMP!$A11</f>
        <v>REF003</v>
      </c>
      <c r="B11" s="334" t="str">
        <f>[2]REFCOMP!B11</f>
        <v>SPC4-27L（5匹）</v>
      </c>
      <c r="C11" s="334" t="str">
        <f>[2]REFCOMP!C11</f>
        <v>4DES-5(Y)</v>
      </c>
      <c r="D11" s="307"/>
      <c r="E11" s="319" t="str">
        <f>[2]REFCOMP!E11</f>
        <v>CH</v>
      </c>
      <c r="F11" s="319" t="str">
        <f>[2]REFCOMP!F11</f>
        <v>5 LT</v>
      </c>
      <c r="G11" s="319" t="str">
        <f>[2]REFCOMP!G11</f>
        <v>21024btu</v>
      </c>
      <c r="H11" s="492">
        <f>[2]REFCOMP!L11</f>
        <v>5341.22911924694</v>
      </c>
      <c r="I11" s="497"/>
      <c r="J11" s="494" t="str">
        <f>[2]REFCOMP!$R11</f>
        <v>CU - 64 QC</v>
      </c>
      <c r="K11" s="495">
        <f>[2]REFCOMP!$U11</f>
        <v>10436.9731213087</v>
      </c>
      <c r="L11" s="496" t="str">
        <f>[2]REFCOMP!$V11</f>
        <v>HTC-8</v>
      </c>
      <c r="M11" s="496">
        <f>[2]REFCOMP!$Y11</f>
        <v>11304.0960970576</v>
      </c>
    </row>
    <row r="12" spans="1:16">
      <c r="A12" s="491" t="str">
        <f>[2]REFCOMP!$A12</f>
        <v>REF004</v>
      </c>
      <c r="B12" s="334" t="str">
        <f>[2]REFCOMP!B12</f>
        <v>SPC4-33L（6匹）</v>
      </c>
      <c r="C12" s="334" t="str">
        <f>[2]REFCOMP!C12</f>
        <v>4CES-6(Y)</v>
      </c>
      <c r="D12" s="307"/>
      <c r="E12" s="319" t="str">
        <f>[2]REFCOMP!E12</f>
        <v>CH</v>
      </c>
      <c r="F12" s="319" t="str">
        <f>[2]REFCOMP!F12</f>
        <v>6 LT</v>
      </c>
      <c r="G12" s="319" t="str">
        <f>[2]REFCOMP!G12</f>
        <v>262118btu</v>
      </c>
      <c r="H12" s="492">
        <f>[2]REFCOMP!L12</f>
        <v>5758.84418039428</v>
      </c>
      <c r="I12" s="497"/>
      <c r="J12" s="494" t="str">
        <f>[2]REFCOMP!$R12</f>
        <v>CU - 90 QC</v>
      </c>
      <c r="K12" s="495">
        <f>[2]REFCOMP!$U12</f>
        <v>11375.2475810371</v>
      </c>
      <c r="L12" s="496" t="str">
        <f>[2]REFCOMP!$V12</f>
        <v>HTC-8</v>
      </c>
      <c r="M12" s="496">
        <f>[2]REFCOMP!$Y12</f>
        <v>11753.8353936778</v>
      </c>
    </row>
    <row r="13" spans="1:16">
      <c r="A13" s="491" t="str">
        <f>[2]REFCOMP!$A13</f>
        <v>REF005</v>
      </c>
      <c r="B13" s="334" t="str">
        <f>[2]REFCOMP!B13</f>
        <v>SP4LF 060E</v>
      </c>
      <c r="C13" s="334" t="str">
        <f>[2]REFCOMP!C13</f>
        <v>4VES-7(Y)</v>
      </c>
      <c r="D13" s="307"/>
      <c r="E13" s="319" t="str">
        <f>[2]REFCOMP!E13</f>
        <v>CH</v>
      </c>
      <c r="F13" s="319" t="str">
        <f>[2]REFCOMP!F13</f>
        <v>6 LT</v>
      </c>
      <c r="G13" s="319" t="str">
        <f>[2]REFCOMP!G13</f>
        <v>29000btu</v>
      </c>
      <c r="H13" s="492">
        <f>[2]REFCOMP!L13</f>
        <v>6974.4126384013</v>
      </c>
      <c r="I13" s="497"/>
      <c r="J13" s="494" t="str">
        <f>[2]REFCOMP!$R13</f>
        <v>CU - 72 QC</v>
      </c>
      <c r="K13" s="495">
        <f>[2]REFCOMP!$U13</f>
        <v>12589.1595310336</v>
      </c>
      <c r="L13" s="496" t="str">
        <f>[2]REFCOMP!$V13</f>
        <v>HTC-8</v>
      </c>
      <c r="M13" s="496">
        <f>[2]REFCOMP!$Y13</f>
        <v>13303.3919191093</v>
      </c>
    </row>
    <row r="14" spans="1:16">
      <c r="A14" s="491" t="str">
        <f>[2]REFCOMP!$A14</f>
        <v>REF006</v>
      </c>
      <c r="B14" s="334" t="str">
        <f>[2]REFCOMP!B14</f>
        <v>SP4LF 080E</v>
      </c>
      <c r="C14" s="334" t="str">
        <f>[2]REFCOMP!C14</f>
        <v>4TES-9(Y)</v>
      </c>
      <c r="D14" s="307"/>
      <c r="E14" s="319" t="str">
        <f>[2]REFCOMP!E14</f>
        <v>CH</v>
      </c>
      <c r="F14" s="319" t="str">
        <f>[2]REFCOMP!F14</f>
        <v>8 LT</v>
      </c>
      <c r="G14" s="319" t="str">
        <f>[2]REFCOMP!G14</f>
        <v>30887btu</v>
      </c>
      <c r="H14" s="492">
        <f>[2]REFCOMP!L14</f>
        <v>7022.51552795031</v>
      </c>
      <c r="I14" s="497"/>
      <c r="J14" s="494" t="str">
        <f>[2]REFCOMP!$R14</f>
        <v>CU - 100 QC</v>
      </c>
      <c r="K14" s="495">
        <f>[2]REFCOMP!$U14</f>
        <v>13254.9158661645</v>
      </c>
      <c r="L14" s="496" t="str">
        <f>[2]REFCOMP!$V14</f>
        <v>HTC-10</v>
      </c>
      <c r="M14" s="496">
        <f>[2]REFCOMP!$Y14</f>
        <v>13713.5323457903</v>
      </c>
    </row>
    <row r="15" spans="1:16">
      <c r="A15" s="491" t="str">
        <f>[2]REFCOMP!$A15</f>
        <v>REF007</v>
      </c>
      <c r="B15" s="334" t="str">
        <f>[2]REFCOMP!B15</f>
        <v>SP4LF 100E</v>
      </c>
      <c r="C15" s="334" t="str">
        <f>[2]REFCOMP!C15</f>
        <v>4PES-10(Y)</v>
      </c>
      <c r="D15" s="307"/>
      <c r="E15" s="319" t="str">
        <f>[2]REFCOMP!E15</f>
        <v>CH</v>
      </c>
      <c r="F15" s="319" t="str">
        <f>[2]REFCOMP!F15</f>
        <v>10 LT</v>
      </c>
      <c r="G15" s="319" t="str">
        <f>[2]REFCOMP!G15</f>
        <v>35870btu</v>
      </c>
      <c r="H15" s="492">
        <f>[2]REFCOMP!L15</f>
        <v>7460.50499594923</v>
      </c>
      <c r="I15" s="497"/>
      <c r="J15" s="494" t="str">
        <f>[2]REFCOMP!$R15</f>
        <v>CU - 90 QC</v>
      </c>
      <c r="K15" s="495">
        <f>[2]REFCOMP!$U15</f>
        <v>13479.0574145972</v>
      </c>
      <c r="L15" s="496" t="str">
        <f>[2]REFCOMP!$V15</f>
        <v>HTC-8</v>
      </c>
      <c r="M15" s="496">
        <f>[2]REFCOMP!$Y15</f>
        <v>13857.6452272378</v>
      </c>
    </row>
    <row r="16" spans="1:16">
      <c r="A16" s="491" t="str">
        <f>[2]REFCOMP!$A16</f>
        <v>REF008</v>
      </c>
      <c r="B16" s="334" t="str">
        <f>[2]REFCOMP!B16</f>
        <v>SP4LF 120E</v>
      </c>
      <c r="C16" s="334" t="str">
        <f>[2]REFCOMP!C16</f>
        <v>4NES-14(Y)</v>
      </c>
      <c r="D16" s="307"/>
      <c r="E16" s="319" t="str">
        <f>[2]REFCOMP!E16</f>
        <v>CH</v>
      </c>
      <c r="F16" s="319" t="str">
        <f>[2]REFCOMP!F16</f>
        <v>12 LT</v>
      </c>
      <c r="G16" s="319" t="str">
        <f>[2]REFCOMP!G16</f>
        <v>41911btu</v>
      </c>
      <c r="H16" s="492">
        <f>[2]REFCOMP!L16</f>
        <v>7867.60734539563</v>
      </c>
      <c r="I16" s="497"/>
      <c r="J16" s="494" t="str">
        <f>[2]REFCOMP!$R16</f>
        <v>CU - 144 QC</v>
      </c>
      <c r="K16" s="495">
        <f>[2]REFCOMP!$U16</f>
        <v>15688.1622510954</v>
      </c>
      <c r="L16" s="496" t="str">
        <f>[2]REFCOMP!$V16</f>
        <v>HTC-10</v>
      </c>
      <c r="M16" s="496">
        <f>[2]REFCOMP!$Y16</f>
        <v>14654.4004568853</v>
      </c>
    </row>
    <row r="17" spans="1:13">
      <c r="A17" s="491" t="str">
        <f>[2]REFCOMP!$A17</f>
        <v>REF009</v>
      </c>
      <c r="B17" s="334" t="str">
        <f>[2]REFCOMP!B17</f>
        <v>SP4L 150E</v>
      </c>
      <c r="C17" s="334" t="str">
        <f>[2]REFCOMP!C17</f>
        <v>4JE15(Y)</v>
      </c>
      <c r="D17" s="307"/>
      <c r="E17" s="319" t="str">
        <f>[2]REFCOMP!E17</f>
        <v>OPSS/CH</v>
      </c>
      <c r="F17" s="319" t="str">
        <f>[2]REFCOMP!F17</f>
        <v>15 LT</v>
      </c>
      <c r="G17" s="319" t="str">
        <f>[2]REFCOMP!G17</f>
        <v>45000btu</v>
      </c>
      <c r="H17" s="492">
        <f>[2]REFCOMP!L17</f>
        <v>9870.71293545774</v>
      </c>
      <c r="I17" s="497"/>
      <c r="J17" s="494" t="str">
        <f>[2]REFCOMP!$R17</f>
        <v>CU - 100 QC</v>
      </c>
      <c r="K17" s="495">
        <f>[2]REFCOMP!$U17</f>
        <v>16962.5887373005</v>
      </c>
      <c r="L17" s="496" t="str">
        <f>[2]REFCOMP!$V17</f>
        <v>HTC-8</v>
      </c>
      <c r="M17" s="496">
        <f>[2]REFCOMP!$Y17</f>
        <v>17062.8679020673</v>
      </c>
    </row>
    <row r="18" spans="1:13">
      <c r="A18" s="491" t="str">
        <f>[2]REFCOMP!$A18</f>
        <v>REF010</v>
      </c>
      <c r="B18" s="334" t="str">
        <f>[2]REFCOMP!B18</f>
        <v>SP4L 180E</v>
      </c>
      <c r="C18" s="334" t="str">
        <f>[2]REFCOMP!C18</f>
        <v>4HE-18(Y)</v>
      </c>
      <c r="D18" s="307"/>
      <c r="E18" s="319" t="str">
        <f>[2]REFCOMP!E18</f>
        <v>OPSS/CH</v>
      </c>
      <c r="F18" s="319" t="str">
        <f>[2]REFCOMP!F18</f>
        <v>18 LT</v>
      </c>
      <c r="G18" s="319" t="str">
        <f>[2]REFCOMP!G18</f>
        <v>53925btu</v>
      </c>
      <c r="H18" s="492">
        <f>[2]REFCOMP!L18</f>
        <v>10488.961652714</v>
      </c>
      <c r="I18" s="497"/>
      <c r="J18" s="494" t="str">
        <f>[2]REFCOMP!$R18</f>
        <v>CU - 144 QC</v>
      </c>
      <c r="K18" s="495">
        <f>[2]REFCOMP!$U18</f>
        <v>19120.7733220278</v>
      </c>
      <c r="L18" s="496" t="str">
        <f>[2]REFCOMP!$V18</f>
        <v>HTC-12</v>
      </c>
      <c r="M18" s="496">
        <f>[2]REFCOMP!$Y18</f>
        <v>18356.0187029462</v>
      </c>
    </row>
    <row r="19" spans="1:13">
      <c r="A19" s="491" t="str">
        <f>[2]REFCOMP!$A19</f>
        <v>REF011</v>
      </c>
      <c r="B19" s="334" t="str">
        <f>[2]REFCOMP!B19</f>
        <v>SP4L 220E</v>
      </c>
      <c r="C19" s="334" t="str">
        <f>[2]REFCOMP!C19</f>
        <v>4GE-23(Y)</v>
      </c>
      <c r="D19" s="307"/>
      <c r="E19" s="319" t="str">
        <f>[2]REFCOMP!E19</f>
        <v>OPSS/CH</v>
      </c>
      <c r="F19" s="319" t="str">
        <f>[2]REFCOMP!F19</f>
        <v>22 LT</v>
      </c>
      <c r="G19" s="319" t="str">
        <f>[2]REFCOMP!G19</f>
        <v>62628btu</v>
      </c>
      <c r="H19" s="492">
        <f>[2]REFCOMP!L19</f>
        <v>10793.2757223873</v>
      </c>
      <c r="I19" s="497"/>
      <c r="J19" s="494" t="str">
        <f>[2]REFCOMP!$R19</f>
        <v>CU - 125 QC</v>
      </c>
      <c r="K19" s="495">
        <f>[2]REFCOMP!$U19</f>
        <v>18755.9253886993</v>
      </c>
      <c r="L19" s="496" t="str">
        <f>[2]REFCOMP!$V19</f>
        <v>HTC-10</v>
      </c>
      <c r="M19" s="496">
        <f>[2]REFCOMP!$Y19</f>
        <v>18414.7343720812</v>
      </c>
    </row>
    <row r="20" spans="1:13">
      <c r="A20" s="491" t="str">
        <f>[2]REFCOMP!$A20</f>
        <v>REF012</v>
      </c>
      <c r="B20" s="334" t="str">
        <f>[2]REFCOMP!B20</f>
        <v>SP4L 250E</v>
      </c>
      <c r="C20" s="334" t="str">
        <f>[2]REFCOMP!C20</f>
        <v>4FE-25(Y)</v>
      </c>
      <c r="D20" s="307"/>
      <c r="E20" s="319" t="str">
        <f>[2]REFCOMP!E20</f>
        <v>OPSS/CH</v>
      </c>
      <c r="F20" s="319" t="str">
        <f>[2]REFCOMP!F20</f>
        <v>25 LT</v>
      </c>
      <c r="G20" s="319" t="str">
        <f>[2]REFCOMP!G20</f>
        <v>72000btu</v>
      </c>
      <c r="H20" s="492">
        <f>[2]REFCOMP!L20</f>
        <v>12769.5449635431</v>
      </c>
      <c r="I20" s="497"/>
      <c r="J20" s="494" t="str">
        <f>[2]REFCOMP!$R20</f>
        <v>CU - 160 QC</v>
      </c>
      <c r="K20" s="495">
        <f>[2]REFCOMP!$U20</f>
        <v>23456.1126469089</v>
      </c>
      <c r="L20" s="496" t="str">
        <f>[2]REFCOMP!$V20</f>
        <v>HTC-15</v>
      </c>
      <c r="M20" s="496">
        <f>[2]REFCOMP!$Y20</f>
        <v>21443.6607395486</v>
      </c>
    </row>
    <row r="21" spans="1:13">
      <c r="A21" s="491" t="str">
        <f>[2]REFCOMP!$A21</f>
        <v>REF013</v>
      </c>
      <c r="B21" s="334" t="str">
        <f>[2]REFCOMP!B21</f>
        <v>SP6L 270E</v>
      </c>
      <c r="C21" s="334" t="str">
        <f>[2]REFCOMP!C21</f>
        <v>6HE-28(Y)</v>
      </c>
      <c r="D21" s="307"/>
      <c r="E21" s="319" t="str">
        <f>[2]REFCOMP!E21</f>
        <v>OPSS/CH</v>
      </c>
      <c r="F21" s="319" t="str">
        <f>[2]REFCOMP!F21</f>
        <v>28 LT</v>
      </c>
      <c r="G21" s="319" t="str">
        <f>[2]REFCOMP!G21</f>
        <v>80888btu</v>
      </c>
      <c r="H21" s="492">
        <f>[2]REFCOMP!L21</f>
        <v>13442.9854172293</v>
      </c>
      <c r="I21" s="497"/>
      <c r="J21" s="494" t="str">
        <f>[2]REFCOMP!$R21</f>
        <v>CU - 300 QC</v>
      </c>
      <c r="K21" s="495">
        <f>[2]REFCOMP!$U21</f>
        <v>31677.3479242262</v>
      </c>
      <c r="L21" s="496" t="str">
        <f>[2]REFCOMP!$V21</f>
        <v>HTC-30</v>
      </c>
      <c r="M21" s="496">
        <f>[2]REFCOMP!$Y21</f>
        <v>27327.314617036</v>
      </c>
    </row>
    <row r="22" spans="1:13">
      <c r="A22" s="491" t="str">
        <f>[2]REFCOMP!$A22</f>
        <v>REF014</v>
      </c>
      <c r="B22" s="334" t="str">
        <f>[2]REFCOMP!B22</f>
        <v>SP6L 300E</v>
      </c>
      <c r="C22" s="334" t="str">
        <f>[2]REFCOMP!C22</f>
        <v>6GE-34(Y)</v>
      </c>
      <c r="D22" s="307"/>
      <c r="E22" s="319" t="str">
        <f>[2]REFCOMP!E22</f>
        <v>OPSS/CH</v>
      </c>
      <c r="F22" s="319" t="str">
        <f>[2]REFCOMP!F22</f>
        <v>30 LT</v>
      </c>
      <c r="G22" s="319" t="str">
        <f>[2]REFCOMP!G22</f>
        <v>93857btu</v>
      </c>
      <c r="H22" s="492">
        <f>[2]REFCOMP!L22</f>
        <v>14741.2570888469</v>
      </c>
      <c r="I22" s="497"/>
      <c r="J22" s="494" t="str">
        <f>[2]REFCOMP!$R22</f>
        <v>CU - 200 QC</v>
      </c>
      <c r="K22" s="495">
        <f>[2]REFCOMP!$U22</f>
        <v>26161.1280641519</v>
      </c>
      <c r="L22" s="496" t="str">
        <f>[2]REFCOMP!$V22</f>
        <v>HTC-20</v>
      </c>
      <c r="M22" s="496">
        <f>[2]REFCOMP!$Y22</f>
        <v>24484.1579459546</v>
      </c>
    </row>
    <row r="23" spans="1:13">
      <c r="A23" s="491" t="str">
        <f>[2]REFCOMP!$A23</f>
        <v>REF015</v>
      </c>
      <c r="B23" s="334" t="str">
        <f>[2]REFCOMP!B23</f>
        <v>SP6L 400E</v>
      </c>
      <c r="C23" s="334" t="str">
        <f>[2]REFCOMP!C23</f>
        <v>6FE-44(Y)</v>
      </c>
      <c r="D23" s="307"/>
      <c r="E23" s="319" t="str">
        <f>[2]REFCOMP!E23</f>
        <v>OPSS/CH</v>
      </c>
      <c r="F23" s="319" t="str">
        <f>[2]REFCOMP!F23</f>
        <v>40 LT</v>
      </c>
      <c r="G23" s="319" t="str">
        <f>[2]REFCOMP!G23</f>
        <v>113482btu</v>
      </c>
      <c r="H23" s="492">
        <f>[2]REFCOMP!L23</f>
        <v>17155.0094517958</v>
      </c>
      <c r="I23" s="497"/>
      <c r="J23" s="494" t="str">
        <f>[2]REFCOMP!$R23</f>
        <v>CU - 160 QC</v>
      </c>
      <c r="K23" s="495">
        <f>[2]REFCOMP!$U23</f>
        <v>27303.3261188996</v>
      </c>
      <c r="L23" s="496" t="str">
        <f>[2]REFCOMP!$V23</f>
        <v>HTC-15</v>
      </c>
      <c r="M23" s="496">
        <f>[2]REFCOMP!$Y23</f>
        <v>26332.1869405729</v>
      </c>
    </row>
    <row r="24" spans="1:13">
      <c r="A24" s="491" t="str">
        <f>[2]REFCOMP!$A24</f>
        <v>REF016</v>
      </c>
      <c r="B24" s="334" t="str">
        <f>[2]REFCOMP!B24</f>
        <v>SPC4-19H（5匹）</v>
      </c>
      <c r="C24" s="334" t="str">
        <f>[2]REFCOMP!C24</f>
        <v>4FES5Y</v>
      </c>
      <c r="D24" s="307"/>
      <c r="E24" s="319" t="str">
        <f>[2]REFCOMP!E24</f>
        <v>CH</v>
      </c>
      <c r="F24" s="319" t="str">
        <f>[2]REFCOMP!F24</f>
        <v>5 MT</v>
      </c>
      <c r="G24" s="319">
        <f>[2]REFCOMP!G24</f>
        <v>0</v>
      </c>
      <c r="H24" s="492">
        <f>[2]REFCOMP!L24</f>
        <v>5033.56351992593</v>
      </c>
      <c r="I24" s="497"/>
      <c r="J24" s="494" t="str">
        <f>[2]REFCOMP!$R24</f>
        <v>CU - 250 QC</v>
      </c>
      <c r="K24" s="495">
        <f>[2]REFCOMP!$U24</f>
        <v>19792.2167380278</v>
      </c>
      <c r="L24" s="496" t="str">
        <f>[2]REFCOMP!$V24</f>
        <v>HTC-25</v>
      </c>
      <c r="M24" s="496">
        <f>[2]REFCOMP!$Y24</f>
        <v>15897.2111922933</v>
      </c>
    </row>
    <row r="25" spans="1:13">
      <c r="A25" s="491" t="str">
        <f>[2]REFCOMP!$A25</f>
        <v>REF017</v>
      </c>
      <c r="B25" s="334" t="str">
        <f>[2]REFCOMP!B25</f>
        <v>SPC4-23H（6匹）</v>
      </c>
      <c r="C25" s="334" t="str">
        <f>[2]REFCOMP!C25</f>
        <v>4EES6Y</v>
      </c>
      <c r="D25" s="307"/>
      <c r="E25" s="319" t="str">
        <f>[2]REFCOMP!E25</f>
        <v>CH</v>
      </c>
      <c r="F25" s="319" t="str">
        <f>[2]REFCOMP!F25</f>
        <v>6 MT</v>
      </c>
      <c r="G25" s="319">
        <f>[2]REFCOMP!G25</f>
        <v>0</v>
      </c>
      <c r="H25" s="492">
        <f>[2]REFCOMP!L25</f>
        <v>5272.75182284634</v>
      </c>
      <c r="I25" s="497"/>
      <c r="J25" s="494" t="str">
        <f>[2]REFCOMP!$R25</f>
        <v>CU - 200 QC</v>
      </c>
      <c r="K25" s="495">
        <f>[2]REFCOMP!$U25</f>
        <v>16995.6483122979</v>
      </c>
      <c r="L25" s="496" t="str">
        <f>[2]REFCOMP!$V25</f>
        <v>HTC-20</v>
      </c>
      <c r="M25" s="496">
        <f>[2]REFCOMP!$Y25</f>
        <v>15318.6781941006</v>
      </c>
    </row>
    <row r="26" spans="1:13">
      <c r="A26" s="491" t="str">
        <f>[2]REFCOMP!$A26</f>
        <v>REF018</v>
      </c>
      <c r="B26" s="334" t="str">
        <f>[2]REFCOMP!B26</f>
        <v>SPC4-27H（8匹）</v>
      </c>
      <c r="C26" s="334" t="str">
        <f>[2]REFCOMP!C26</f>
        <v>4DES7Y</v>
      </c>
      <c r="D26" s="307"/>
      <c r="E26" s="319" t="str">
        <f>[2]REFCOMP!E26</f>
        <v>CH</v>
      </c>
      <c r="F26" s="319" t="str">
        <f>[2]REFCOMP!F26</f>
        <v>7 MT</v>
      </c>
      <c r="G26" s="319">
        <f>[2]REFCOMP!G26</f>
        <v>0</v>
      </c>
      <c r="H26" s="492">
        <f>[2]REFCOMP!L26</f>
        <v>5782.95590447899</v>
      </c>
      <c r="I26" s="497"/>
      <c r="J26" s="494" t="str">
        <f>[2]REFCOMP!$R26</f>
        <v>CU - 300 QC</v>
      </c>
      <c r="K26" s="495">
        <f>[2]REFCOMP!$U26</f>
        <v>23428.0853720336</v>
      </c>
      <c r="L26" s="496" t="e">
        <f>[2]REFCOMP!$V26</f>
        <v>#REF!</v>
      </c>
      <c r="M26" s="496" t="e">
        <f>[2]REFCOMP!$Y26</f>
        <v>#REF!</v>
      </c>
    </row>
    <row r="27" spans="1:13">
      <c r="A27" s="491" t="str">
        <f>[2]REFCOMP!$A27</f>
        <v>REF019</v>
      </c>
      <c r="B27" s="334" t="str">
        <f>[2]REFCOMP!B27</f>
        <v>SPC4-33H（9匹）</v>
      </c>
      <c r="C27" s="334" t="str">
        <f>[2]REFCOMP!C27</f>
        <v>4CES9Y</v>
      </c>
      <c r="D27" s="307"/>
      <c r="E27" s="319" t="str">
        <f>[2]REFCOMP!E27</f>
        <v>CH</v>
      </c>
      <c r="F27" s="319" t="str">
        <f>[2]REFCOMP!F27</f>
        <v>9 MT</v>
      </c>
      <c r="G27" s="319">
        <f>[2]REFCOMP!G27</f>
        <v>0</v>
      </c>
      <c r="H27" s="492">
        <f>[2]REFCOMP!L27</f>
        <v>5996.10354538791</v>
      </c>
      <c r="I27" s="497"/>
      <c r="J27" s="494" t="str">
        <f>[2]REFCOMP!$R27</f>
        <v>CU - 250 QC</v>
      </c>
      <c r="K27" s="495">
        <f>[2]REFCOMP!$U27</f>
        <v>21537.3215962976</v>
      </c>
      <c r="L27" s="496" t="str">
        <f>[2]REFCOMP!$V27</f>
        <v>HTC-25</v>
      </c>
      <c r="M27" s="496">
        <f>[2]REFCOMP!$Y27</f>
        <v>17642.3160505631</v>
      </c>
    </row>
    <row r="28" spans="1:13">
      <c r="A28" s="491" t="str">
        <f>[2]REFCOMP!$A28</f>
        <v>REF020</v>
      </c>
      <c r="B28" s="334" t="str">
        <f>[2]REFCOMP!B28</f>
        <v>SP4HF 1000</v>
      </c>
      <c r="C28" s="334" t="str">
        <f>[2]REFCOMP!C28</f>
        <v>4VES10Y</v>
      </c>
      <c r="D28" s="307"/>
      <c r="E28" s="319" t="str">
        <f>[2]REFCOMP!E28</f>
        <v>CH</v>
      </c>
      <c r="F28" s="319" t="str">
        <f>[2]REFCOMP!F28</f>
        <v>10 MT</v>
      </c>
      <c r="G28" s="319">
        <f>[2]REFCOMP!G28</f>
        <v>0</v>
      </c>
      <c r="H28" s="492">
        <f>[2]REFCOMP!L28</f>
        <v>6976.94436943019</v>
      </c>
      <c r="I28" s="497"/>
      <c r="J28" s="494" t="str">
        <f>[2]REFCOMP!$R28</f>
        <v>CU - 350 QC</v>
      </c>
      <c r="K28" s="495">
        <f>[2]REFCOMP!$U28</f>
        <v>26455.8059791856</v>
      </c>
      <c r="L28" s="496" t="str">
        <f>[2]REFCOMP!$V28</f>
        <v>HTC-35</v>
      </c>
      <c r="M28" s="496" t="str">
        <f>[2]REFCOMP!$Y28</f>
        <v>~</v>
      </c>
    </row>
    <row r="29" spans="1:13">
      <c r="A29" s="491" t="str">
        <f>[2]REFCOMP!$A29</f>
        <v>REF021</v>
      </c>
      <c r="B29" s="334" t="str">
        <f>[2]REFCOMP!B29</f>
        <v>SP4HF 1200</v>
      </c>
      <c r="C29" s="334" t="str">
        <f>[2]REFCOMP!C29</f>
        <v>4TES12Y</v>
      </c>
      <c r="D29" s="307"/>
      <c r="E29" s="319" t="str">
        <f>[2]REFCOMP!E29</f>
        <v>CH</v>
      </c>
      <c r="F29" s="319" t="str">
        <f>[2]REFCOMP!F29</f>
        <v>12 MT</v>
      </c>
      <c r="G29" s="319">
        <f>[2]REFCOMP!G29</f>
        <v>0</v>
      </c>
      <c r="H29" s="492">
        <f>[2]REFCOMP!L29</f>
        <v>7460.50499594923</v>
      </c>
      <c r="I29" s="497"/>
      <c r="J29" s="494" t="str">
        <f>[2]REFCOMP!$R29</f>
        <v>CU - 300 QC</v>
      </c>
      <c r="K29" s="495">
        <f>[2]REFCOMP!$U29</f>
        <v>25234.6767013092</v>
      </c>
      <c r="L29" s="496" t="str">
        <f>[2]REFCOMP!$V29</f>
        <v>HTC-30</v>
      </c>
      <c r="M29" s="496" t="str">
        <f>[2]REFCOMP!$Y29</f>
        <v>~</v>
      </c>
    </row>
    <row r="30" spans="1:13">
      <c r="A30" s="491" t="str">
        <f>[2]REFCOMP!$A30</f>
        <v>REF022</v>
      </c>
      <c r="B30" s="334" t="str">
        <f>[2]REFCOMP!B30</f>
        <v>SP4HF 1500</v>
      </c>
      <c r="C30" s="334" t="str">
        <f>[2]REFCOMP!C30</f>
        <v>4PES15Y</v>
      </c>
      <c r="D30" s="307"/>
      <c r="E30" s="319" t="str">
        <f>[2]REFCOMP!E30</f>
        <v>CH</v>
      </c>
      <c r="F30" s="319" t="str">
        <f>[2]REFCOMP!F30</f>
        <v>15 MT</v>
      </c>
      <c r="G30" s="319">
        <f>[2]REFCOMP!G30</f>
        <v>0</v>
      </c>
      <c r="H30" s="492">
        <f>[2]REFCOMP!L30</f>
        <v>7867.60734539563</v>
      </c>
      <c r="I30" s="497"/>
      <c r="J30" s="494" t="str">
        <f>[2]REFCOMP!$R30</f>
        <v>CU - 350 QC</v>
      </c>
      <c r="K30" s="495">
        <f>[2]REFCOMP!$U30</f>
        <v>28019.1150813372</v>
      </c>
      <c r="L30" s="496" t="str">
        <f>[2]REFCOMP!$V30</f>
        <v>HTC-35</v>
      </c>
      <c r="M30" s="496" t="str">
        <f>[2]REFCOMP!$Y30</f>
        <v>~</v>
      </c>
    </row>
    <row r="31" spans="1:13">
      <c r="A31" s="491"/>
      <c r="B31" s="334" t="str">
        <f>[2]REFCOMP!B31</f>
        <v>SP4HF 2000</v>
      </c>
      <c r="C31" s="334" t="str">
        <f>[2]REFCOMP!C31</f>
        <v>4NES20Y</v>
      </c>
      <c r="D31" s="307"/>
      <c r="E31" s="319" t="str">
        <f>[2]REFCOMP!E31</f>
        <v>CH</v>
      </c>
      <c r="F31" s="319" t="str">
        <f>[2]REFCOMP!F31</f>
        <v>20 MT</v>
      </c>
      <c r="G31" s="319">
        <f>[2]REFCOMP!G31</f>
        <v>0</v>
      </c>
      <c r="H31" s="492">
        <f>[2]REFCOMP!L31</f>
        <v>8307.11585201188</v>
      </c>
      <c r="I31" s="497"/>
      <c r="J31" s="494" t="str">
        <f>[2]REFCOMP!$R31</f>
        <v>CU - 350 QC</v>
      </c>
      <c r="K31" s="495">
        <f>[2]REFCOMP!$U31</f>
        <v>28492.4319346163</v>
      </c>
      <c r="L31" s="496" t="str">
        <f>[2]REFCOMP!$V31</f>
        <v>HTC-35</v>
      </c>
      <c r="M31" s="496" t="str">
        <f>[2]REFCOMP!$Y31</f>
        <v>~</v>
      </c>
    </row>
    <row r="32" spans="1:13">
      <c r="A32" s="491"/>
      <c r="B32" s="334" t="str">
        <f>[2]REFCOMP!B32</f>
        <v>SP4H 2200</v>
      </c>
      <c r="C32" s="334" t="str">
        <f>[2]REFCOMP!C32</f>
        <v>4JE22Y</v>
      </c>
      <c r="D32" s="307"/>
      <c r="E32" s="319" t="str">
        <f>[2]REFCOMP!E32</f>
        <v>OPSS/CH</v>
      </c>
      <c r="F32" s="319" t="str">
        <f>[2]REFCOMP!F32</f>
        <v>22 MT</v>
      </c>
      <c r="G32" s="319">
        <f>[2]REFCOMP!G32</f>
        <v>0</v>
      </c>
      <c r="H32" s="492">
        <f>[2]REFCOMP!L32</f>
        <v>11048.4742100999</v>
      </c>
      <c r="I32" s="497"/>
      <c r="J32" s="494" t="str">
        <f>[2]REFCOMP!$R32</f>
        <v>CU - 500 QC</v>
      </c>
      <c r="K32" s="495">
        <f>[2]REFCOMP!$U32</f>
        <v>37772.9331799437</v>
      </c>
      <c r="L32" s="496" t="str">
        <f>[2]REFCOMP!$V32</f>
        <v>HTC-40</v>
      </c>
      <c r="M32" s="496" t="str">
        <f>[2]REFCOMP!$Y32</f>
        <v>~</v>
      </c>
    </row>
    <row r="33" spans="1:13">
      <c r="A33" s="491"/>
      <c r="B33" s="334" t="str">
        <f>[2]REFCOMP!B33</f>
        <v>SP4H 2500</v>
      </c>
      <c r="C33" s="334" t="str">
        <f>[2]REFCOMP!C33</f>
        <v>4HE25Y</v>
      </c>
      <c r="D33" s="307"/>
      <c r="E33" s="319" t="str">
        <f>[2]REFCOMP!E33</f>
        <v>OPSS/CH</v>
      </c>
      <c r="F33" s="319" t="str">
        <f>[2]REFCOMP!F33</f>
        <v>25 MT</v>
      </c>
      <c r="G33" s="319">
        <f>[2]REFCOMP!G33</f>
        <v>0</v>
      </c>
      <c r="H33" s="492">
        <f>[2]REFCOMP!L33</f>
        <v>11530.5157980016</v>
      </c>
      <c r="I33" s="497"/>
      <c r="J33" s="494" t="str">
        <f>[2]REFCOMP!$R33</f>
        <v>CU - 400 QC</v>
      </c>
      <c r="K33" s="495">
        <f>[2]REFCOMP!$U33</f>
        <v>34976.752180279</v>
      </c>
      <c r="L33" s="496" t="str">
        <f>[2]REFCOMP!$V33</f>
        <v>HTC-50</v>
      </c>
      <c r="M33" s="496">
        <f>[2]REFCOMP!$Y33</f>
        <v>29118.6008323549</v>
      </c>
    </row>
    <row r="34" spans="1:13">
      <c r="A34" s="491"/>
      <c r="B34" s="334" t="str">
        <f>[2]REFCOMP!B34</f>
        <v>SP4H 3000</v>
      </c>
      <c r="C34" s="334" t="str">
        <f>[2]REFCOMP!C34</f>
        <v>4GE30Y</v>
      </c>
      <c r="D34" s="307"/>
      <c r="E34" s="319" t="str">
        <f>[2]REFCOMP!E34</f>
        <v>OPSS/CH</v>
      </c>
      <c r="F34" s="319" t="str">
        <f>[2]REFCOMP!F34</f>
        <v>30 MT</v>
      </c>
      <c r="G34" s="319">
        <f>[2]REFCOMP!G34</f>
        <v>0</v>
      </c>
      <c r="H34" s="492">
        <f>[2]REFCOMP!L34</f>
        <v>11862.6789089927</v>
      </c>
      <c r="I34" s="497"/>
      <c r="J34" s="494" t="str">
        <f>[2]REFCOMP!$R34</f>
        <v>CU - 500 QC</v>
      </c>
      <c r="K34" s="495">
        <f>[2]REFCOMP!$U34</f>
        <v>39111.307471059</v>
      </c>
      <c r="L34" s="496" t="str">
        <f>[2]REFCOMP!$V34</f>
        <v>HTC-50</v>
      </c>
      <c r="M34" s="496" t="str">
        <f>[2]REFCOMP!$Y34</f>
        <v>~</v>
      </c>
    </row>
    <row r="35" spans="1:13">
      <c r="A35" s="491"/>
      <c r="B35" s="334" t="str">
        <f>[2]REFCOMP!B35</f>
        <v>SP4H 3500</v>
      </c>
      <c r="C35" s="334" t="str">
        <f>[2]REFCOMP!C35</f>
        <v>4FE35Y</v>
      </c>
      <c r="D35" s="307"/>
      <c r="E35" s="319" t="str">
        <f>[2]REFCOMP!E35</f>
        <v>OPSS/CH</v>
      </c>
      <c r="F35" s="319" t="str">
        <f>[2]REFCOMP!F35</f>
        <v>35 MT</v>
      </c>
      <c r="G35" s="319">
        <f>[2]REFCOMP!G35</f>
        <v>0</v>
      </c>
      <c r="H35" s="492">
        <f>[2]REFCOMP!L35</f>
        <v>14031.8660545504</v>
      </c>
      <c r="I35" s="497"/>
      <c r="J35" s="494" t="str">
        <f>[2]REFCOMP!$R35</f>
        <v>CU - 350 QC</v>
      </c>
      <c r="K35" s="495">
        <f>[2]REFCOMP!$U35</f>
        <v>35142.7303447895</v>
      </c>
      <c r="L35" s="496" t="str">
        <f>[2]REFCOMP!$V35</f>
        <v>HTC-35</v>
      </c>
      <c r="M35" s="496" t="str">
        <f>[2]REFCOMP!$Y35</f>
        <v>~</v>
      </c>
    </row>
    <row r="36" spans="1:13">
      <c r="A36" s="491"/>
      <c r="B36" s="334" t="str">
        <f>[2]REFCOMP!B36</f>
        <v>SP6H 3700</v>
      </c>
      <c r="C36" s="334" t="str">
        <f>[2]REFCOMP!C36</f>
        <v>6HE35Y</v>
      </c>
      <c r="D36" s="307"/>
      <c r="E36" s="319" t="str">
        <f>[2]REFCOMP!E36</f>
        <v>OPSS/CH</v>
      </c>
      <c r="F36" s="319" t="str">
        <f>[2]REFCOMP!F36</f>
        <v>37 MT</v>
      </c>
      <c r="G36" s="319">
        <f>[2]REFCOMP!G36</f>
        <v>0</v>
      </c>
      <c r="H36" s="492">
        <f>[2]REFCOMP!L36</f>
        <v>14741.7634350527</v>
      </c>
      <c r="I36" s="497"/>
      <c r="J36" s="494">
        <f>[2]REFCOMP!$R36</f>
        <v>0</v>
      </c>
      <c r="K36" s="495">
        <f>[2]REFCOMP!$U36</f>
        <v>0</v>
      </c>
      <c r="L36" s="496">
        <f>[2]REFCOMP!$V36</f>
        <v>0</v>
      </c>
      <c r="M36" s="496">
        <f>[2]REFCOMP!$Y36</f>
        <v>0</v>
      </c>
    </row>
    <row r="37" spans="1:13">
      <c r="A37" s="491"/>
      <c r="B37" s="334" t="str">
        <f>[2]REFCOMP!B37</f>
        <v>SP6H 4000</v>
      </c>
      <c r="C37" s="334" t="str">
        <f>[2]REFCOMP!C37</f>
        <v>6GE40Y</v>
      </c>
      <c r="D37" s="307"/>
      <c r="E37" s="319" t="str">
        <f>[2]REFCOMP!E37</f>
        <v>OPSS/CH</v>
      </c>
      <c r="F37" s="319" t="str">
        <f>[2]REFCOMP!F37</f>
        <v>40 MT</v>
      </c>
      <c r="G37" s="319">
        <f>[2]REFCOMP!G37</f>
        <v>0</v>
      </c>
      <c r="H37" s="492">
        <f>[2]REFCOMP!L37</f>
        <v>15452.6735079665</v>
      </c>
      <c r="I37" s="497"/>
      <c r="J37" s="494">
        <f>[2]REFCOMP!$R37</f>
        <v>0</v>
      </c>
      <c r="K37" s="495">
        <f>[2]REFCOMP!$U37</f>
        <v>0</v>
      </c>
      <c r="L37" s="496">
        <f>[2]REFCOMP!$V37</f>
        <v>0</v>
      </c>
      <c r="M37" s="496">
        <f>[2]REFCOMP!$Y37</f>
        <v>0</v>
      </c>
    </row>
    <row r="38" spans="1:13">
      <c r="A38" s="491"/>
      <c r="B38" s="334" t="str">
        <f>[2]REFCOMP!B38</f>
        <v>SP6H 5000</v>
      </c>
      <c r="C38" s="334" t="str">
        <f>[2]REFCOMP!C38</f>
        <v>6FE50Y</v>
      </c>
      <c r="D38" s="307"/>
      <c r="E38" s="319" t="str">
        <f>[2]REFCOMP!E38</f>
        <v>OPSS/CH</v>
      </c>
      <c r="F38" s="319" t="str">
        <f>[2]REFCOMP!F38</f>
        <v>50 MT</v>
      </c>
      <c r="G38" s="319">
        <f>[2]REFCOMP!G38</f>
        <v>0</v>
      </c>
      <c r="H38" s="492">
        <f>[2]REFCOMP!L38</f>
        <v>16355.9951390764</v>
      </c>
      <c r="I38" s="497"/>
      <c r="J38" s="494">
        <f>[2]REFCOMP!$R38</f>
        <v>0</v>
      </c>
      <c r="K38" s="495">
        <f>[2]REFCOMP!$U38</f>
        <v>0</v>
      </c>
      <c r="L38" s="496">
        <f>[2]REFCOMP!$V38</f>
        <v>0</v>
      </c>
      <c r="M38" s="496">
        <f>[2]REFCOMP!$Y38</f>
        <v>0</v>
      </c>
    </row>
    <row r="39" spans="1:13">
      <c r="A39" s="491" t="str">
        <f>[2]REFCOMP!$A31</f>
        <v>REF023</v>
      </c>
      <c r="B39" s="334" t="str">
        <f>[2]REFCOMP!B39</f>
        <v>SBC4-120E</v>
      </c>
      <c r="C39" s="334" t="str">
        <f>[2]REFCOMP!C39</f>
        <v>S4G-12.2Y</v>
      </c>
      <c r="D39" s="307"/>
      <c r="E39" s="319" t="str">
        <f>[2]REFCOMP!E39</f>
        <v>OPSS/CH</v>
      </c>
      <c r="F39" s="319">
        <f>[2]REFCOMP!F39</f>
        <v>0</v>
      </c>
      <c r="G39" s="319">
        <f>[2]REFCOMP!G39</f>
        <v>0</v>
      </c>
      <c r="H39" s="492">
        <f>[2]REFCOMP!L39</f>
        <v>13813.1244936538</v>
      </c>
      <c r="I39" s="497"/>
      <c r="J39" s="494">
        <f>[2]REFCOMP!$R39</f>
        <v>0</v>
      </c>
      <c r="K39" s="495">
        <f>[2]REFCOMP!$U39</f>
        <v>0</v>
      </c>
      <c r="L39" s="496">
        <f>[2]REFCOMP!$V39</f>
        <v>0</v>
      </c>
      <c r="M39" s="496">
        <f>[2]REFCOMP!$Y39</f>
        <v>0</v>
      </c>
    </row>
    <row r="40" spans="1:13">
      <c r="A40" s="491" t="str">
        <f>[2]REFCOMP!$A32</f>
        <v>REF024</v>
      </c>
      <c r="B40" s="334" t="str">
        <f>[2]REFCOMP!B40</f>
        <v>SBC4-140E</v>
      </c>
      <c r="C40" s="334" t="str">
        <f>[2]REFCOMP!C40</f>
        <v>S4F-14.2Y</v>
      </c>
      <c r="D40" s="307"/>
      <c r="E40" s="319" t="str">
        <f>[2]REFCOMP!E40</f>
        <v>OPSS/CH</v>
      </c>
      <c r="F40" s="319">
        <f>[2]REFCOMP!F40</f>
        <v>0</v>
      </c>
      <c r="G40" s="319">
        <f>[2]REFCOMP!G40</f>
        <v>0</v>
      </c>
      <c r="H40" s="492">
        <f>[2]REFCOMP!L40</f>
        <v>16709.4247907102</v>
      </c>
      <c r="I40" s="497"/>
      <c r="J40" s="494">
        <f>[2]REFCOMP!$R40</f>
        <v>0</v>
      </c>
      <c r="K40" s="495">
        <f>[2]REFCOMP!$U40</f>
        <v>0</v>
      </c>
      <c r="L40" s="496">
        <f>[2]REFCOMP!$V40</f>
        <v>0</v>
      </c>
      <c r="M40" s="496">
        <f>[2]REFCOMP!$Y40</f>
        <v>0</v>
      </c>
    </row>
    <row r="41" spans="1:13">
      <c r="A41" s="491" t="str">
        <f>[2]REFCOMP!$A33</f>
        <v>REF025</v>
      </c>
      <c r="B41" s="334" t="str">
        <f>[2]REFCOMP!B41</f>
        <v>SBC6-160E</v>
      </c>
      <c r="C41" s="334" t="str">
        <f>[2]REFCOMP!C41</f>
        <v>S6J-16.2Y</v>
      </c>
      <c r="D41" s="307"/>
      <c r="E41" s="319" t="str">
        <f>[2]REFCOMP!E41</f>
        <v>OPSS/CH</v>
      </c>
      <c r="F41" s="319">
        <f>[2]REFCOMP!F41</f>
        <v>0</v>
      </c>
      <c r="G41" s="319">
        <f>[2]REFCOMP!G41</f>
        <v>0</v>
      </c>
      <c r="H41" s="492">
        <f>[2]REFCOMP!L41</f>
        <v>18105.9758496972</v>
      </c>
      <c r="I41" s="497"/>
      <c r="J41" s="494">
        <f>[2]REFCOMP!$R41</f>
        <v>0</v>
      </c>
      <c r="K41" s="495">
        <f>[2]REFCOMP!$U41</f>
        <v>0</v>
      </c>
      <c r="L41" s="496">
        <f>[2]REFCOMP!$V41</f>
        <v>0</v>
      </c>
      <c r="M41" s="496">
        <f>[2]REFCOMP!$Y41</f>
        <v>0</v>
      </c>
    </row>
    <row r="42" spans="1:13">
      <c r="A42" s="491" t="str">
        <f>[2]REFCOMP!$A34</f>
        <v>REF026</v>
      </c>
      <c r="B42" s="334" t="str">
        <f>[2]REFCOMP!B42</f>
        <v>SBC6-200E</v>
      </c>
      <c r="C42" s="334" t="str">
        <f>[2]REFCOMP!C42</f>
        <v>S6H-20.2Y</v>
      </c>
      <c r="D42" s="307"/>
      <c r="E42" s="319" t="str">
        <f>[2]REFCOMP!E42</f>
        <v>OPSS/CH</v>
      </c>
      <c r="F42" s="319">
        <f>[2]REFCOMP!F42</f>
        <v>0</v>
      </c>
      <c r="G42" s="319">
        <f>[2]REFCOMP!G42</f>
        <v>0</v>
      </c>
      <c r="H42" s="492">
        <f>[2]REFCOMP!L42</f>
        <v>18393.387600787</v>
      </c>
      <c r="I42" s="497"/>
      <c r="J42" s="494">
        <f>[2]REFCOMP!$R42</f>
        <v>0</v>
      </c>
      <c r="K42" s="495">
        <f>[2]REFCOMP!$U42</f>
        <v>0</v>
      </c>
      <c r="L42" s="496">
        <f>[2]REFCOMP!$V42</f>
        <v>0</v>
      </c>
      <c r="M42" s="496">
        <f>[2]REFCOMP!$Y42</f>
        <v>0</v>
      </c>
    </row>
    <row r="43" spans="1:13">
      <c r="A43" s="491" t="str">
        <f>[2]REFCOMP!$A35</f>
        <v>REF027</v>
      </c>
      <c r="B43" s="334" t="str">
        <f>[2]REFCOMP!B43</f>
        <v>SBC6-250E</v>
      </c>
      <c r="C43" s="334" t="str">
        <f>[2]REFCOMP!C43</f>
        <v>S6G-25.2Y</v>
      </c>
      <c r="D43" s="307"/>
      <c r="E43" s="319" t="str">
        <f>[2]REFCOMP!E43</f>
        <v>OPSS/CH</v>
      </c>
      <c r="F43" s="319">
        <f>[2]REFCOMP!F43</f>
        <v>0</v>
      </c>
      <c r="G43" s="319">
        <f>[2]REFCOMP!G43</f>
        <v>0</v>
      </c>
      <c r="H43" s="492">
        <f>[2]REFCOMP!L43</f>
        <v>20606.8438717642</v>
      </c>
      <c r="I43" s="497"/>
      <c r="J43" s="494" t="str">
        <f>[2]REFCOMP!$R43</f>
        <v>CU - 300 QC</v>
      </c>
      <c r="K43" s="495">
        <f>[2]REFCOMP!$U43</f>
        <v>49372.7452104349</v>
      </c>
      <c r="L43" s="496">
        <f>[2]REFCOMP!$V43</f>
        <v>0</v>
      </c>
      <c r="M43" s="496">
        <f>[2]REFCOMP!$Y43</f>
        <v>0</v>
      </c>
    </row>
    <row r="44" spans="1:13">
      <c r="A44" s="491" t="str">
        <f>[2]REFCOMP!$A36</f>
        <v>REF028</v>
      </c>
      <c r="B44" s="334" t="str">
        <f>[2]REFCOMP!B44</f>
        <v>SBC6-300E</v>
      </c>
      <c r="C44" s="334" t="str">
        <f>[2]REFCOMP!C44</f>
        <v>S6F-30.2Y </v>
      </c>
      <c r="D44" s="307"/>
      <c r="E44" s="319" t="str">
        <f>[2]REFCOMP!E44</f>
        <v>OPSS/CH</v>
      </c>
      <c r="F44" s="319">
        <f>[2]REFCOMP!F44</f>
        <v>0</v>
      </c>
      <c r="G44" s="319">
        <f>[2]REFCOMP!G44</f>
        <v>0</v>
      </c>
      <c r="H44" s="492">
        <f>[2]REFCOMP!L44</f>
        <v>24304.6178773967</v>
      </c>
      <c r="I44" s="497"/>
      <c r="J44" s="494">
        <f>[2]REFCOMP!$R44</f>
        <v>0</v>
      </c>
      <c r="K44" s="495">
        <f>[2]REFCOMP!$U44</f>
        <v>0</v>
      </c>
      <c r="L44" s="496">
        <f>[2]REFCOMP!$V44</f>
        <v>0</v>
      </c>
      <c r="M44" s="496">
        <f>[2]REFCOMP!$Y44</f>
        <v>0</v>
      </c>
    </row>
    <row r="45" spans="1:13">
      <c r="A45" s="491">
        <f>[2]REFCOMP!$A45</f>
        <v>0</v>
      </c>
      <c r="B45" s="498" t="str">
        <f>[2]REFCOMP!$B45</f>
        <v>SW3L 3000</v>
      </c>
      <c r="C45" s="499" t="str">
        <f>[2]REFCOMP!C45</f>
        <v>2*6he28Y</v>
      </c>
      <c r="D45" s="306" t="s">
        <v>808</v>
      </c>
      <c r="E45" s="474"/>
      <c r="F45" s="471" t="str">
        <f>[2]REFCOMP!F45</f>
        <v>30LT</v>
      </c>
      <c r="G45" s="500">
        <f>[2]REFCOMP!$G45</f>
        <v>48.7</v>
      </c>
      <c r="H45" s="492" t="str">
        <f>[2]REFCOMP!L45</f>
        <v>~</v>
      </c>
      <c r="I45" s="493"/>
      <c r="J45" s="494" t="str">
        <f>[2]REFCOMP!$R45</f>
        <v>CU - 400 QC</v>
      </c>
      <c r="K45" s="495">
        <f>[2]REFCOMP!$U45</f>
        <v>47873.8602842489</v>
      </c>
      <c r="L45" s="496" t="str">
        <f>[2]REFCOMP!$V45</f>
        <v>HTC-45</v>
      </c>
      <c r="M45" s="496" t="str">
        <f>[2]REFCOMP!$Y45</f>
        <v>~</v>
      </c>
    </row>
    <row r="46" spans="1:13">
      <c r="A46" s="491" t="str">
        <f>[2]REFCOMP!$A46</f>
        <v>REF041</v>
      </c>
      <c r="B46" s="498" t="str">
        <f>[2]REFCOMP!$B46</f>
        <v>SW3L 4000</v>
      </c>
      <c r="C46" s="499" t="str">
        <f>[2]REFCOMP!C46</f>
        <v>2*6ge34Y</v>
      </c>
      <c r="D46" s="307"/>
      <c r="E46" s="474"/>
      <c r="F46" s="471" t="str">
        <f>[2]REFCOMP!F46</f>
        <v>40LT</v>
      </c>
      <c r="G46" s="500">
        <f>[2]REFCOMP!$G46</f>
        <v>62.4</v>
      </c>
      <c r="H46" s="492">
        <f>[2]REFCOMP!L46</f>
        <v>20979.1578947368</v>
      </c>
      <c r="I46" s="497"/>
      <c r="J46" s="494" t="str">
        <f>[2]REFCOMP!$R46</f>
        <v>CU - 500 QC</v>
      </c>
      <c r="K46" s="495">
        <f>[2]REFCOMP!$U46</f>
        <v>60885.2165562509</v>
      </c>
      <c r="L46" s="496" t="str">
        <f>[2]REFCOMP!$V46</f>
        <v>HTC-50</v>
      </c>
      <c r="M46" s="496">
        <f>[2]REFCOMP!$Y46</f>
        <v>50480.9932678449</v>
      </c>
    </row>
    <row r="47" spans="1:13">
      <c r="A47" s="491" t="str">
        <f>[2]REFCOMP!$A47</f>
        <v>REF042</v>
      </c>
      <c r="B47" s="498" t="str">
        <f>[2]REFCOMP!$B47</f>
        <v>SW3L 5000</v>
      </c>
      <c r="C47" s="499" t="str">
        <f>[2]REFCOMP!C47</f>
        <v>2*6he44Y</v>
      </c>
      <c r="D47" s="307"/>
      <c r="E47" s="474"/>
      <c r="F47" s="471" t="str">
        <f>[2]REFCOMP!F47</f>
        <v>50LT</v>
      </c>
      <c r="G47" s="500">
        <f>[2]REFCOMP!$G47</f>
        <v>71.1</v>
      </c>
      <c r="H47" s="492">
        <f>[2]REFCOMP!L47</f>
        <v>22978.9473684211</v>
      </c>
      <c r="I47" s="497"/>
      <c r="J47" s="494" t="str">
        <f>[2]REFCOMP!$R47</f>
        <v>CU400QC *2</v>
      </c>
      <c r="K47" s="495">
        <f>[2]REFCOMP!$U47</f>
        <v>76266.8571694028</v>
      </c>
      <c r="L47" s="496" t="str">
        <f>[2]REFCOMP!$V47</f>
        <v>HTC-55</v>
      </c>
      <c r="M47" s="496">
        <f>[2]REFCOMP!$Y47</f>
        <v>56846.4789000054</v>
      </c>
    </row>
    <row r="48" spans="1:13">
      <c r="A48" s="491">
        <f>[2]REFCOMP!$A48</f>
        <v>0</v>
      </c>
      <c r="B48" s="498" t="str">
        <f>[2]REFCOMP!$B48</f>
        <v>SW3L 6000</v>
      </c>
      <c r="C48" s="499" t="str">
        <f>[2]REFCOMP!C48</f>
        <v>3*6he28Y</v>
      </c>
      <c r="D48" s="307"/>
      <c r="E48" s="474"/>
      <c r="F48" s="471" t="str">
        <f>[2]REFCOMP!F48</f>
        <v>60LT</v>
      </c>
      <c r="G48" s="500">
        <f>[2]REFCOMP!$G48</f>
        <v>85</v>
      </c>
      <c r="H48" s="492" t="str">
        <f>[2]REFCOMP!L48</f>
        <v>~</v>
      </c>
      <c r="I48" s="497"/>
      <c r="J48" s="494" t="str">
        <f>[2]REFCOMP!$R48</f>
        <v>CU350QC *3</v>
      </c>
      <c r="K48" s="495" t="str">
        <f>[2]REFCOMP!$U48</f>
        <v>~</v>
      </c>
      <c r="L48" s="496" t="str">
        <f>[2]REFCOMP!$V48</f>
        <v>HTC-60</v>
      </c>
      <c r="M48" s="496" t="str">
        <f>[2]REFCOMP!$Y48</f>
        <v>~</v>
      </c>
    </row>
    <row r="49" spans="1:16">
      <c r="A49" s="491">
        <f>[2]REFCOMP!$A49</f>
        <v>0</v>
      </c>
      <c r="B49" s="498" t="str">
        <f>[2]REFCOMP!$B49</f>
        <v>SW3L 7000</v>
      </c>
      <c r="C49" s="499" t="str">
        <f>[2]REFCOMP!C49</f>
        <v>3*6ge34Y</v>
      </c>
      <c r="D49" s="307"/>
      <c r="E49" s="474"/>
      <c r="F49" s="471" t="str">
        <f>[2]REFCOMP!F49</f>
        <v>70LT</v>
      </c>
      <c r="G49" s="500">
        <f>[2]REFCOMP!$G49</f>
        <v>97.4</v>
      </c>
      <c r="H49" s="492" t="str">
        <f>[2]REFCOMP!L49</f>
        <v>~</v>
      </c>
      <c r="I49" s="497"/>
      <c r="J49" s="494" t="str">
        <f>[2]REFCOMP!$R49</f>
        <v>CU400QC *3</v>
      </c>
      <c r="K49" s="495" t="str">
        <f>[2]REFCOMP!$U49</f>
        <v>~</v>
      </c>
      <c r="L49" s="496" t="str">
        <f>[2]REFCOMP!$V49</f>
        <v>HTC-70</v>
      </c>
      <c r="M49" s="496" t="str">
        <f>[2]REFCOMP!$Y49</f>
        <v>~</v>
      </c>
    </row>
    <row r="50" spans="1:16">
      <c r="A50" s="491" t="str">
        <f>[2]REFCOMP!$A50</f>
        <v>REF045</v>
      </c>
      <c r="B50" s="498" t="str">
        <f>[2]REFCOMP!$B50</f>
        <v>SW3L 8000</v>
      </c>
      <c r="C50" s="499" t="str">
        <f>[2]REFCOMP!C50</f>
        <v>3*6fe44Y</v>
      </c>
      <c r="D50" s="307"/>
      <c r="E50" s="474"/>
      <c r="F50" s="471" t="str">
        <f>[2]REFCOMP!F50</f>
        <v>80LT</v>
      </c>
      <c r="G50" s="500">
        <f>[2]REFCOMP!$G50</f>
        <v>115.1</v>
      </c>
      <c r="H50" s="492">
        <f>[2]REFCOMP!L50</f>
        <v>27947.3684210526</v>
      </c>
      <c r="I50" s="497"/>
      <c r="J50" s="494" t="str">
        <f>[2]REFCOMP!$R50</f>
        <v>CU500QC *3</v>
      </c>
      <c r="K50" s="495">
        <f>[2]REFCOMP!$U50</f>
        <v>110575.599507464</v>
      </c>
      <c r="L50" s="496" t="str">
        <f>[2]REFCOMP!$V50</f>
        <v>HTC-110</v>
      </c>
      <c r="M50" s="496">
        <f>[2]REFCOMP!$Y50</f>
        <v>74882.2510226196</v>
      </c>
    </row>
    <row r="51" spans="1:16">
      <c r="A51" s="491">
        <f>[2]REFCOMP!$A51</f>
        <v>0</v>
      </c>
      <c r="B51" s="498" t="str">
        <f>[2]REFCOMP!$B51</f>
        <v>SW3L 9500</v>
      </c>
      <c r="C51" s="501"/>
      <c r="D51" s="307"/>
      <c r="E51" s="319"/>
      <c r="F51" s="471" t="str">
        <f>[2]REFCOMP!F51</f>
        <v>95LT</v>
      </c>
      <c r="G51" s="474"/>
      <c r="H51" s="492">
        <f>[2]REFCOMP!L51</f>
        <v>0</v>
      </c>
      <c r="I51" s="497"/>
      <c r="J51" s="494">
        <f>[2]REFCOMP!$R51</f>
        <v>0</v>
      </c>
      <c r="K51" s="495">
        <f>[2]REFCOMP!$U51</f>
        <v>0</v>
      </c>
      <c r="L51" s="502"/>
      <c r="M51" s="502"/>
      <c r="P51" s="503"/>
    </row>
    <row r="52" spans="1:16">
      <c r="A52" s="491">
        <f>[2]REFCOMP!$A52</f>
        <v>0</v>
      </c>
      <c r="B52" s="501" t="str">
        <f>[2]REFCOMP!$B52</f>
        <v>SW3L 10500</v>
      </c>
      <c r="C52" s="501"/>
      <c r="D52" s="307"/>
      <c r="E52" s="319"/>
      <c r="F52" s="471" t="str">
        <f>[2]REFCOMP!F52</f>
        <v>105LT</v>
      </c>
      <c r="G52" s="474"/>
      <c r="H52" s="492">
        <f>[2]REFCOMP!L52</f>
        <v>0</v>
      </c>
      <c r="I52" s="497"/>
      <c r="J52" s="494">
        <f>[2]REFCOMP!$R52</f>
        <v>0</v>
      </c>
      <c r="K52" s="495">
        <f>[2]REFCOMP!$U52</f>
        <v>0</v>
      </c>
      <c r="L52" s="502"/>
      <c r="M52" s="502"/>
      <c r="P52" s="504" t="e">
        <f>SUM(#REF!)</f>
        <v>#REF!</v>
      </c>
    </row>
    <row r="53" spans="1:16">
      <c r="A53" s="491">
        <f>[2]REFCOMP!$A53</f>
        <v>0</v>
      </c>
      <c r="B53" s="501" t="str">
        <f>[2]REFCOMP!$B53</f>
        <v>SW3L 11500</v>
      </c>
      <c r="C53" s="501"/>
      <c r="D53" s="307"/>
      <c r="E53" s="319"/>
      <c r="F53" s="471" t="str">
        <f>[2]REFCOMP!F53</f>
        <v>115LT</v>
      </c>
      <c r="G53" s="474"/>
      <c r="H53" s="492">
        <f>[2]REFCOMP!L53</f>
        <v>0</v>
      </c>
      <c r="I53" s="497"/>
      <c r="J53" s="494">
        <f>[2]REFCOMP!$R53</f>
        <v>0</v>
      </c>
      <c r="K53" s="495">
        <f>[2]REFCOMP!$U53</f>
        <v>0</v>
      </c>
      <c r="L53" s="502"/>
      <c r="M53" s="502"/>
    </row>
    <row r="54" spans="1:16">
      <c r="A54" s="491">
        <f>[2]REFCOMP!$A54</f>
        <v>0</v>
      </c>
      <c r="B54" s="501" t="str">
        <f>[2]REFCOMP!$B54</f>
        <v>SW3L 13000</v>
      </c>
      <c r="C54" s="501"/>
      <c r="D54" s="307"/>
      <c r="E54" s="319"/>
      <c r="F54" s="471" t="str">
        <f>[2]REFCOMP!F54</f>
        <v>130LT</v>
      </c>
      <c r="G54" s="474"/>
      <c r="H54" s="492">
        <f>[2]REFCOMP!L54</f>
        <v>0</v>
      </c>
      <c r="I54" s="497"/>
      <c r="J54" s="494">
        <f>[2]REFCOMP!$R54</f>
        <v>0</v>
      </c>
      <c r="K54" s="495">
        <f>[2]REFCOMP!$U54</f>
        <v>0</v>
      </c>
      <c r="L54" s="502"/>
      <c r="M54" s="502"/>
    </row>
    <row r="55" spans="1:16">
      <c r="A55" s="491">
        <f>[2]REFCOMP!$A55</f>
        <v>0</v>
      </c>
      <c r="B55" s="501" t="str">
        <f>[2]REFCOMP!$B55</f>
        <v>SW3L 16000</v>
      </c>
      <c r="C55" s="501"/>
      <c r="D55" s="307"/>
      <c r="E55" s="319"/>
      <c r="F55" s="471" t="str">
        <f>[2]REFCOMP!F55</f>
        <v>150LT</v>
      </c>
      <c r="G55" s="474"/>
      <c r="H55" s="492">
        <f>[2]REFCOMP!L55</f>
        <v>0</v>
      </c>
      <c r="I55" s="497"/>
      <c r="J55" s="494">
        <f>[2]REFCOMP!$R55</f>
        <v>0</v>
      </c>
      <c r="K55" s="495">
        <f>[2]REFCOMP!$U55</f>
        <v>0</v>
      </c>
      <c r="L55" s="502"/>
      <c r="M55" s="502"/>
    </row>
    <row r="56" spans="1:16">
      <c r="A56" s="491">
        <f>[2]REFCOMP!$A56</f>
        <v>0</v>
      </c>
      <c r="B56" s="501" t="str">
        <f>[2]REFCOMP!$B56</f>
        <v>SW3L 18000</v>
      </c>
      <c r="C56" s="20"/>
      <c r="D56" s="307"/>
      <c r="E56" s="20"/>
      <c r="F56" s="471" t="str">
        <f>[2]REFCOMP!F56</f>
        <v>170LT</v>
      </c>
      <c r="G56" s="20"/>
      <c r="H56" s="492">
        <f>[2]REFCOMP!L56</f>
        <v>0</v>
      </c>
      <c r="I56" s="497"/>
      <c r="J56" s="494">
        <f>[2]REFCOMP!$R56</f>
        <v>0</v>
      </c>
      <c r="K56" s="495">
        <f>[2]REFCOMP!$U56</f>
        <v>0</v>
      </c>
      <c r="L56" s="502"/>
      <c r="M56" s="502"/>
    </row>
    <row r="57" spans="1:16">
      <c r="A57" s="491">
        <f>[2]REFCOMP!$A57</f>
        <v>0</v>
      </c>
      <c r="B57" s="501" t="str">
        <f>[2]REFCOMP!$B57</f>
        <v>SW3L 20000</v>
      </c>
      <c r="C57" s="20"/>
      <c r="D57" s="307"/>
      <c r="E57" s="20"/>
      <c r="F57" s="471" t="str">
        <f>[2]REFCOMP!F57</f>
        <v>200LT</v>
      </c>
      <c r="G57" s="20"/>
      <c r="H57" s="492">
        <f>[2]REFCOMP!L57</f>
        <v>0</v>
      </c>
      <c r="I57" s="497"/>
      <c r="J57" s="494">
        <f>[2]REFCOMP!$R57</f>
        <v>0</v>
      </c>
      <c r="K57" s="495">
        <f>[2]REFCOMP!$U57</f>
        <v>0</v>
      </c>
      <c r="L57" s="502"/>
      <c r="M57" s="502"/>
    </row>
    <row r="58" spans="1:16">
      <c r="A58" s="491">
        <f>[2]REFCOMP!$A58</f>
        <v>0</v>
      </c>
      <c r="B58" s="501" t="str">
        <f>[2]REFCOMP!$B58</f>
        <v>SW3L 22000</v>
      </c>
      <c r="C58" s="20"/>
      <c r="D58" s="307"/>
      <c r="E58" s="20"/>
      <c r="F58" s="471" t="str">
        <f>[2]REFCOMP!F58</f>
        <v>220LT</v>
      </c>
      <c r="G58" s="20"/>
      <c r="H58" s="492">
        <f>[2]REFCOMP!L58</f>
        <v>0</v>
      </c>
      <c r="I58" s="497"/>
      <c r="J58" s="494">
        <f>[2]REFCOMP!$R58</f>
        <v>0</v>
      </c>
      <c r="K58" s="495">
        <f>[2]REFCOMP!$U58</f>
        <v>0</v>
      </c>
      <c r="L58" s="502"/>
      <c r="M58" s="502"/>
    </row>
    <row r="59" spans="1:16">
      <c r="A59" s="491">
        <f>[2]REFCOMP!$A59</f>
        <v>0</v>
      </c>
      <c r="B59" s="501" t="str">
        <f>[2]REFCOMP!$B59</f>
        <v>SW3L 23000</v>
      </c>
      <c r="C59" s="20"/>
      <c r="D59" s="307"/>
      <c r="E59" s="20"/>
      <c r="F59" s="471" t="str">
        <f>[2]REFCOMP!F59</f>
        <v>230LT</v>
      </c>
      <c r="G59" s="20"/>
      <c r="H59" s="492">
        <f>[2]REFCOMP!L59</f>
        <v>0</v>
      </c>
      <c r="I59" s="497"/>
      <c r="J59" s="494">
        <f>[2]REFCOMP!$R59</f>
        <v>0</v>
      </c>
      <c r="K59" s="495">
        <f>[2]REFCOMP!$U59</f>
        <v>0</v>
      </c>
      <c r="L59" s="502"/>
      <c r="M59" s="502"/>
    </row>
    <row r="60" spans="1:16">
      <c r="A60" s="491">
        <f>[2]REFCOMP!$A60</f>
        <v>0</v>
      </c>
      <c r="B60" s="501" t="str">
        <f>[2]REFCOMP!$B60</f>
        <v>SW3H 4000</v>
      </c>
      <c r="C60" s="20"/>
      <c r="D60" s="307"/>
      <c r="E60" s="20"/>
      <c r="F60" s="471" t="str">
        <f>[2]REFCOMP!F60</f>
        <v>40MT</v>
      </c>
      <c r="G60" s="20"/>
      <c r="H60" s="492">
        <f>[2]REFCOMP!L60</f>
        <v>0</v>
      </c>
      <c r="I60" s="497"/>
      <c r="J60" s="494">
        <f>[2]REFCOMP!$R60</f>
        <v>0</v>
      </c>
      <c r="K60" s="495">
        <f>[2]REFCOMP!$U60</f>
        <v>0</v>
      </c>
      <c r="L60" s="502"/>
      <c r="M60" s="502"/>
    </row>
    <row r="61" spans="1:16">
      <c r="A61" s="491">
        <f>[2]REFCOMP!$A61</f>
        <v>0</v>
      </c>
      <c r="B61" s="501" t="str">
        <f>[2]REFCOMP!$B61</f>
        <v>SW3H 5000</v>
      </c>
      <c r="C61" s="20"/>
      <c r="D61" s="307"/>
      <c r="E61" s="20"/>
      <c r="F61" s="471" t="str">
        <f>[2]REFCOMP!F61</f>
        <v>50MT</v>
      </c>
      <c r="G61" s="20"/>
      <c r="H61" s="492">
        <f>[2]REFCOMP!L61</f>
        <v>26714.2857142857</v>
      </c>
      <c r="I61" s="497"/>
      <c r="J61" s="494">
        <f>[2]REFCOMP!$R61</f>
        <v>0</v>
      </c>
      <c r="K61" s="495">
        <f>[2]REFCOMP!$U61</f>
        <v>66169.2307692308</v>
      </c>
      <c r="L61" s="502"/>
      <c r="M61" s="502"/>
    </row>
    <row r="62" spans="1:16">
      <c r="A62" s="491">
        <f>[2]REFCOMP!$A62</f>
        <v>0</v>
      </c>
      <c r="B62" s="501" t="str">
        <f>[2]REFCOMP!$B62</f>
        <v>SW3H 6000</v>
      </c>
      <c r="C62" s="20"/>
      <c r="D62" s="307"/>
      <c r="E62" s="20"/>
      <c r="F62" s="471" t="str">
        <f>[2]REFCOMP!F62</f>
        <v>60MT</v>
      </c>
      <c r="G62" s="20"/>
      <c r="H62" s="492">
        <f>[2]REFCOMP!L62</f>
        <v>0</v>
      </c>
      <c r="I62" s="497"/>
      <c r="J62" s="494">
        <f>[2]REFCOMP!$R62</f>
        <v>0</v>
      </c>
      <c r="K62" s="495">
        <f>[2]REFCOMP!$U62</f>
        <v>0</v>
      </c>
      <c r="L62" s="502"/>
      <c r="M62" s="502"/>
    </row>
    <row r="63" spans="1:16">
      <c r="A63" s="491">
        <f>[2]REFCOMP!$A63</f>
        <v>0</v>
      </c>
      <c r="B63" s="501" t="str">
        <f>[2]REFCOMP!$B63</f>
        <v>SW3H 7500</v>
      </c>
      <c r="C63" s="20"/>
      <c r="D63" s="307"/>
      <c r="E63" s="20"/>
      <c r="F63" s="471" t="str">
        <f>[2]REFCOMP!F63</f>
        <v>75MT</v>
      </c>
      <c r="G63" s="20"/>
      <c r="H63" s="492">
        <f>[2]REFCOMP!L63</f>
        <v>0</v>
      </c>
      <c r="I63" s="497"/>
      <c r="J63" s="494">
        <f>[2]REFCOMP!$R63</f>
        <v>0</v>
      </c>
      <c r="K63" s="495">
        <f>[2]REFCOMP!$U63</f>
        <v>0</v>
      </c>
      <c r="L63" s="502"/>
      <c r="M63" s="502"/>
    </row>
    <row r="64" spans="1:16">
      <c r="A64" s="491">
        <f>[2]REFCOMP!$A64</f>
        <v>0</v>
      </c>
      <c r="B64" s="501" t="str">
        <f>[2]REFCOMP!$B64</f>
        <v>SW3H 9000</v>
      </c>
      <c r="C64" s="20"/>
      <c r="D64" s="307"/>
      <c r="E64" s="20"/>
      <c r="F64" s="471" t="str">
        <f>[2]REFCOMP!F64</f>
        <v>90MT</v>
      </c>
      <c r="G64" s="20"/>
      <c r="H64" s="492">
        <f>[2]REFCOMP!L64</f>
        <v>0</v>
      </c>
      <c r="I64" s="497"/>
      <c r="J64" s="494">
        <f>[2]REFCOMP!$R64</f>
        <v>0</v>
      </c>
      <c r="K64" s="495">
        <f>[2]REFCOMP!$U64</f>
        <v>0</v>
      </c>
      <c r="L64" s="502"/>
      <c r="M64" s="502"/>
    </row>
    <row r="65" spans="1:13">
      <c r="A65" s="491">
        <f>[2]REFCOMP!$A65</f>
        <v>0</v>
      </c>
      <c r="B65" s="501" t="str">
        <f>[2]REFCOMP!$B65</f>
        <v>SW3H 10500</v>
      </c>
      <c r="C65" s="20"/>
      <c r="D65" s="307"/>
      <c r="E65" s="20"/>
      <c r="F65" s="471" t="str">
        <f>[2]REFCOMP!F65</f>
        <v>105MT</v>
      </c>
      <c r="G65" s="20"/>
      <c r="H65" s="492">
        <f>[2]REFCOMP!L65</f>
        <v>0</v>
      </c>
      <c r="I65" s="497"/>
      <c r="J65" s="494">
        <f>[2]REFCOMP!$R65</f>
        <v>0</v>
      </c>
      <c r="K65" s="495">
        <f>[2]REFCOMP!$U65</f>
        <v>0</v>
      </c>
      <c r="L65" s="502"/>
      <c r="M65" s="502"/>
    </row>
    <row r="66" spans="1:13">
      <c r="A66" s="491">
        <f>[2]REFCOMP!$A66</f>
        <v>0</v>
      </c>
      <c r="B66" s="501" t="str">
        <f>[2]REFCOMP!$B66</f>
        <v>SW3H 11500</v>
      </c>
      <c r="C66" s="20"/>
      <c r="D66" s="307"/>
      <c r="E66" s="20"/>
      <c r="F66" s="471" t="str">
        <f>[2]REFCOMP!F66</f>
        <v>115MT</v>
      </c>
      <c r="G66" s="20"/>
      <c r="H66" s="492">
        <f>[2]REFCOMP!L66</f>
        <v>0</v>
      </c>
      <c r="I66" s="497"/>
      <c r="J66" s="494">
        <f>[2]REFCOMP!$R66</f>
        <v>0</v>
      </c>
      <c r="K66" s="495">
        <f>[2]REFCOMP!$U66</f>
        <v>0</v>
      </c>
      <c r="L66" s="502"/>
      <c r="M66" s="502"/>
    </row>
    <row r="67" spans="1:13">
      <c r="A67" s="491">
        <f>[2]REFCOMP!$A67</f>
        <v>0</v>
      </c>
      <c r="B67" s="501" t="str">
        <f>[2]REFCOMP!$B67</f>
        <v>SW3H 12500</v>
      </c>
      <c r="C67" s="20"/>
      <c r="D67" s="307"/>
      <c r="E67" s="20"/>
      <c r="F67" s="471" t="str">
        <f>[2]REFCOMP!F67</f>
        <v>125MT</v>
      </c>
      <c r="G67" s="20"/>
      <c r="H67" s="492">
        <f>[2]REFCOMP!L67</f>
        <v>0</v>
      </c>
      <c r="I67" s="497"/>
      <c r="J67" s="494">
        <f>[2]REFCOMP!$R67</f>
        <v>0</v>
      </c>
      <c r="K67" s="495">
        <f>[2]REFCOMP!$U67</f>
        <v>0</v>
      </c>
      <c r="L67" s="502"/>
      <c r="M67" s="502"/>
    </row>
    <row r="68" spans="1:13">
      <c r="A68" s="491">
        <f>[2]REFCOMP!$A68</f>
        <v>0</v>
      </c>
      <c r="B68" s="501" t="str">
        <f>[2]REFCOMP!$B68</f>
        <v>SW3H 14000</v>
      </c>
      <c r="C68" s="20"/>
      <c r="D68" s="307"/>
      <c r="E68" s="20"/>
      <c r="F68" s="471" t="str">
        <f>[2]REFCOMP!F68</f>
        <v>140MT</v>
      </c>
      <c r="G68" s="20"/>
      <c r="H68" s="492">
        <f>[2]REFCOMP!L68</f>
        <v>0</v>
      </c>
      <c r="I68" s="497"/>
      <c r="J68" s="494">
        <f>[2]REFCOMP!$R68</f>
        <v>0</v>
      </c>
      <c r="K68" s="495">
        <f>[2]REFCOMP!$U68</f>
        <v>0</v>
      </c>
      <c r="L68" s="502"/>
      <c r="M68" s="502"/>
    </row>
    <row r="69" spans="1:13">
      <c r="A69" s="491">
        <f>[2]REFCOMP!$A69</f>
        <v>0</v>
      </c>
      <c r="B69" s="501" t="str">
        <f>[2]REFCOMP!$B69</f>
        <v>SW3H 16000</v>
      </c>
      <c r="C69" s="20"/>
      <c r="D69" s="307"/>
      <c r="E69" s="20"/>
      <c r="F69" s="471" t="str">
        <f>[2]REFCOMP!F69</f>
        <v>160MT</v>
      </c>
      <c r="G69" s="20"/>
      <c r="H69" s="492">
        <f>[2]REFCOMP!L69</f>
        <v>0</v>
      </c>
      <c r="I69" s="497"/>
      <c r="J69" s="494">
        <f>[2]REFCOMP!$R69</f>
        <v>0</v>
      </c>
      <c r="K69" s="495">
        <f>[2]REFCOMP!$U69</f>
        <v>0</v>
      </c>
      <c r="L69" s="502"/>
      <c r="M69" s="502"/>
    </row>
    <row r="70" spans="1:13">
      <c r="A70" s="491">
        <f>[2]REFCOMP!$A70</f>
        <v>0</v>
      </c>
      <c r="B70" s="501" t="str">
        <f>[2]REFCOMP!$B70</f>
        <v>SW3H 19000</v>
      </c>
      <c r="C70" s="20"/>
      <c r="D70" s="307"/>
      <c r="E70" s="20"/>
      <c r="F70" s="471" t="str">
        <f>[2]REFCOMP!F70</f>
        <v>190MT</v>
      </c>
      <c r="G70" s="20"/>
      <c r="H70" s="492">
        <f>[2]REFCOMP!L70</f>
        <v>0</v>
      </c>
      <c r="I70" s="497"/>
      <c r="J70" s="494">
        <f>[2]REFCOMP!$R70</f>
        <v>0</v>
      </c>
      <c r="K70" s="495">
        <f>[2]REFCOMP!$U70</f>
        <v>0</v>
      </c>
      <c r="L70" s="502"/>
      <c r="M70" s="502"/>
    </row>
    <row r="71" spans="1:13">
      <c r="A71" s="491">
        <f>[2]REFCOMP!$A71</f>
        <v>0</v>
      </c>
      <c r="B71" s="501" t="str">
        <f>[2]REFCOMP!$B71</f>
        <v>SW3H 21000</v>
      </c>
      <c r="C71" s="20"/>
      <c r="D71" s="307"/>
      <c r="E71" s="20"/>
      <c r="F71" s="471" t="str">
        <f>[2]REFCOMP!F71</f>
        <v>210MT</v>
      </c>
      <c r="G71" s="20"/>
      <c r="H71" s="492">
        <f>[2]REFCOMP!L71</f>
        <v>0</v>
      </c>
      <c r="I71" s="497"/>
      <c r="J71" s="494">
        <f>[2]REFCOMP!$R71</f>
        <v>0</v>
      </c>
      <c r="K71" s="495">
        <f>[2]REFCOMP!$U71</f>
        <v>0</v>
      </c>
      <c r="L71" s="502"/>
      <c r="M71" s="502"/>
    </row>
    <row r="72" spans="1:13">
      <c r="A72" s="491">
        <f>[2]REFCOMP!$A72</f>
        <v>0</v>
      </c>
      <c r="B72" s="501" t="str">
        <f>[2]REFCOMP!$B72</f>
        <v>SW3H 24000</v>
      </c>
      <c r="C72" s="20"/>
      <c r="D72" s="307"/>
      <c r="E72" s="20"/>
      <c r="F72" s="471" t="str">
        <f>[2]REFCOMP!F72</f>
        <v>240MT</v>
      </c>
      <c r="G72" s="20"/>
      <c r="H72" s="492">
        <f>[2]REFCOMP!L72</f>
        <v>0</v>
      </c>
      <c r="I72" s="497"/>
      <c r="J72" s="494">
        <f>[2]REFCOMP!$R72</f>
        <v>0</v>
      </c>
      <c r="K72" s="495">
        <f>[2]REFCOMP!$U72</f>
        <v>0</v>
      </c>
      <c r="L72" s="502"/>
      <c r="M72" s="502"/>
    </row>
    <row r="73" spans="1:13">
      <c r="A73" s="491">
        <f>[2]REFCOMP!$A73</f>
        <v>0</v>
      </c>
      <c r="B73" s="501" t="str">
        <f>[2]REFCOMP!$B73</f>
        <v>SW3H 25000</v>
      </c>
      <c r="C73" s="20"/>
      <c r="D73" s="308"/>
      <c r="E73" s="20"/>
      <c r="F73" s="471" t="str">
        <f>[2]REFCOMP!F73</f>
        <v>250MT</v>
      </c>
      <c r="G73" s="20"/>
      <c r="H73" s="492">
        <f>[2]REFCOMP!L73</f>
        <v>0</v>
      </c>
      <c r="I73" s="505"/>
      <c r="J73" s="494">
        <f>[2]REFCOMP!$R73</f>
        <v>0</v>
      </c>
      <c r="K73" s="495">
        <f>[2]REFCOMP!$U73</f>
        <v>0</v>
      </c>
      <c r="L73" s="502"/>
      <c r="M73" s="502"/>
    </row>
    <row r="74" spans="1:13">
      <c r="A74" s="491">
        <f>[2]REFCOMP!$A74</f>
        <v>0</v>
      </c>
      <c r="B74" s="501" t="str">
        <f>[2]REFCOMP!$B74</f>
        <v>SRC-XS-040</v>
      </c>
      <c r="C74" s="20"/>
      <c r="D74" s="306" t="s">
        <v>809</v>
      </c>
      <c r="E74" s="20"/>
      <c r="F74" s="20"/>
      <c r="G74" s="20"/>
      <c r="H74" s="492">
        <f>[2]REFCOMP!L74</f>
        <v>0</v>
      </c>
      <c r="I74" s="37"/>
      <c r="J74" s="494">
        <f>[2]REFCOMP!$R74</f>
        <v>0</v>
      </c>
      <c r="K74" s="495">
        <f>[2]REFCOMP!$U74</f>
        <v>0</v>
      </c>
      <c r="L74" s="502"/>
      <c r="M74" s="502"/>
    </row>
    <row r="75" spans="1:13">
      <c r="A75" s="491">
        <f>[2]REFCOMP!$A75</f>
        <v>0</v>
      </c>
      <c r="B75" s="501" t="str">
        <f>[2]REFCOMP!$B75</f>
        <v>SRC-XS-050</v>
      </c>
      <c r="C75" s="20"/>
      <c r="D75" s="307"/>
      <c r="E75" s="20"/>
      <c r="F75" s="20"/>
      <c r="G75" s="20"/>
      <c r="H75" s="492">
        <f>[2]REFCOMP!L75</f>
        <v>0</v>
      </c>
      <c r="I75" s="38"/>
      <c r="J75" s="494">
        <f>[2]REFCOMP!$R75</f>
        <v>0</v>
      </c>
      <c r="K75" s="495">
        <f>[2]REFCOMP!$U75</f>
        <v>0</v>
      </c>
      <c r="L75" s="502"/>
      <c r="M75" s="502"/>
    </row>
    <row r="76" spans="1:13">
      <c r="A76" s="491">
        <f>[2]REFCOMP!$A76</f>
        <v>0</v>
      </c>
      <c r="B76" s="501" t="str">
        <f>[2]REFCOMP!$B76</f>
        <v>SRC-XS-060</v>
      </c>
      <c r="C76" s="20"/>
      <c r="D76" s="307"/>
      <c r="E76" s="20"/>
      <c r="F76" s="20"/>
      <c r="G76" s="20"/>
      <c r="H76" s="492">
        <f>[2]REFCOMP!L76</f>
        <v>0</v>
      </c>
      <c r="I76" s="38"/>
      <c r="J76" s="494">
        <f>[2]REFCOMP!$R76</f>
        <v>0</v>
      </c>
      <c r="K76" s="495">
        <f>[2]REFCOMP!$U76</f>
        <v>0</v>
      </c>
      <c r="L76" s="502"/>
      <c r="M76" s="502"/>
    </row>
    <row r="77" spans="1:13">
      <c r="A77" s="491">
        <f>[2]REFCOMP!$A77</f>
        <v>0</v>
      </c>
      <c r="B77" s="501" t="str">
        <f>[2]REFCOMP!$B77</f>
        <v>SRC-S-113</v>
      </c>
      <c r="C77" s="20"/>
      <c r="D77" s="307"/>
      <c r="E77" s="20"/>
      <c r="F77" s="20"/>
      <c r="G77" s="20"/>
      <c r="H77" s="492">
        <f>[2]REFCOMP!L77</f>
        <v>0</v>
      </c>
      <c r="I77" s="38"/>
      <c r="J77" s="494">
        <f>[2]REFCOMP!$R77</f>
        <v>0</v>
      </c>
      <c r="K77" s="495">
        <f>[2]REFCOMP!$U77</f>
        <v>0</v>
      </c>
      <c r="L77" s="502"/>
      <c r="M77" s="502"/>
    </row>
    <row r="78" spans="1:13">
      <c r="A78" s="491">
        <f>[2]REFCOMP!$A78</f>
        <v>0</v>
      </c>
      <c r="B78" s="501" t="str">
        <f>[2]REFCOMP!$B78</f>
        <v>SRC-S-133</v>
      </c>
      <c r="C78" s="20"/>
      <c r="D78" s="307"/>
      <c r="E78" s="20"/>
      <c r="F78" s="20"/>
      <c r="G78" s="20"/>
      <c r="H78" s="492">
        <f>[2]REFCOMP!L78</f>
        <v>0</v>
      </c>
      <c r="I78" s="38"/>
      <c r="J78" s="494">
        <f>[2]REFCOMP!$R78</f>
        <v>0</v>
      </c>
      <c r="K78" s="495">
        <f>[2]REFCOMP!$U78</f>
        <v>0</v>
      </c>
      <c r="L78" s="502"/>
      <c r="M78" s="502"/>
    </row>
    <row r="79" spans="1:13">
      <c r="A79" s="491">
        <f>[2]REFCOMP!$A79</f>
        <v>0</v>
      </c>
      <c r="B79" s="501" t="str">
        <f>[2]REFCOMP!$B79</f>
        <v>SRC-S-163</v>
      </c>
      <c r="C79" s="20"/>
      <c r="D79" s="307"/>
      <c r="E79" s="20"/>
      <c r="F79" s="20"/>
      <c r="G79" s="20"/>
      <c r="H79" s="492">
        <f>[2]REFCOMP!L79</f>
        <v>0</v>
      </c>
      <c r="I79" s="38"/>
      <c r="J79" s="494">
        <f>[2]REFCOMP!$R79</f>
        <v>0</v>
      </c>
      <c r="K79" s="495">
        <f>[2]REFCOMP!$U79</f>
        <v>0</v>
      </c>
      <c r="L79" s="502"/>
      <c r="M79" s="502"/>
    </row>
    <row r="80" spans="1:13">
      <c r="A80" s="491">
        <f>[2]REFCOMP!$A80</f>
        <v>0</v>
      </c>
      <c r="B80" s="501" t="str">
        <f>[2]REFCOMP!$B80</f>
        <v>SRC-S-183</v>
      </c>
      <c r="C80" s="20"/>
      <c r="D80" s="307"/>
      <c r="E80" s="20"/>
      <c r="F80" s="20"/>
      <c r="G80" s="20"/>
      <c r="H80" s="492">
        <f>[2]REFCOMP!L80</f>
        <v>0</v>
      </c>
      <c r="I80" s="38"/>
      <c r="J80" s="494">
        <f>[2]REFCOMP!$R80</f>
        <v>0</v>
      </c>
      <c r="K80" s="495">
        <f>[2]REFCOMP!$U80</f>
        <v>0</v>
      </c>
      <c r="L80" s="502"/>
      <c r="M80" s="502"/>
    </row>
    <row r="81" spans="1:13">
      <c r="A81" s="491">
        <f>[2]REFCOMP!$A81</f>
        <v>0</v>
      </c>
      <c r="B81" s="501" t="str">
        <f>[2]REFCOMP!$B81</f>
        <v>SRC-S-213</v>
      </c>
      <c r="C81" s="20"/>
      <c r="D81" s="307"/>
      <c r="E81" s="20"/>
      <c r="F81" s="20"/>
      <c r="G81" s="20"/>
      <c r="H81" s="492">
        <f>[2]REFCOMP!L81</f>
        <v>0</v>
      </c>
      <c r="I81" s="38"/>
      <c r="J81" s="494">
        <f>[2]REFCOMP!$R81</f>
        <v>0</v>
      </c>
      <c r="K81" s="495">
        <f>[2]REFCOMP!$U81</f>
        <v>0</v>
      </c>
      <c r="L81" s="502"/>
      <c r="M81" s="502"/>
    </row>
    <row r="82" spans="1:13">
      <c r="A82" s="491">
        <f>[2]REFCOMP!$A82</f>
        <v>0</v>
      </c>
      <c r="B82" s="501" t="str">
        <f>[2]REFCOMP!$B82</f>
        <v>SRC-S-255</v>
      </c>
      <c r="C82" s="20"/>
      <c r="D82" s="307"/>
      <c r="E82" s="20"/>
      <c r="F82" s="20"/>
      <c r="G82" s="20"/>
      <c r="H82" s="492">
        <f>[2]REFCOMP!L82</f>
        <v>0</v>
      </c>
      <c r="I82" s="38"/>
      <c r="J82" s="494">
        <f>[2]REFCOMP!$R82</f>
        <v>0</v>
      </c>
      <c r="K82" s="495">
        <f>[2]REFCOMP!$U82</f>
        <v>0</v>
      </c>
      <c r="L82" s="502"/>
      <c r="M82" s="502"/>
    </row>
    <row r="83" spans="1:13">
      <c r="A83" s="491">
        <f>[2]REFCOMP!$A83</f>
        <v>0</v>
      </c>
      <c r="B83" s="501" t="str">
        <f>[2]REFCOMP!$B83</f>
        <v>SRC-S-285</v>
      </c>
      <c r="C83" s="20"/>
      <c r="D83" s="307"/>
      <c r="E83" s="20"/>
      <c r="F83" s="20"/>
      <c r="G83" s="20"/>
      <c r="H83" s="492">
        <f>[2]REFCOMP!L83</f>
        <v>0</v>
      </c>
      <c r="I83" s="38"/>
      <c r="J83" s="494">
        <f>[2]REFCOMP!$R83</f>
        <v>0</v>
      </c>
      <c r="K83" s="495">
        <f>[2]REFCOMP!$U83</f>
        <v>0</v>
      </c>
      <c r="L83" s="502"/>
      <c r="M83" s="502"/>
    </row>
    <row r="84" spans="1:13">
      <c r="A84" s="491">
        <f>[2]REFCOMP!$A84</f>
        <v>0</v>
      </c>
      <c r="B84" s="501" t="str">
        <f>[2]REFCOMP!$B84</f>
        <v>SRC-S-305</v>
      </c>
      <c r="C84" s="20"/>
      <c r="D84" s="307"/>
      <c r="E84" s="20"/>
      <c r="F84" s="20"/>
      <c r="G84" s="20"/>
      <c r="H84" s="492">
        <f>[2]REFCOMP!L84</f>
        <v>0</v>
      </c>
      <c r="I84" s="38"/>
      <c r="J84" s="494">
        <f>[2]REFCOMP!$R84</f>
        <v>0</v>
      </c>
      <c r="K84" s="495">
        <f>[2]REFCOMP!$U84</f>
        <v>0</v>
      </c>
      <c r="L84" s="502"/>
      <c r="M84" s="502"/>
    </row>
    <row r="85" spans="1:13">
      <c r="A85" s="491">
        <f>[2]REFCOMP!$A85</f>
        <v>0</v>
      </c>
      <c r="B85" s="501" t="str">
        <f>[2]REFCOMP!$B85</f>
        <v>SRC-S-353</v>
      </c>
      <c r="C85" s="20"/>
      <c r="D85" s="307"/>
      <c r="E85" s="20"/>
      <c r="F85" s="20"/>
      <c r="G85" s="20"/>
      <c r="H85" s="492">
        <f>[2]REFCOMP!L85</f>
        <v>0</v>
      </c>
      <c r="I85" s="38"/>
      <c r="J85" s="494">
        <f>[2]REFCOMP!$R85</f>
        <v>0</v>
      </c>
      <c r="K85" s="495">
        <f>[2]REFCOMP!$U85</f>
        <v>0</v>
      </c>
      <c r="L85" s="502"/>
      <c r="M85" s="502"/>
    </row>
    <row r="86" spans="1:13">
      <c r="A86" s="491">
        <f>[2]REFCOMP!$A86</f>
        <v>0</v>
      </c>
      <c r="B86" s="501" t="str">
        <f>[2]REFCOMP!$B86</f>
        <v>SRC-S-413</v>
      </c>
      <c r="C86" s="20"/>
      <c r="D86" s="307"/>
      <c r="E86" s="20"/>
      <c r="F86" s="20"/>
      <c r="G86" s="20"/>
      <c r="H86" s="492">
        <f>[2]REFCOMP!L86</f>
        <v>0</v>
      </c>
      <c r="I86" s="38"/>
      <c r="J86" s="494">
        <f>[2]REFCOMP!$R86</f>
        <v>0</v>
      </c>
      <c r="K86" s="495">
        <f>[2]REFCOMP!$U86</f>
        <v>0</v>
      </c>
      <c r="L86" s="502"/>
      <c r="M86" s="502"/>
    </row>
    <row r="87" spans="1:13">
      <c r="A87" s="491">
        <f>[2]REFCOMP!$A87</f>
        <v>0</v>
      </c>
      <c r="B87" s="501" t="str">
        <f>[2]REFCOMP!$B87</f>
        <v>SRC-S-463</v>
      </c>
      <c r="C87" s="20"/>
      <c r="D87" s="307"/>
      <c r="E87" s="20"/>
      <c r="F87" s="20"/>
      <c r="G87" s="20"/>
      <c r="H87" s="492">
        <f>[2]REFCOMP!L87</f>
        <v>0</v>
      </c>
      <c r="I87" s="38"/>
      <c r="J87" s="494">
        <f>[2]REFCOMP!$R87</f>
        <v>0</v>
      </c>
      <c r="K87" s="495">
        <f>[2]REFCOMP!$U87</f>
        <v>0</v>
      </c>
      <c r="L87" s="502"/>
      <c r="M87" s="502"/>
    </row>
    <row r="88" spans="1:13">
      <c r="A88" s="491">
        <f>[2]REFCOMP!$A88</f>
        <v>0</v>
      </c>
      <c r="B88" s="501" t="str">
        <f>[2]REFCOMP!$B88</f>
        <v>SRC-S-503</v>
      </c>
      <c r="C88" s="20"/>
      <c r="D88" s="307"/>
      <c r="E88" s="20"/>
      <c r="F88" s="20"/>
      <c r="G88" s="20"/>
      <c r="H88" s="492">
        <f>[2]REFCOMP!L88</f>
        <v>0</v>
      </c>
      <c r="I88" s="38"/>
      <c r="J88" s="494">
        <f>[2]REFCOMP!$R88</f>
        <v>0</v>
      </c>
      <c r="K88" s="495">
        <f>[2]REFCOMP!$U88</f>
        <v>0</v>
      </c>
      <c r="L88" s="502"/>
      <c r="M88" s="502"/>
    </row>
    <row r="89" spans="1:13">
      <c r="A89" s="491">
        <f>[2]REFCOMP!$A89</f>
        <v>0</v>
      </c>
      <c r="B89" s="501" t="str">
        <f>[2]REFCOMP!$B89</f>
        <v>SRC-S-553</v>
      </c>
      <c r="C89" s="20"/>
      <c r="D89" s="307"/>
      <c r="E89" s="20"/>
      <c r="F89" s="20"/>
      <c r="G89" s="20"/>
      <c r="H89" s="492">
        <f>[2]REFCOMP!L89</f>
        <v>0</v>
      </c>
      <c r="I89" s="38"/>
      <c r="J89" s="494">
        <f>[2]REFCOMP!$R89</f>
        <v>0</v>
      </c>
      <c r="K89" s="495">
        <f>[2]REFCOMP!$U89</f>
        <v>0</v>
      </c>
      <c r="L89" s="502"/>
      <c r="M89" s="502"/>
    </row>
    <row r="90" spans="1:13">
      <c r="A90" s="491">
        <f>[2]REFCOMP!$A90</f>
        <v>0</v>
      </c>
      <c r="B90" s="501" t="str">
        <f>[2]REFCOMP!$B90</f>
        <v>SRC-S-603</v>
      </c>
      <c r="C90" s="20"/>
      <c r="D90" s="307"/>
      <c r="E90" s="20"/>
      <c r="F90" s="20"/>
      <c r="G90" s="20"/>
      <c r="H90" s="492">
        <f>[2]REFCOMP!L90</f>
        <v>0</v>
      </c>
      <c r="I90" s="38"/>
      <c r="J90" s="494">
        <f>[2]REFCOMP!$R90</f>
        <v>0</v>
      </c>
      <c r="K90" s="495">
        <f>[2]REFCOMP!$U90</f>
        <v>0</v>
      </c>
      <c r="L90" s="502"/>
      <c r="M90" s="502"/>
    </row>
    <row r="91" spans="1:13">
      <c r="A91" s="491">
        <f>[2]REFCOMP!$A91</f>
        <v>0</v>
      </c>
      <c r="B91" s="501" t="str">
        <f>[2]REFCOMP!$B91</f>
        <v>SRC-S-755</v>
      </c>
      <c r="C91" s="20"/>
      <c r="D91" s="307"/>
      <c r="E91" s="20"/>
      <c r="F91" s="20"/>
      <c r="G91" s="20"/>
      <c r="H91" s="492">
        <f>[2]REFCOMP!L91</f>
        <v>0</v>
      </c>
      <c r="I91" s="38"/>
      <c r="J91" s="494">
        <f>[2]REFCOMP!$R91</f>
        <v>0</v>
      </c>
      <c r="K91" s="495">
        <f>[2]REFCOMP!$U91</f>
        <v>0</v>
      </c>
      <c r="L91" s="502"/>
      <c r="M91" s="502"/>
    </row>
    <row r="92" spans="1:13">
      <c r="A92" s="491">
        <f>[2]REFCOMP!$A92</f>
        <v>0</v>
      </c>
      <c r="B92" s="501" t="str">
        <f>[2]REFCOMP!$B92</f>
        <v>SRC-S-785</v>
      </c>
      <c r="C92" s="20"/>
      <c r="D92" s="307"/>
      <c r="E92" s="20"/>
      <c r="F92" s="20"/>
      <c r="G92" s="20"/>
      <c r="H92" s="492">
        <f>[2]REFCOMP!L92</f>
        <v>0</v>
      </c>
      <c r="I92" s="38"/>
      <c r="J92" s="494">
        <f>[2]REFCOMP!$R92</f>
        <v>0</v>
      </c>
      <c r="K92" s="495">
        <f>[2]REFCOMP!$U92</f>
        <v>0</v>
      </c>
      <c r="L92" s="502"/>
      <c r="M92" s="502"/>
    </row>
    <row r="93" spans="1:13">
      <c r="A93" s="491">
        <f>[2]REFCOMP!$A93</f>
        <v>0</v>
      </c>
      <c r="B93" s="501" t="str">
        <f>[2]REFCOMP!$B93</f>
        <v>SRC-S-885</v>
      </c>
      <c r="C93" s="20"/>
      <c r="D93" s="307"/>
      <c r="E93" s="20"/>
      <c r="F93" s="20"/>
      <c r="G93" s="20"/>
      <c r="H93" s="492">
        <f>[2]REFCOMP!L93</f>
        <v>0</v>
      </c>
      <c r="I93" s="38"/>
      <c r="J93" s="494">
        <f>[2]REFCOMP!$R93</f>
        <v>0</v>
      </c>
      <c r="K93" s="495">
        <f>[2]REFCOMP!$U93</f>
        <v>0</v>
      </c>
      <c r="L93" s="502"/>
      <c r="M93" s="502"/>
    </row>
    <row r="94" spans="1:13">
      <c r="A94" s="491">
        <f>[2]REFCOMP!$A94</f>
        <v>0</v>
      </c>
      <c r="B94" s="501" t="str">
        <f>[2]REFCOMP!$B94</f>
        <v>SRC-S-985</v>
      </c>
      <c r="C94" s="20"/>
      <c r="D94" s="308"/>
      <c r="E94" s="20"/>
      <c r="F94" s="20"/>
      <c r="G94" s="20"/>
      <c r="H94" s="492">
        <f>[2]REFCOMP!L94</f>
        <v>0</v>
      </c>
      <c r="I94" s="39"/>
      <c r="J94" s="494">
        <f>[2]REFCOMP!$R94</f>
        <v>0</v>
      </c>
      <c r="K94" s="495">
        <f>[2]REFCOMP!$U94</f>
        <v>0</v>
      </c>
      <c r="L94" s="502"/>
      <c r="M94" s="502"/>
    </row>
    <row r="95" spans="1:13">
      <c r="A95" s="491">
        <f>[2]REFCOMP!$A95</f>
        <v>0</v>
      </c>
      <c r="B95" s="501" t="str">
        <f>[2]REFCOMP!$B95</f>
        <v>134-XS-040</v>
      </c>
      <c r="C95" s="20"/>
      <c r="D95" s="306" t="s">
        <v>809</v>
      </c>
      <c r="E95" s="20"/>
      <c r="F95" s="20"/>
      <c r="G95" s="20"/>
      <c r="H95" s="492">
        <f>[2]REFCOMP!L95</f>
        <v>0</v>
      </c>
      <c r="I95" s="37"/>
      <c r="J95" s="494">
        <f>[2]REFCOMP!$R95</f>
        <v>0</v>
      </c>
      <c r="K95" s="495">
        <f>[2]REFCOMP!$U95</f>
        <v>0</v>
      </c>
      <c r="L95" s="502"/>
      <c r="M95" s="502"/>
    </row>
    <row r="96" spans="1:13">
      <c r="A96" s="491">
        <f>[2]REFCOMP!$A96</f>
        <v>0</v>
      </c>
      <c r="B96" s="501" t="str">
        <f>[2]REFCOMP!$B96</f>
        <v>134-XS-050</v>
      </c>
      <c r="C96" s="20"/>
      <c r="D96" s="307"/>
      <c r="E96" s="20"/>
      <c r="F96" s="20"/>
      <c r="G96" s="20"/>
      <c r="H96" s="492">
        <f>[2]REFCOMP!L96</f>
        <v>0</v>
      </c>
      <c r="I96" s="38"/>
      <c r="J96" s="494">
        <f>[2]REFCOMP!$R96</f>
        <v>0</v>
      </c>
      <c r="K96" s="495">
        <f>[2]REFCOMP!$U96</f>
        <v>0</v>
      </c>
      <c r="L96" s="502"/>
      <c r="M96" s="502"/>
    </row>
    <row r="97" spans="1:13">
      <c r="A97" s="491">
        <f>[2]REFCOMP!$A97</f>
        <v>0</v>
      </c>
      <c r="B97" s="501" t="str">
        <f>[2]REFCOMP!$B97</f>
        <v>134-XS-060</v>
      </c>
      <c r="C97" s="20"/>
      <c r="D97" s="307"/>
      <c r="E97" s="20"/>
      <c r="F97" s="20"/>
      <c r="G97" s="20"/>
      <c r="H97" s="492">
        <f>[2]REFCOMP!L97</f>
        <v>0</v>
      </c>
      <c r="I97" s="38"/>
      <c r="J97" s="494">
        <f>[2]REFCOMP!$R97</f>
        <v>0</v>
      </c>
      <c r="K97" s="495">
        <f>[2]REFCOMP!$U97</f>
        <v>0</v>
      </c>
      <c r="L97" s="502"/>
      <c r="M97" s="502"/>
    </row>
    <row r="98" spans="1:13">
      <c r="A98" s="491">
        <f>[2]REFCOMP!$A98</f>
        <v>0</v>
      </c>
      <c r="B98" s="501" t="str">
        <f>[2]REFCOMP!$B98</f>
        <v>134-S-071</v>
      </c>
      <c r="C98" s="20"/>
      <c r="D98" s="307"/>
      <c r="E98" s="20"/>
      <c r="F98" s="20"/>
      <c r="G98" s="20"/>
      <c r="H98" s="492">
        <f>[2]REFCOMP!L98</f>
        <v>0</v>
      </c>
      <c r="I98" s="38"/>
      <c r="J98" s="494">
        <f>[2]REFCOMP!$R98</f>
        <v>0</v>
      </c>
      <c r="K98" s="495">
        <f>[2]REFCOMP!$U98</f>
        <v>0</v>
      </c>
      <c r="L98" s="502"/>
      <c r="M98" s="502"/>
    </row>
    <row r="99" spans="1:13">
      <c r="A99" s="491">
        <f>[2]REFCOMP!$A99</f>
        <v>0</v>
      </c>
      <c r="B99" s="501" t="str">
        <f>[2]REFCOMP!$B99</f>
        <v>134-S-081</v>
      </c>
      <c r="C99" s="20"/>
      <c r="D99" s="307"/>
      <c r="E99" s="20"/>
      <c r="F99" s="20"/>
      <c r="G99" s="20"/>
      <c r="H99" s="492">
        <f>[2]REFCOMP!L99</f>
        <v>0</v>
      </c>
      <c r="I99" s="38"/>
      <c r="J99" s="494">
        <f>[2]REFCOMP!$R99</f>
        <v>0</v>
      </c>
      <c r="K99" s="495">
        <f>[2]REFCOMP!$U99</f>
        <v>0</v>
      </c>
      <c r="L99" s="502"/>
      <c r="M99" s="502"/>
    </row>
    <row r="100" spans="1:13">
      <c r="A100" s="491">
        <f>[2]REFCOMP!$A100</f>
        <v>0</v>
      </c>
      <c r="B100" s="501" t="str">
        <f>[2]REFCOMP!$B100</f>
        <v>134-S-091</v>
      </c>
      <c r="C100" s="20"/>
      <c r="D100" s="307"/>
      <c r="E100" s="20"/>
      <c r="F100" s="20"/>
      <c r="G100" s="20"/>
      <c r="H100" s="492">
        <f>[2]REFCOMP!L100</f>
        <v>0</v>
      </c>
      <c r="I100" s="38"/>
      <c r="J100" s="494">
        <f>[2]REFCOMP!$R100</f>
        <v>0</v>
      </c>
      <c r="K100" s="495">
        <f>[2]REFCOMP!$U100</f>
        <v>0</v>
      </c>
      <c r="L100" s="502"/>
      <c r="M100" s="502"/>
    </row>
    <row r="101" spans="1:13">
      <c r="A101" s="491">
        <f>[2]REFCOMP!$A101</f>
        <v>0</v>
      </c>
      <c r="B101" s="501" t="str">
        <f>[2]REFCOMP!$B101</f>
        <v>134-S-101</v>
      </c>
      <c r="C101" s="20"/>
      <c r="D101" s="307"/>
      <c r="E101" s="20"/>
      <c r="F101" s="20"/>
      <c r="G101" s="20"/>
      <c r="H101" s="492">
        <f>[2]REFCOMP!L101</f>
        <v>0</v>
      </c>
      <c r="I101" s="38"/>
      <c r="J101" s="494">
        <f>[2]REFCOMP!$R101</f>
        <v>0</v>
      </c>
      <c r="K101" s="495">
        <f>[2]REFCOMP!$U101</f>
        <v>0</v>
      </c>
      <c r="L101" s="502"/>
      <c r="M101" s="502"/>
    </row>
    <row r="102" spans="1:13">
      <c r="A102" s="491">
        <f>[2]REFCOMP!$A102</f>
        <v>0</v>
      </c>
      <c r="B102" s="501" t="str">
        <f>[2]REFCOMP!$B102</f>
        <v>134-S-110</v>
      </c>
      <c r="C102" s="20"/>
      <c r="D102" s="307"/>
      <c r="E102" s="20"/>
      <c r="F102" s="20"/>
      <c r="G102" s="20"/>
      <c r="H102" s="492">
        <f>[2]REFCOMP!L102</f>
        <v>0</v>
      </c>
      <c r="I102" s="38"/>
      <c r="J102" s="494">
        <f>[2]REFCOMP!$R102</f>
        <v>0</v>
      </c>
      <c r="K102" s="495">
        <f>[2]REFCOMP!$U102</f>
        <v>0</v>
      </c>
      <c r="L102" s="502"/>
      <c r="M102" s="502"/>
    </row>
    <row r="103" spans="1:13">
      <c r="A103" s="491">
        <f>[2]REFCOMP!$A103</f>
        <v>0</v>
      </c>
      <c r="B103" s="501" t="str">
        <f>[2]REFCOMP!$B103</f>
        <v>134-S-120</v>
      </c>
      <c r="C103" s="20"/>
      <c r="D103" s="307"/>
      <c r="E103" s="20"/>
      <c r="F103" s="20"/>
      <c r="G103" s="20"/>
      <c r="H103" s="492">
        <f>[2]REFCOMP!L103</f>
        <v>0</v>
      </c>
      <c r="I103" s="38"/>
      <c r="J103" s="494">
        <f>[2]REFCOMP!$R103</f>
        <v>0</v>
      </c>
      <c r="K103" s="495">
        <f>[2]REFCOMP!$U103</f>
        <v>0</v>
      </c>
      <c r="L103" s="502"/>
      <c r="M103" s="502"/>
    </row>
    <row r="104" spans="1:13">
      <c r="A104" s="491">
        <f>[2]REFCOMP!$A104</f>
        <v>0</v>
      </c>
      <c r="B104" s="501" t="str">
        <f>[2]REFCOMP!$B104</f>
        <v>134-S-140</v>
      </c>
      <c r="C104" s="20"/>
      <c r="D104" s="307"/>
      <c r="E104" s="20"/>
      <c r="F104" s="20"/>
      <c r="G104" s="20"/>
      <c r="H104" s="492">
        <f>[2]REFCOMP!L104</f>
        <v>0</v>
      </c>
      <c r="I104" s="38"/>
      <c r="J104" s="494">
        <f>[2]REFCOMP!$R104</f>
        <v>0</v>
      </c>
      <c r="K104" s="495">
        <f>[2]REFCOMP!$U104</f>
        <v>0</v>
      </c>
      <c r="L104" s="502"/>
      <c r="M104" s="502"/>
    </row>
    <row r="105" spans="1:13">
      <c r="A105" s="491">
        <f>[2]REFCOMP!$A105</f>
        <v>0</v>
      </c>
      <c r="B105" s="501" t="str">
        <f>[2]REFCOMP!$B105</f>
        <v>134-S-160</v>
      </c>
      <c r="C105" s="20"/>
      <c r="D105" s="307"/>
      <c r="E105" s="20"/>
      <c r="F105" s="20"/>
      <c r="G105" s="20"/>
      <c r="H105" s="492">
        <f>[2]REFCOMP!L105</f>
        <v>0</v>
      </c>
      <c r="I105" s="38"/>
      <c r="J105" s="494">
        <f>[2]REFCOMP!$R105</f>
        <v>0</v>
      </c>
      <c r="K105" s="495">
        <f>[2]REFCOMP!$U105</f>
        <v>0</v>
      </c>
      <c r="L105" s="502"/>
      <c r="M105" s="502"/>
    </row>
    <row r="106" spans="1:13">
      <c r="A106" s="491">
        <f>[2]REFCOMP!$A106</f>
        <v>0</v>
      </c>
      <c r="B106" s="501" t="str">
        <f>[2]REFCOMP!$B106</f>
        <v>134-S-180</v>
      </c>
      <c r="C106" s="20"/>
      <c r="D106" s="307"/>
      <c r="E106" s="20"/>
      <c r="F106" s="20"/>
      <c r="G106" s="20"/>
      <c r="H106" s="492">
        <f>[2]REFCOMP!L106</f>
        <v>0</v>
      </c>
      <c r="I106" s="38"/>
      <c r="J106" s="494">
        <f>[2]REFCOMP!$R106</f>
        <v>0</v>
      </c>
      <c r="K106" s="495">
        <f>[2]REFCOMP!$U106</f>
        <v>0</v>
      </c>
      <c r="L106" s="502"/>
      <c r="M106" s="502"/>
    </row>
    <row r="107" spans="1:13">
      <c r="A107" s="491">
        <f>[2]REFCOMP!$A107</f>
        <v>0</v>
      </c>
      <c r="B107" s="501" t="str">
        <f>[2]REFCOMP!$B107</f>
        <v>134-S-210</v>
      </c>
      <c r="C107" s="20"/>
      <c r="D107" s="307"/>
      <c r="E107" s="20"/>
      <c r="F107" s="20"/>
      <c r="G107" s="20"/>
      <c r="H107" s="492">
        <f>[2]REFCOMP!L107</f>
        <v>0</v>
      </c>
      <c r="I107" s="38"/>
      <c r="J107" s="494">
        <f>[2]REFCOMP!$R107</f>
        <v>0</v>
      </c>
      <c r="K107" s="495">
        <f>[2]REFCOMP!$U107</f>
        <v>0</v>
      </c>
      <c r="L107" s="502"/>
      <c r="M107" s="502"/>
    </row>
    <row r="108" spans="1:13">
      <c r="A108" s="491">
        <f>[2]REFCOMP!$A108</f>
        <v>0</v>
      </c>
      <c r="B108" s="501" t="str">
        <f>[2]REFCOMP!$B108</f>
        <v>134-S-220</v>
      </c>
      <c r="C108" s="20"/>
      <c r="D108" s="307"/>
      <c r="E108" s="20"/>
      <c r="F108" s="20"/>
      <c r="G108" s="20"/>
      <c r="H108" s="492">
        <f>[2]REFCOMP!L108</f>
        <v>0</v>
      </c>
      <c r="I108" s="38"/>
      <c r="J108" s="494">
        <f>[2]REFCOMP!$R108</f>
        <v>0</v>
      </c>
      <c r="K108" s="495">
        <f>[2]REFCOMP!$U108</f>
        <v>0</v>
      </c>
      <c r="L108" s="502"/>
      <c r="M108" s="502"/>
    </row>
    <row r="109" spans="1:13">
      <c r="A109" s="491">
        <f>[2]REFCOMP!$A109</f>
        <v>0</v>
      </c>
      <c r="B109" s="501" t="str">
        <f>[2]REFCOMP!$B109</f>
        <v>134-S-240</v>
      </c>
      <c r="C109" s="20"/>
      <c r="D109" s="307"/>
      <c r="E109" s="20"/>
      <c r="F109" s="20"/>
      <c r="G109" s="20"/>
      <c r="H109" s="492">
        <f>[2]REFCOMP!L109</f>
        <v>0</v>
      </c>
      <c r="I109" s="38"/>
      <c r="J109" s="494">
        <f>[2]REFCOMP!$R109</f>
        <v>0</v>
      </c>
      <c r="K109" s="495">
        <f>[2]REFCOMP!$U109</f>
        <v>0</v>
      </c>
      <c r="L109" s="502"/>
      <c r="M109" s="502"/>
    </row>
    <row r="110" spans="1:13">
      <c r="A110" s="491">
        <f>[2]REFCOMP!$A110</f>
        <v>0</v>
      </c>
      <c r="B110" s="501" t="str">
        <f>[2]REFCOMP!$B110</f>
        <v>134-S-270</v>
      </c>
      <c r="C110" s="20"/>
      <c r="D110" s="307"/>
      <c r="E110" s="20"/>
      <c r="F110" s="20"/>
      <c r="G110" s="20"/>
      <c r="H110" s="492">
        <f>[2]REFCOMP!L110</f>
        <v>0</v>
      </c>
      <c r="I110" s="38"/>
      <c r="J110" s="494">
        <f>[2]REFCOMP!$R110</f>
        <v>0</v>
      </c>
      <c r="K110" s="495">
        <f>[2]REFCOMP!$U110</f>
        <v>0</v>
      </c>
      <c r="L110" s="502"/>
      <c r="M110" s="502"/>
    </row>
    <row r="111" spans="1:13">
      <c r="A111" s="491">
        <f>[2]REFCOMP!$A111</f>
        <v>0</v>
      </c>
      <c r="B111" s="501" t="str">
        <f>[2]REFCOMP!$B111</f>
        <v>134-S-300</v>
      </c>
      <c r="C111" s="20"/>
      <c r="D111" s="308"/>
      <c r="E111" s="20"/>
      <c r="F111" s="20"/>
      <c r="G111" s="20"/>
      <c r="H111" s="492">
        <f>[2]REFCOMP!L111</f>
        <v>0</v>
      </c>
      <c r="I111" s="39"/>
      <c r="J111" s="494">
        <f>[2]REFCOMP!$R111</f>
        <v>0</v>
      </c>
      <c r="K111" s="495">
        <f>[2]REFCOMP!$U111</f>
        <v>0</v>
      </c>
      <c r="L111" s="502"/>
      <c r="M111" s="502"/>
    </row>
    <row r="112" spans="1:13">
      <c r="B112" s="506"/>
      <c r="D112" s="322"/>
      <c r="H112" s="507"/>
      <c r="I112" s="507"/>
      <c r="J112" s="508"/>
      <c r="K112" s="508"/>
      <c r="L112" s="508"/>
      <c r="M112" s="508"/>
    </row>
    <row r="113" spans="1:15">
      <c r="A113" s="17" t="s">
        <v>733</v>
      </c>
      <c r="O113" s="509"/>
    </row>
    <row r="114" spans="1:15">
      <c r="A114" s="17" t="s">
        <v>734</v>
      </c>
    </row>
  </sheetData>
  <mergeCells count="7">
    <mergeCell ref="D45:D73"/>
    <mergeCell ref="D74:D94"/>
    <mergeCell ref="D95:D111"/>
    <mergeCell ref="I9:I43"/>
    <mergeCell ref="I45:I73"/>
    <mergeCell ref="I74:I94"/>
    <mergeCell ref="I95:I111"/>
  </mergeCells>
  <pageMargins left="0.7" right="0.7" top="0.75" bottom="0.75" header="0.3" footer="0.3"/>
  <pageSetup paperSize="9" orientation="portrait" horizontalDpi="200" verticalDpi="300"/>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AZ312"/>
  <sheetViews>
    <sheetView zoomScale="115" zoomScaleNormal="115" workbookViewId="0">
      <pane xSplit="2" ySplit="3" topLeftCell="C243" activePane="bottomRight" state="frozen"/>
      <selection/>
      <selection pane="topRight"/>
      <selection pane="bottomLeft"/>
      <selection pane="bottomRight" activeCell="I250" sqref="I250"/>
    </sheetView>
  </sheetViews>
  <sheetFormatPr defaultColWidth="9.14285714285714" defaultRowHeight="11.25"/>
  <cols>
    <col min="1" max="1" width="10.2857142857143" style="422" customWidth="1"/>
    <col min="2" max="2" width="43.352380952381" style="422" customWidth="1"/>
    <col min="3" max="3" width="16.8571428571429" style="423" customWidth="1"/>
    <col min="4" max="4" width="14" style="423" customWidth="1"/>
    <col min="5" max="5" width="11.1809523809524" style="424" customWidth="1"/>
    <col min="6" max="6" width="29.5714285714286" style="423" customWidth="1"/>
    <col min="7" max="16384" width="9.14285714285714" style="423"/>
  </cols>
  <sheetData>
    <row r="1" customFormat="1" ht="15" spans="1:52">
      <c r="A1" t="str">
        <f>'RECOND COMP'!A1</f>
        <v>DATE :28.9.26</v>
      </c>
    </row>
    <row r="2" customFormat="1" ht="15"/>
    <row r="3" ht="38.25" customHeight="1" spans="1:52">
      <c r="A3" s="425" t="str">
        <f>'[2]danfoss,sagi'!$A8</f>
        <v>ITEM CODE</v>
      </c>
      <c r="B3" s="313" t="str">
        <f>'[2]danfoss,sagi'!$B8</f>
        <v>GENUINE SPARE PARTS</v>
      </c>
      <c r="C3" s="98" t="s">
        <v>101</v>
      </c>
      <c r="D3" s="98" t="s">
        <v>810</v>
      </c>
      <c r="E3" s="426" t="str">
        <f>'[2]danfoss,sagi'!$J$8</f>
        <v>(RM) </v>
      </c>
      <c r="F3" s="319" t="s">
        <v>141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spans="1:52">
      <c r="A4" s="425" t="str">
        <f>'[2]danfoss,sagi'!$A9</f>
        <v>DAN001</v>
      </c>
      <c r="B4" s="313" t="str">
        <f>'[2]danfoss,sagi'!$B9</f>
        <v>TX2  Danfoss exp-valve (R22) </v>
      </c>
      <c r="C4" s="376" t="s">
        <v>811</v>
      </c>
      <c r="D4" s="281"/>
      <c r="E4" s="427">
        <f>'[2]danfoss,sagi'!J9</f>
        <v>126.806296296296</v>
      </c>
      <c r="F4" s="319"/>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row>
    <row r="5" spans="1:52">
      <c r="A5" s="425" t="str">
        <f>'[2]danfoss,sagi'!$A10</f>
        <v>DAN002</v>
      </c>
      <c r="B5" s="313" t="str">
        <f>'[2]danfoss,sagi'!$B10</f>
        <v>TEX2 Danfoss exp-valve (R22)</v>
      </c>
      <c r="C5" s="377"/>
      <c r="D5" s="281"/>
      <c r="E5" s="427">
        <f>'[2]danfoss,sagi'!J10</f>
        <v>141.031851851852</v>
      </c>
      <c r="F5" s="319"/>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row>
    <row r="6" spans="1:52">
      <c r="A6" s="425" t="str">
        <f>'[2]danfoss,sagi'!$A11</f>
        <v>DAN003</v>
      </c>
      <c r="B6" s="313" t="str">
        <f>'[2]danfoss,sagi'!$B11</f>
        <v>TS2 Danfoss exp-valve (R404,R507) </v>
      </c>
      <c r="C6" s="377"/>
      <c r="D6" s="281"/>
      <c r="E6" s="427">
        <f>'[2]danfoss,sagi'!J11</f>
        <v>156.022222222222</v>
      </c>
      <c r="F6" s="319"/>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row>
    <row r="7" spans="1:52">
      <c r="A7" s="425" t="str">
        <f>'[2]danfoss,sagi'!$A12</f>
        <v>DAN004</v>
      </c>
      <c r="B7" s="313" t="str">
        <f>'[2]danfoss,sagi'!$B12</f>
        <v>TES2 Danfoss exp-valve (R404,R507)</v>
      </c>
      <c r="C7" s="377"/>
      <c r="D7" s="281"/>
      <c r="E7" s="427">
        <f>'[2]danfoss,sagi'!J12</f>
        <v>174.683703703704</v>
      </c>
      <c r="F7" s="319"/>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row>
    <row r="8" spans="1:52">
      <c r="A8" s="425" t="str">
        <f>'[2]danfoss,sagi'!$A13</f>
        <v>DAN005</v>
      </c>
      <c r="B8" s="313" t="str">
        <f>'[2]danfoss,sagi'!$B13</f>
        <v>TES2 Danfoss exp-valve (R404,R507)-60c 068z3411</v>
      </c>
      <c r="C8" s="377"/>
      <c r="D8" s="281"/>
      <c r="E8" s="427">
        <f>'[2]danfoss,sagi'!J13</f>
        <v>208.412037037037</v>
      </c>
      <c r="F8" s="319"/>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row>
    <row r="9" spans="1:52">
      <c r="A9" s="425" t="str">
        <f>'[2]danfoss,sagi'!$A14</f>
        <v>DAN005.1</v>
      </c>
      <c r="B9" s="313" t="str">
        <f>'[2]danfoss,sagi'!$B14</f>
        <v>TEB2 Danfoss exp-valve (R23)-90C~-70C 068Z3518</v>
      </c>
      <c r="C9" s="377"/>
      <c r="D9" s="281"/>
      <c r="E9" s="427">
        <f>'[2]danfoss,sagi'!J14</f>
        <v>555.332037037037</v>
      </c>
      <c r="F9" s="319"/>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row>
    <row r="10" spans="1:52">
      <c r="A10" s="425">
        <f>'[2]danfoss,sagi'!$A15</f>
        <v>0</v>
      </c>
      <c r="B10" s="313" t="str">
        <f>'[2]danfoss,sagi'!$B15</f>
        <v>TN2 Danfoss exp-valve (R134A) </v>
      </c>
      <c r="C10" s="377"/>
      <c r="D10" s="281"/>
      <c r="E10" s="427" t="str">
        <f>'[2]danfoss,sagi'!J15</f>
        <v>~</v>
      </c>
      <c r="F10" s="319"/>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row>
    <row r="11" spans="1:52">
      <c r="A11" s="425" t="str">
        <f>'[2]danfoss,sagi'!$A16</f>
        <v>DAN006</v>
      </c>
      <c r="B11" s="313" t="str">
        <f>'[2]danfoss,sagi'!$B16</f>
        <v>ORIFICE NO 0</v>
      </c>
      <c r="C11" s="377"/>
      <c r="D11" s="281"/>
      <c r="E11" s="427">
        <f>'[2]danfoss,sagi'!J16</f>
        <v>37.5454545454545</v>
      </c>
      <c r="F11" s="319"/>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row>
    <row r="12" spans="1:52">
      <c r="A12" s="425" t="str">
        <f>'[2]danfoss,sagi'!$A17</f>
        <v>DAN007</v>
      </c>
      <c r="B12" s="313" t="str">
        <f>'[2]danfoss,sagi'!$B17</f>
        <v>ORIFICE NO 1</v>
      </c>
      <c r="C12" s="377"/>
      <c r="D12" s="281"/>
      <c r="E12" s="427">
        <f>'[2]danfoss,sagi'!J17</f>
        <v>37.5454545454545</v>
      </c>
      <c r="F12" s="319"/>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row>
    <row r="13" spans="1:52">
      <c r="A13" s="425" t="str">
        <f>'[2]danfoss,sagi'!$A18</f>
        <v>DAN008</v>
      </c>
      <c r="B13" s="313" t="str">
        <f>'[2]danfoss,sagi'!$B18</f>
        <v>ORIFICE NO 2</v>
      </c>
      <c r="C13" s="377"/>
      <c r="D13" s="281"/>
      <c r="E13" s="427">
        <f>'[2]danfoss,sagi'!J18</f>
        <v>37.5454545454545</v>
      </c>
      <c r="F13" s="319"/>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row>
    <row r="14" spans="1:52">
      <c r="A14" s="425" t="str">
        <f>'[2]danfoss,sagi'!$A19</f>
        <v>DAN009</v>
      </c>
      <c r="B14" s="313" t="str">
        <f>'[2]danfoss,sagi'!$B19</f>
        <v>ORIFICE NO 3</v>
      </c>
      <c r="C14" s="377"/>
      <c r="D14" s="281"/>
      <c r="E14" s="427">
        <f>'[2]danfoss,sagi'!J19</f>
        <v>37.5454545454545</v>
      </c>
      <c r="F14" s="319"/>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row>
    <row r="15" spans="1:52">
      <c r="A15" s="425" t="str">
        <f>'[2]danfoss,sagi'!$A20</f>
        <v>DAN010</v>
      </c>
      <c r="B15" s="313" t="str">
        <f>'[2]danfoss,sagi'!$B20</f>
        <v>ORIFICE NO 4</v>
      </c>
      <c r="C15" s="377"/>
      <c r="D15" s="281"/>
      <c r="E15" s="427">
        <f>'[2]danfoss,sagi'!J20</f>
        <v>37.5454545454545</v>
      </c>
      <c r="F15" s="319"/>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row>
    <row r="16" spans="1:52">
      <c r="A16" s="425" t="str">
        <f>'[2]danfoss,sagi'!$A21</f>
        <v>DAN011</v>
      </c>
      <c r="B16" s="313" t="str">
        <f>'[2]danfoss,sagi'!$B21</f>
        <v>ORIFICE NO 5</v>
      </c>
      <c r="C16" s="377"/>
      <c r="D16" s="281"/>
      <c r="E16" s="427">
        <f>'[2]danfoss,sagi'!J21</f>
        <v>37.5454545454545</v>
      </c>
      <c r="F16" s="319"/>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row>
    <row r="17" spans="1:52">
      <c r="A17" s="425" t="str">
        <f>'[2]danfoss,sagi'!$A22</f>
        <v>DAN012</v>
      </c>
      <c r="B17" s="313" t="str">
        <f>'[2]danfoss,sagi'!$B22</f>
        <v>ORIFICE NO 6</v>
      </c>
      <c r="C17" s="377"/>
      <c r="D17" s="281"/>
      <c r="E17" s="427">
        <f>'[2]danfoss,sagi'!J22</f>
        <v>37.5454545454545</v>
      </c>
      <c r="F17" s="319"/>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row>
    <row r="18" spans="1:52">
      <c r="A18" s="425" t="str">
        <f>'[2]danfoss,sagi'!$A23</f>
        <v>DAN012.1</v>
      </c>
      <c r="B18" s="313" t="str">
        <f>'[2]danfoss,sagi'!$B23</f>
        <v>TGES5 R507 5/8 X 7/8 EXP VALVE</v>
      </c>
      <c r="C18" s="377"/>
      <c r="D18" s="281"/>
      <c r="E18" s="427">
        <f>'[2]danfoss,sagi'!J23</f>
        <v>304.166851851852</v>
      </c>
      <c r="F18" s="380"/>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row>
    <row r="19" spans="1:52">
      <c r="A19" s="425" t="str">
        <f>'[2]danfoss,sagi'!$A24</f>
        <v>DAN012.2</v>
      </c>
      <c r="B19" s="313" t="str">
        <f>'[2]danfoss,sagi'!$B24</f>
        <v>TGES7.5 R507 5/8 X 7/8 EXP VALVE</v>
      </c>
      <c r="C19" s="377"/>
      <c r="D19" s="281"/>
      <c r="E19" s="427">
        <f>'[2]danfoss,sagi'!J24</f>
        <v>395.562222222222</v>
      </c>
      <c r="F19" s="381"/>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row>
    <row r="20" spans="1:52">
      <c r="A20" s="425" t="str">
        <f>'[2]danfoss,sagi'!$A25</f>
        <v>DAN012.3</v>
      </c>
      <c r="B20" s="313" t="str">
        <f>'[2]danfoss,sagi'!$B25</f>
        <v>TGES9 R507 5/8 X 7/8 EXP VALVE</v>
      </c>
      <c r="C20" s="377"/>
      <c r="D20" s="281"/>
      <c r="E20" s="427">
        <f>'[2]danfoss,sagi'!J25</f>
        <v>395.562222222222</v>
      </c>
      <c r="F20" s="381"/>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row>
    <row r="21" spans="1:52">
      <c r="A21" s="425" t="str">
        <f>'[2]danfoss,sagi'!$A26</f>
        <v>DAN012.4</v>
      </c>
      <c r="B21" s="313" t="str">
        <f>'[2]danfoss,sagi'!$B26</f>
        <v>TGES11 R507 5/8 X 1 1/8 EXP VALVE</v>
      </c>
      <c r="C21" s="377"/>
      <c r="D21" s="281"/>
      <c r="E21" s="427">
        <f>'[2]danfoss,sagi'!J26</f>
        <v>395.562222222222</v>
      </c>
      <c r="F21" s="381"/>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row>
    <row r="22" spans="1:52">
      <c r="A22" s="425" t="str">
        <f>'[2]danfoss,sagi'!$A27</f>
        <v>DAN012.5</v>
      </c>
      <c r="B22" s="313" t="str">
        <f>'[2]danfoss,sagi'!$B27</f>
        <v>TGES13 R507 7/8 X 1 1/8 EXP VALVE</v>
      </c>
      <c r="C22" s="377"/>
      <c r="D22" s="281"/>
      <c r="E22" s="427">
        <f>'[2]danfoss,sagi'!J27</f>
        <v>472.043703703704</v>
      </c>
      <c r="F22" s="381"/>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row>
    <row r="23" spans="1:52">
      <c r="A23" s="425" t="str">
        <f>'[2]danfoss,sagi'!$A28</f>
        <v>DAN012.6</v>
      </c>
      <c r="B23" s="313" t="str">
        <f>'[2]danfoss,sagi'!$B28</f>
        <v>TGES18 R507 7/8 X 1 3/8 EXP VALVE</v>
      </c>
      <c r="C23" s="377"/>
      <c r="D23" s="281"/>
      <c r="E23" s="427">
        <f>'[2]danfoss,sagi'!J28</f>
        <v>567.492592592593</v>
      </c>
      <c r="F23" s="381"/>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row>
    <row r="24" spans="1:52">
      <c r="A24" s="425" t="str">
        <f>'[2]danfoss,sagi'!$A29</f>
        <v>DAN012.7</v>
      </c>
      <c r="B24" s="313" t="str">
        <f>'[2]danfoss,sagi'!$B29</f>
        <v>TGES21 R507 7/8 X 1 3/8 EXP VALVE</v>
      </c>
      <c r="C24" s="377"/>
      <c r="D24" s="281"/>
      <c r="E24" s="427">
        <f>'[2]danfoss,sagi'!J29</f>
        <v>567.492592592593</v>
      </c>
      <c r="F24" s="428"/>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row>
    <row r="25" spans="1:52">
      <c r="A25" s="425" t="str">
        <f>'[2]danfoss,sagi'!$A30</f>
        <v>DAN013</v>
      </c>
      <c r="B25" s="313" t="str">
        <f>'[2]danfoss,sagi'!$B30</f>
        <v>Danfoss DML032Filter Drier 1/4"F</v>
      </c>
      <c r="C25" s="377"/>
      <c r="D25" s="281"/>
      <c r="E25" s="427">
        <f>'[2]danfoss,sagi'!J30</f>
        <v>31.0632478632479</v>
      </c>
      <c r="F25" s="319"/>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row>
    <row r="26" spans="1:52">
      <c r="A26" s="425" t="str">
        <f>'[2]danfoss,sagi'!$A31</f>
        <v>DAN013.1</v>
      </c>
      <c r="B26" s="313" t="str">
        <f>'[2]danfoss,sagi'!$B31</f>
        <v>Danfoss DML032SFilter Drier 1/4"(solder)</v>
      </c>
      <c r="C26" s="377"/>
      <c r="D26" s="281"/>
      <c r="E26" s="427">
        <f>'[2]danfoss,sagi'!J31</f>
        <v>31.0632478632479</v>
      </c>
      <c r="F26" s="319"/>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row>
    <row r="27" spans="1:52">
      <c r="A27" s="425" t="str">
        <f>'[2]danfoss,sagi'!$A32</f>
        <v>DAN014</v>
      </c>
      <c r="B27" s="313" t="str">
        <f>'[2]danfoss,sagi'!$B32</f>
        <v>Danfoss DML052Filter Drier 1/4"F </v>
      </c>
      <c r="C27" s="377"/>
      <c r="D27" s="281"/>
      <c r="E27" s="427">
        <f>'[2]danfoss,sagi'!J32</f>
        <v>28.0339393939394</v>
      </c>
      <c r="F27" s="319"/>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row>
    <row r="28" spans="1:52">
      <c r="A28" s="425" t="str">
        <f>'[2]danfoss,sagi'!$A33</f>
        <v>DAN015</v>
      </c>
      <c r="B28" s="313" t="str">
        <f>'[2]danfoss,sagi'!$B33</f>
        <v>Danfoss DML083 Filter Drier 3/8"F  </v>
      </c>
      <c r="C28" s="377"/>
      <c r="D28" s="281"/>
      <c r="E28" s="427">
        <f>'[2]danfoss,sagi'!J33</f>
        <v>32.3057777777778</v>
      </c>
      <c r="F28" s="319"/>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row>
    <row r="29" spans="1:52">
      <c r="A29" s="425" t="str">
        <f>'[2]danfoss,sagi'!$A34</f>
        <v>DAN016</v>
      </c>
      <c r="B29" s="313" t="str">
        <f>'[2]danfoss,sagi'!$B34</f>
        <v>Danfoss DML163 Filter Drier  </v>
      </c>
      <c r="C29" s="377"/>
      <c r="D29" s="281"/>
      <c r="E29" s="427">
        <f>'[2]danfoss,sagi'!J34</f>
        <v>42.3285440613027</v>
      </c>
      <c r="F29" s="319"/>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row>
    <row r="30" spans="1:52">
      <c r="A30" s="425" t="str">
        <f>'[2]danfoss,sagi'!$A35</f>
        <v>DAN017</v>
      </c>
      <c r="B30" s="313" t="str">
        <f>'[2]danfoss,sagi'!$B35</f>
        <v>Danfoss DML164 Filter Drier  </v>
      </c>
      <c r="C30" s="377"/>
      <c r="D30" s="281"/>
      <c r="E30" s="427">
        <f>'[2]danfoss,sagi'!J35</f>
        <v>42.3285440613027</v>
      </c>
      <c r="F30" s="319"/>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row>
    <row r="31" spans="1:52">
      <c r="A31" s="425" t="str">
        <f>'[2]danfoss,sagi'!$A36</f>
        <v>DAN018</v>
      </c>
      <c r="B31" s="313" t="str">
        <f>'[2]danfoss,sagi'!$B36</f>
        <v>Danfoss DML165 Filter Drier  </v>
      </c>
      <c r="C31" s="377"/>
      <c r="D31" s="281"/>
      <c r="E31" s="427">
        <f>'[2]danfoss,sagi'!J36</f>
        <v>43.365</v>
      </c>
      <c r="F31" s="319"/>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row>
    <row r="32" spans="1:52">
      <c r="A32" s="425" t="str">
        <f>'[2]danfoss,sagi'!$A37</f>
        <v>DAN019</v>
      </c>
      <c r="B32" s="313" t="str">
        <f>'[2]danfoss,sagi'!$B37</f>
        <v>Danfoss DML304 Filter Drier</v>
      </c>
      <c r="C32" s="377"/>
      <c r="D32" s="281"/>
      <c r="E32" s="427">
        <f>'[2]danfoss,sagi'!J37</f>
        <v>89.5598148148148</v>
      </c>
      <c r="F32" s="319"/>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row>
    <row r="33" spans="1:52">
      <c r="A33" s="425" t="str">
        <f>'[2]danfoss,sagi'!$A38</f>
        <v>DAN020</v>
      </c>
      <c r="B33" s="313" t="str">
        <f>'[2]danfoss,sagi'!$B38</f>
        <v>Danfoss DML305 Filter Drier </v>
      </c>
      <c r="C33" s="377"/>
      <c r="D33" s="281"/>
      <c r="E33" s="427">
        <f>'[2]danfoss,sagi'!J38</f>
        <v>89.5598148148148</v>
      </c>
      <c r="F33" s="319"/>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row>
    <row r="34" spans="1:52">
      <c r="A34" s="425" t="str">
        <f>'[2]danfoss,sagi'!$A39</f>
        <v>DAN021</v>
      </c>
      <c r="B34" s="313" t="str">
        <f>'[2]danfoss,sagi'!$B39</f>
        <v>Danfoss DML306 Filter Drier  </v>
      </c>
      <c r="C34" s="377"/>
      <c r="D34" s="281"/>
      <c r="E34" s="427">
        <f>'[2]danfoss,sagi'!J39</f>
        <v>89.5598148148148</v>
      </c>
      <c r="F34" s="319"/>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row>
    <row r="35" spans="1:52">
      <c r="A35" s="425" t="str">
        <f>'[2]danfoss,sagi'!$A40</f>
        <v>DAN022</v>
      </c>
      <c r="B35" s="313" t="str">
        <f>'[2]danfoss,sagi'!$B40</f>
        <v>Danfoss DML307 Filter Drier  </v>
      </c>
      <c r="C35" s="377"/>
      <c r="D35" s="281"/>
      <c r="E35" s="427">
        <f>'[2]danfoss,sagi'!J40</f>
        <v>96.8583333333333</v>
      </c>
      <c r="F35" s="319"/>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row>
    <row r="36" spans="1:52">
      <c r="A36" s="425" t="str">
        <f>'[2]danfoss,sagi'!$A41</f>
        <v>DAN023</v>
      </c>
      <c r="B36" s="313" t="str">
        <f>'[2]danfoss,sagi'!$B41</f>
        <v>Danfoss BF240A5 Coil 240VAC 50Hz 11W</v>
      </c>
      <c r="C36" s="377"/>
      <c r="D36" s="281"/>
      <c r="E36" s="427">
        <f>'[2]danfoss,sagi'!J41</f>
        <v>75.3846153846154</v>
      </c>
      <c r="F36" s="380"/>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row>
    <row r="37" spans="1:52">
      <c r="A37" s="425" t="str">
        <f>'[2]danfoss,sagi'!$A42</f>
        <v>DAN024</v>
      </c>
      <c r="B37" s="313" t="str">
        <f>'[2]danfoss,sagi'!$B42</f>
        <v>Danfoss EVR2 Sol.valve Body 1/4" </v>
      </c>
      <c r="C37" s="377"/>
      <c r="D37" s="281"/>
      <c r="E37" s="427">
        <f>'[2]danfoss,sagi'!J42</f>
        <v>139.230769230769</v>
      </c>
      <c r="F37" s="381"/>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row>
    <row r="38" spans="1:52">
      <c r="A38" s="425" t="str">
        <f>'[2]danfoss,sagi'!$A43</f>
        <v>DAN025</v>
      </c>
      <c r="B38" s="313" t="str">
        <f>'[2]danfoss,sagi'!$B43</f>
        <v>Danfoss EVR3 Sol.valve Body 3/8"(1HP - 2HP)</v>
      </c>
      <c r="C38" s="377"/>
      <c r="D38" s="281"/>
      <c r="E38" s="427">
        <f>'[2]danfoss,sagi'!J43</f>
        <v>138.461538461538</v>
      </c>
      <c r="F38" s="381"/>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row>
    <row r="39" spans="1:52">
      <c r="A39" s="425" t="str">
        <f>'[2]danfoss,sagi'!$A44</f>
        <v>DAN026</v>
      </c>
      <c r="B39" s="313" t="str">
        <f>'[2]danfoss,sagi'!$B44</f>
        <v>Danfoss EVR6 Sol.Valve Body 3/8"F (3HP - 4HP)</v>
      </c>
      <c r="C39" s="377"/>
      <c r="D39" s="281"/>
      <c r="E39" s="427">
        <f>'[2]danfoss,sagi'!J44</f>
        <v>184.615384615385</v>
      </c>
      <c r="F39" s="381"/>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row>
    <row r="40" spans="1:52">
      <c r="A40" s="425" t="str">
        <f>'[2]danfoss,sagi'!$A45</f>
        <v>DAN027</v>
      </c>
      <c r="B40" s="313" t="str">
        <f>'[2]danfoss,sagi'!$B45</f>
        <v>Danfoss EVR6 Sol.Valve Body 1/2"F (4.5HP - 5HP)</v>
      </c>
      <c r="C40" s="377"/>
      <c r="D40" s="281"/>
      <c r="E40" s="427">
        <f>'[2]danfoss,sagi'!J45</f>
        <v>184.615384615385</v>
      </c>
      <c r="F40" s="381"/>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row>
    <row r="41" spans="1:52">
      <c r="A41" s="425" t="str">
        <f>'[2]danfoss,sagi'!$A46</f>
        <v>DAN028</v>
      </c>
      <c r="B41" s="313" t="str">
        <f>'[2]danfoss,sagi'!$B46</f>
        <v>Danfoss EVR10 Sol Valve Body 1/2"F (6HP -7HP)</v>
      </c>
      <c r="C41" s="377"/>
      <c r="D41" s="281"/>
      <c r="E41" s="427">
        <f>'[2]danfoss,sagi'!J46</f>
        <v>230.769230769231</v>
      </c>
      <c r="F41" s="381"/>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row>
    <row r="42" spans="1:52">
      <c r="A42" s="425" t="str">
        <f>'[2]danfoss,sagi'!$A47</f>
        <v>DAN029</v>
      </c>
      <c r="B42" s="313" t="str">
        <f>'[2]danfoss,sagi'!$B47</f>
        <v>Danfoss EVR10 Sol Valve Body 5/8"F (7.5HP -20HP)</v>
      </c>
      <c r="C42" s="377"/>
      <c r="D42" s="281"/>
      <c r="E42" s="427">
        <f>'[2]danfoss,sagi'!J47</f>
        <v>230.769230769231</v>
      </c>
      <c r="F42" s="381"/>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row>
    <row r="43" spans="1:52">
      <c r="A43" s="425" t="str">
        <f>'[2]danfoss,sagi'!$A48</f>
        <v>DAN030</v>
      </c>
      <c r="B43" s="313" t="str">
        <f>'[2]danfoss,sagi'!$B48</f>
        <v>Danfoss EVRI5 Sol Valve Body 7/8"S (25HP-30hp)</v>
      </c>
      <c r="C43" s="377"/>
      <c r="D43" s="281"/>
      <c r="E43" s="427">
        <f>'[2]danfoss,sagi'!J48</f>
        <v>323.076923076923</v>
      </c>
      <c r="F43" s="381"/>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row>
    <row r="44" spans="1:52">
      <c r="A44" s="425" t="str">
        <f>'[2]danfoss,sagi'!$A49</f>
        <v>DAN031</v>
      </c>
      <c r="B44" s="313" t="str">
        <f>'[2]danfoss,sagi'!$B49</f>
        <v>Danfoss EVR20 Sol Valve Body 7/8"S </v>
      </c>
      <c r="C44" s="377"/>
      <c r="D44" s="281"/>
      <c r="E44" s="427">
        <f>'[2]danfoss,sagi'!J49</f>
        <v>598.197894736842</v>
      </c>
      <c r="F44" s="381"/>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row>
    <row r="45" spans="1:52">
      <c r="A45" s="425" t="str">
        <f>'[2]danfoss,sagi'!$A50</f>
        <v>DAN032</v>
      </c>
      <c r="B45" s="313" t="str">
        <f>'[2]danfoss,sagi'!$B50</f>
        <v>Danfoss EVR20 Sol Valve Body 1 1/8"S </v>
      </c>
      <c r="C45" s="377"/>
      <c r="D45" s="281"/>
      <c r="E45" s="427">
        <f>'[2]danfoss,sagi'!J50</f>
        <v>662.112207357859</v>
      </c>
      <c r="F45" s="381"/>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row>
    <row r="46" spans="1:52">
      <c r="A46" s="425" t="str">
        <f>'[2]danfoss,sagi'!$A51</f>
        <v>DAN032.1</v>
      </c>
      <c r="B46" s="313" t="str">
        <f>'[2]danfoss,sagi'!$B51</f>
        <v>Danfoss EVR25 Sol Valve Body 1 1/8"S</v>
      </c>
      <c r="C46" s="377"/>
      <c r="D46" s="281"/>
      <c r="E46" s="427">
        <f>'[2]danfoss,sagi'!J51</f>
        <v>866.333110367893</v>
      </c>
      <c r="F46" s="381"/>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row>
    <row r="47" spans="1:52">
      <c r="A47" s="425" t="str">
        <f>'[2]danfoss,sagi'!$A52</f>
        <v>DAN032.2</v>
      </c>
      <c r="B47" s="313" t="str">
        <f>'[2]danfoss,sagi'!$B52</f>
        <v>Danfoss EVR25 Sol Valve Body 1 3/8"S</v>
      </c>
      <c r="C47" s="377"/>
      <c r="D47" s="281"/>
      <c r="E47" s="427">
        <f>'[2]danfoss,sagi'!J52</f>
        <v>1069.31086956522</v>
      </c>
      <c r="F47" s="381"/>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row>
    <row r="48" spans="1:52">
      <c r="A48" s="425" t="str">
        <f>'[2]danfoss,sagi'!$A53</f>
        <v>DAN032.3</v>
      </c>
      <c r="B48" s="313" t="str">
        <f>'[2]danfoss,sagi'!$B53</f>
        <v>Danfoss EVR32 Sol Valve Body 1 3/8"S</v>
      </c>
      <c r="C48" s="377"/>
      <c r="D48" s="281"/>
      <c r="E48" s="427">
        <f>'[2]danfoss,sagi'!J53</f>
        <v>1508.94637681159</v>
      </c>
      <c r="F48" s="381"/>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row>
    <row r="49" spans="1:52">
      <c r="A49" s="425" t="str">
        <f>'[2]danfoss,sagi'!$A54</f>
        <v>DAN032.4</v>
      </c>
      <c r="B49" s="313" t="str">
        <f>'[2]danfoss,sagi'!$B54</f>
        <v>Danfoss EVR40 Sol Valve Body 1 5/8"S 032L1109</v>
      </c>
      <c r="C49" s="377"/>
      <c r="D49" s="281"/>
      <c r="E49" s="427">
        <f>'[2]danfoss,sagi'!J54</f>
        <v>1729.28786231884</v>
      </c>
      <c r="F49" s="428"/>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row>
    <row r="50" spans="1:52">
      <c r="A50" s="425" t="str">
        <f>'[2]danfoss,sagi'!$A55</f>
        <v>DAN033</v>
      </c>
      <c r="B50" s="313" t="str">
        <f>'[2]danfoss,sagi'!$B55</f>
        <v>Danfoss Hand Valve 3/8"F</v>
      </c>
      <c r="C50" s="377"/>
      <c r="D50" s="281"/>
      <c r="E50" s="427">
        <f>'[2]danfoss,sagi'!J55</f>
        <v>108.333333333333</v>
      </c>
      <c r="F50" s="319"/>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row>
    <row r="51" spans="1:52">
      <c r="A51" s="425" t="str">
        <f>'[2]danfoss,sagi'!$A56</f>
        <v>DAN034</v>
      </c>
      <c r="B51" s="313" t="str">
        <f>'[2]danfoss,sagi'!$B56</f>
        <v>Danfoss Hand Valve 1/2"F</v>
      </c>
      <c r="C51" s="377"/>
      <c r="D51" s="281"/>
      <c r="E51" s="427" t="str">
        <f>'[2]danfoss,sagi'!J56</f>
        <v>~</v>
      </c>
      <c r="F51" s="319"/>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row>
    <row r="52" spans="1:52">
      <c r="A52" s="425" t="str">
        <f>'[2]danfoss,sagi'!$A57</f>
        <v>DAN035</v>
      </c>
      <c r="B52" s="313" t="str">
        <f>'[2]danfoss,sagi'!$B57</f>
        <v>Danfoss Hand Valve 5/8"F</v>
      </c>
      <c r="C52" s="377"/>
      <c r="D52" s="281"/>
      <c r="E52" s="427" t="str">
        <f>'[2]danfoss,sagi'!J57</f>
        <v>~</v>
      </c>
      <c r="F52" s="319"/>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row>
    <row r="53" spans="1:52">
      <c r="A53" s="425" t="str">
        <f>'[2]danfoss,sagi'!$A58</f>
        <v>DAN036</v>
      </c>
      <c r="B53" s="329" t="str">
        <f>'[2]danfoss,sagi'!$B58</f>
        <v>TES5 Danfoss Element valve 067B3342 (R507)</v>
      </c>
      <c r="C53" s="377"/>
      <c r="D53" s="281"/>
      <c r="E53" s="427">
        <f>'[2]danfoss,sagi'!J58</f>
        <v>276.923076923077</v>
      </c>
      <c r="F53" s="380"/>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row>
    <row r="54" spans="1:52">
      <c r="A54" s="334" t="str">
        <f>'[2]danfoss,sagi'!$A59</f>
        <v>DAN036.1</v>
      </c>
      <c r="B54" s="429" t="str">
        <f>'[2]danfoss,sagi'!$B59</f>
        <v>TEX5 Danfoss Element valve 067B3250 (R22)</v>
      </c>
      <c r="C54" s="377"/>
      <c r="D54" s="281"/>
      <c r="E54" s="427">
        <f>'[2]danfoss,sagi'!J59</f>
        <v>276.923076923077</v>
      </c>
      <c r="F54" s="381"/>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row>
    <row r="55" spans="1:52">
      <c r="A55" s="334" t="str">
        <f>'[2]danfoss,sagi'!$A60</f>
        <v>DAN036.2</v>
      </c>
      <c r="B55" s="331" t="str">
        <f>'[2]danfoss,sagi'!$B60</f>
        <v>TE5 Valve body 067B4013</v>
      </c>
      <c r="C55" s="377"/>
      <c r="D55" s="281"/>
      <c r="E55" s="427">
        <f>'[2]danfoss,sagi'!J60</f>
        <v>66.4624074074074</v>
      </c>
      <c r="F55" s="381"/>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row>
    <row r="56" spans="1:52">
      <c r="A56" s="334" t="str">
        <f>'[2]danfoss,sagi'!$A61</f>
        <v>DAN036.3</v>
      </c>
      <c r="B56" s="430" t="str">
        <f>'[2]danfoss,sagi'!$B61</f>
        <v>TES5 Danfoss Element valve 067B3358 Flare -40c~ -15c(R507)cw mop</v>
      </c>
      <c r="C56" s="377"/>
      <c r="D56" s="281"/>
      <c r="E56" s="427">
        <f>'[2]danfoss,sagi'!J61</f>
        <v>347.873076923077</v>
      </c>
      <c r="F56" s="381"/>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row>
    <row r="57" spans="1:52">
      <c r="A57" s="334" t="str">
        <f>'[2]danfoss,sagi'!$A62</f>
        <v>DAN036.4</v>
      </c>
      <c r="B57" s="430" t="str">
        <f>'[2]danfoss,sagi'!$B62</f>
        <v>TES5 Danfoss Element valve 067B3343 Flare -60c~ -15c(R507)</v>
      </c>
      <c r="C57" s="377"/>
      <c r="D57" s="281"/>
      <c r="E57" s="427">
        <f>'[2]danfoss,sagi'!J62</f>
        <v>493.43838223632</v>
      </c>
      <c r="F57" s="381"/>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row>
    <row r="58" spans="1:52">
      <c r="A58" s="334" t="str">
        <f>'[2]danfoss,sagi'!$A63</f>
        <v>DAN037</v>
      </c>
      <c r="B58" s="331" t="str">
        <f>'[2]danfoss,sagi'!$B63</f>
        <v>TE5 ORIFICE NO 1 (R22-5.46TON , R507-4.26TON)</v>
      </c>
      <c r="C58" s="377"/>
      <c r="D58" s="281"/>
      <c r="E58" s="427">
        <f>'[2]danfoss,sagi'!J63</f>
        <v>138.628853046595</v>
      </c>
      <c r="F58" s="381"/>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row>
    <row r="59" spans="1:52">
      <c r="A59" s="334" t="str">
        <f>'[2]danfoss,sagi'!$A64</f>
        <v>DAN038</v>
      </c>
      <c r="B59" s="331" t="str">
        <f>'[2]danfoss,sagi'!$B64</f>
        <v>TE5 ORIFICE NO 2 (R22-7.51TON , R507-5.86TON)</v>
      </c>
      <c r="C59" s="377"/>
      <c r="D59" s="281"/>
      <c r="E59" s="427">
        <f>'[2]danfoss,sagi'!J64</f>
        <v>138.628853046595</v>
      </c>
      <c r="F59" s="381"/>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row>
    <row r="60" spans="1:52">
      <c r="A60" s="334" t="str">
        <f>'[2]danfoss,sagi'!$A65</f>
        <v>DAN039</v>
      </c>
      <c r="B60" s="331" t="str">
        <f>'[2]danfoss,sagi'!$B65</f>
        <v>TE5 ORIFICE NO 3 (R22-9.66TON , R507-7.51TON)</v>
      </c>
      <c r="C60" s="377"/>
      <c r="D60" s="281"/>
      <c r="E60" s="427">
        <f>'[2]danfoss,sagi'!J65</f>
        <v>138.628853046595</v>
      </c>
      <c r="F60" s="381"/>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row>
    <row r="61" spans="1:52">
      <c r="A61" s="334" t="str">
        <f>'[2]danfoss,sagi'!$A66</f>
        <v>DAN040</v>
      </c>
      <c r="B61" s="331" t="str">
        <f>'[2]danfoss,sagi'!$B66</f>
        <v>TE5 ORIFICE NO 4 (R22-13.1TON , R507-10.2TON)</v>
      </c>
      <c r="C61" s="377"/>
      <c r="D61" s="281"/>
      <c r="E61" s="427">
        <f>'[2]danfoss,sagi'!J66</f>
        <v>138.628853046595</v>
      </c>
      <c r="F61" s="381"/>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row>
    <row r="62" spans="1:52">
      <c r="A62" s="334">
        <f>'[2]danfoss,sagi'!$A67</f>
        <v>0</v>
      </c>
      <c r="B62" s="331" t="str">
        <f>'[2]danfoss,sagi'!$B67</f>
        <v>TES5 Danfoss Exp-Valve c/w orifice</v>
      </c>
      <c r="C62" s="377"/>
      <c r="D62" s="281"/>
      <c r="E62" s="427">
        <f>'[2]danfoss,sagi'!J67</f>
        <v>505.091260454002</v>
      </c>
      <c r="F62" s="381"/>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row>
    <row r="63" spans="1:52">
      <c r="A63" s="334" t="str">
        <f>'[2]danfoss,sagi'!$A68</f>
        <v>DAN040.1</v>
      </c>
      <c r="B63" s="430" t="str">
        <f>'[2]danfoss,sagi'!$B68</f>
        <v>TES12 Danfoss Element valve 067B3349 (R507) ~60c cw mop</v>
      </c>
      <c r="C63" s="377"/>
      <c r="D63" s="281"/>
      <c r="E63" s="427">
        <f>'[2]danfoss,sagi'!J68</f>
        <v>579.846014492754</v>
      </c>
      <c r="F63" s="381"/>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row>
    <row r="64" spans="1:52">
      <c r="A64" s="334" t="str">
        <f>'[2]danfoss,sagi'!$A70</f>
        <v>DAN041.1</v>
      </c>
      <c r="B64" s="331" t="str">
        <f>'[2]danfoss,sagi'!$B70</f>
        <v>TEX12 Danfoss Element valve 067B3210 Solder 7/8 x 1 1/8 (R22)</v>
      </c>
      <c r="C64" s="377"/>
      <c r="D64" s="281"/>
      <c r="E64" s="427">
        <f>'[2]danfoss,sagi'!J70</f>
        <v>460.285507246377</v>
      </c>
      <c r="F64" s="381"/>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row>
    <row r="65" spans="1:52">
      <c r="A65" s="334" t="str">
        <f>'[2]danfoss,sagi'!$A71</f>
        <v>DAN041.2</v>
      </c>
      <c r="B65" s="331" t="str">
        <f>'[2]danfoss,sagi'!$B71</f>
        <v>TE12 Valve body 067B4023</v>
      </c>
      <c r="C65" s="377"/>
      <c r="D65" s="281"/>
      <c r="E65" s="427">
        <f>'[2]danfoss,sagi'!J71</f>
        <v>88.6138596491228</v>
      </c>
      <c r="F65" s="381"/>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row>
    <row r="66" spans="1:52">
      <c r="A66" s="334" t="str">
        <f>'[2]danfoss,sagi'!$A72</f>
        <v>DAN042</v>
      </c>
      <c r="B66" s="429" t="str">
        <f>'[2]danfoss,sagi'!$B72</f>
        <v>TE12 ORIFICE NO 5 (R22-16.3TON , R507-14.5TON)</v>
      </c>
      <c r="C66" s="377"/>
      <c r="D66" s="281"/>
      <c r="E66" s="427">
        <f>'[2]danfoss,sagi'!J72</f>
        <v>191.666666666667</v>
      </c>
      <c r="F66" s="381"/>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row>
    <row r="67" spans="1:52">
      <c r="A67" s="334" t="str">
        <f>'[2]danfoss,sagi'!$A73</f>
        <v>DAN043</v>
      </c>
      <c r="B67" s="429" t="str">
        <f>'[2]danfoss,sagi'!$B73</f>
        <v>TE12 ORIFICE NO 6 (R22-21.8TON , R507-18.3TON)</v>
      </c>
      <c r="C67" s="377"/>
      <c r="D67" s="281"/>
      <c r="E67" s="427">
        <f>'[2]danfoss,sagi'!J73</f>
        <v>191.666666666667</v>
      </c>
      <c r="F67" s="381"/>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row>
    <row r="68" spans="1:52">
      <c r="A68" s="334" t="str">
        <f>'[2]danfoss,sagi'!$A74</f>
        <v>DAN043.1</v>
      </c>
      <c r="B68" s="429" t="str">
        <f>'[2]danfoss,sagi'!$B74</f>
        <v>TE12 ORIFICE NO 7 (R22-27.9TON , R507-23.2TON)</v>
      </c>
      <c r="C68" s="377"/>
      <c r="D68" s="281"/>
      <c r="E68" s="427">
        <f>'[2]danfoss,sagi'!J74</f>
        <v>191.666666666667</v>
      </c>
      <c r="F68" s="381"/>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row>
    <row r="69" spans="1:52">
      <c r="A69" s="334">
        <f>'[2]danfoss,sagi'!$A75</f>
        <v>0</v>
      </c>
      <c r="B69" s="331" t="str">
        <f>'[2]danfoss,sagi'!$B75</f>
        <v>TES12 Danfoss Exp-Valve c/w orifice</v>
      </c>
      <c r="C69" s="377"/>
      <c r="D69" s="281"/>
      <c r="E69" s="427">
        <f>'[2]danfoss,sagi'!J75</f>
        <v>658.21020242915</v>
      </c>
      <c r="F69" s="428"/>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row>
    <row r="70" spans="1:52">
      <c r="A70" s="334" t="str">
        <f>'[2]danfoss,sagi'!$A76</f>
        <v>DAN044</v>
      </c>
      <c r="B70" s="331" t="str">
        <f>'[2]danfoss,sagi'!$B76</f>
        <v>Danfoss Ball Valve 1 1/8"S</v>
      </c>
      <c r="C70" s="377"/>
      <c r="D70" s="281"/>
      <c r="E70" s="427">
        <f>'[2]danfoss,sagi'!J76</f>
        <v>245.481081481482</v>
      </c>
      <c r="F70" s="319"/>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row>
    <row r="71" ht="14" customHeight="1" spans="1:52">
      <c r="A71" s="334" t="str">
        <f>'[2]danfoss,sagi'!$A77</f>
        <v>DAN045</v>
      </c>
      <c r="B71" s="331" t="str">
        <f>'[2]danfoss,sagi'!$B77</f>
        <v>Danfoss Ball Valve 1 3/8"S</v>
      </c>
      <c r="C71" s="377"/>
      <c r="D71" s="281"/>
      <c r="E71" s="427">
        <f>'[2]danfoss,sagi'!J77</f>
        <v>374.058688888889</v>
      </c>
      <c r="F71" s="319"/>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row>
    <row r="72" ht="22.9" customHeight="1" spans="1:52">
      <c r="A72" s="334" t="str">
        <f>'[2]danfoss,sagi'!$A78</f>
        <v>DAN047</v>
      </c>
      <c r="B72" s="331" t="str">
        <f>'[2]danfoss,sagi'!$B78</f>
        <v>Danfoss 014-016S1 GN6 Sight Glass 1/4"FX F</v>
      </c>
      <c r="C72" s="377"/>
      <c r="D72" s="281"/>
      <c r="E72" s="427" t="str">
        <f>'[2]danfoss,sagi'!J78</f>
        <v>~</v>
      </c>
      <c r="F72" s="319"/>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row>
    <row r="73" ht="22.9" customHeight="1" spans="1:52">
      <c r="A73" s="334" t="str">
        <f>'[2]danfoss,sagi'!$A79</f>
        <v>DAN048</v>
      </c>
      <c r="B73" s="331" t="str">
        <f>'[2]danfoss,sagi'!$B79</f>
        <v>Danfoss 014-0162S GN10 Sight Glass 3/8"FX F</v>
      </c>
      <c r="C73" s="377"/>
      <c r="D73" s="281"/>
      <c r="E73" s="427" t="str">
        <f>'[2]danfoss,sagi'!J79</f>
        <v>~</v>
      </c>
      <c r="F73" s="319"/>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row>
    <row r="74" ht="22.9" customHeight="1" spans="1:52">
      <c r="A74" s="334" t="str">
        <f>'[2]danfoss,sagi'!$A80</f>
        <v>DAN049</v>
      </c>
      <c r="B74" s="331" t="str">
        <f>'[2]danfoss,sagi'!$B80</f>
        <v>Danfoss 014-016S3 GN12 Sight Glass 1/2"FX F</v>
      </c>
      <c r="C74" s="377"/>
      <c r="D74" s="281"/>
      <c r="E74" s="427" t="str">
        <f>'[2]danfoss,sagi'!J80</f>
        <v>~</v>
      </c>
      <c r="F74" s="319"/>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row>
    <row r="75" ht="22.9" customHeight="1" spans="1:52">
      <c r="A75" s="334" t="str">
        <f>'[2]danfoss,sagi'!$A81</f>
        <v>DAN050</v>
      </c>
      <c r="B75" s="331" t="str">
        <f>'[2]danfoss,sagi'!$B81</f>
        <v>Danfoss 014-016S5 GN16 Sight Glass 5/8"FX F</v>
      </c>
      <c r="C75" s="377"/>
      <c r="D75" s="281"/>
      <c r="E75" s="427" t="str">
        <f>'[2]danfoss,sagi'!J81</f>
        <v>~</v>
      </c>
      <c r="F75" s="319"/>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row>
    <row r="76" ht="22.9" customHeight="1" spans="1:52">
      <c r="A76" s="334">
        <f>'[2]danfoss,sagi'!$A82</f>
        <v>0</v>
      </c>
      <c r="B76" s="331" t="str">
        <f>'[2]danfoss,sagi'!$B82</f>
        <v>Danfoss 014-016S5 GN19 Sight Glass 3/4"FX F</v>
      </c>
      <c r="C76" s="377"/>
      <c r="D76" s="281"/>
      <c r="E76" s="427" t="str">
        <f>'[2]danfoss,sagi'!J82</f>
        <v>~</v>
      </c>
      <c r="F76" s="319"/>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row>
    <row r="77" ht="22.9" customHeight="1" spans="1:52">
      <c r="A77" s="334">
        <f>'[2]danfoss,sagi'!$A83</f>
        <v>0</v>
      </c>
      <c r="B77" s="331" t="str">
        <f>'[2]danfoss,sagi'!$B83</f>
        <v>Danfoss 014-0186S GN22S Sight Glass 7/8"SX S</v>
      </c>
      <c r="C77" s="377"/>
      <c r="D77" s="281"/>
      <c r="E77" s="427" t="str">
        <f>'[2]danfoss,sagi'!J83</f>
        <v>~</v>
      </c>
      <c r="F77" s="319"/>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row>
    <row r="78" spans="1:52">
      <c r="A78" s="334">
        <f>'[2]danfoss,sagi'!$A84</f>
        <v>0</v>
      </c>
      <c r="B78" s="331" t="str">
        <f>'[2]danfoss,sagi'!$B84</f>
        <v>Danfoss 014-018S7 GN22S Sight Glass 1 1/8"S X S</v>
      </c>
      <c r="C78" s="377"/>
      <c r="D78" s="281"/>
      <c r="E78" s="427" t="str">
        <f>'[2]danfoss,sagi'!J84</f>
        <v>~</v>
      </c>
      <c r="F78" s="319"/>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row>
    <row r="79" spans="1:52">
      <c r="A79" s="334" t="str">
        <f>'[2]danfoss,sagi'!$A85</f>
        <v>DAN051</v>
      </c>
      <c r="B79" s="331" t="str">
        <f>'[2]danfoss,sagi'!$B85</f>
        <v>Danfoss 060-110391 KP1 Low Pressure Contro Manual -0.2-7Bar</v>
      </c>
      <c r="C79" s="377"/>
      <c r="D79" s="281"/>
      <c r="E79" s="427">
        <f>'[2]danfoss,sagi'!J85</f>
        <v>94.4867647058824</v>
      </c>
      <c r="F79" s="319"/>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row>
    <row r="80" spans="1:52">
      <c r="A80" s="334" t="str">
        <f>'[2]danfoss,sagi'!$A86</f>
        <v>DAN052</v>
      </c>
      <c r="B80" s="331" t="str">
        <f>'[2]danfoss,sagi'!$B86</f>
        <v>Danfoss 060-110191 KP1 Low Pressure Control Auto -0.2-7Bar</v>
      </c>
      <c r="C80" s="377"/>
      <c r="D80" s="281"/>
      <c r="E80" s="427">
        <f>'[2]danfoss,sagi'!J86</f>
        <v>94.4867647058824</v>
      </c>
      <c r="F80" s="319"/>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row>
    <row r="81" spans="1:52">
      <c r="A81" s="334" t="str">
        <f>'[2]danfoss,sagi'!$A87</f>
        <v>DAN053</v>
      </c>
      <c r="B81" s="331" t="str">
        <f>'[2]danfoss,sagi'!$B87</f>
        <v>Danfoss 060-117191 KP5 High Pressure Control Auto</v>
      </c>
      <c r="C81" s="377"/>
      <c r="D81" s="281"/>
      <c r="E81" s="427">
        <f>'[2]danfoss,sagi'!J87</f>
        <v>94.4867647058824</v>
      </c>
      <c r="F81" s="319"/>
      <c r="G81" s="431"/>
      <c r="H81" s="431"/>
      <c r="I81" s="431"/>
      <c r="J81" s="431"/>
      <c r="K81" s="431"/>
      <c r="L81" s="431"/>
      <c r="M81" s="431"/>
      <c r="N81" s="431"/>
      <c r="O81" s="431"/>
      <c r="P81" s="431"/>
      <c r="Q81" s="431"/>
      <c r="R81" s="431"/>
      <c r="S81" s="431"/>
      <c r="T81" s="431"/>
      <c r="U81" s="431"/>
      <c r="V81" s="431"/>
      <c r="W81" s="431"/>
      <c r="X81" s="431"/>
      <c r="Y81" s="431"/>
      <c r="Z81" s="431"/>
      <c r="AA81" s="431"/>
      <c r="AB81" s="431"/>
      <c r="AC81" s="431"/>
      <c r="AD81" s="431"/>
      <c r="AE81" s="431"/>
      <c r="AF81" s="431"/>
      <c r="AG81" s="431"/>
      <c r="AH81" s="431"/>
      <c r="AI81" s="431"/>
      <c r="AJ81" s="431"/>
      <c r="AK81" s="431"/>
      <c r="AL81" s="431"/>
      <c r="AM81" s="431"/>
      <c r="AN81" s="431"/>
      <c r="AO81" s="431"/>
      <c r="AP81" s="431"/>
      <c r="AQ81" s="431"/>
      <c r="AR81" s="431"/>
      <c r="AS81" s="431"/>
      <c r="AT81" s="431"/>
      <c r="AU81" s="431"/>
      <c r="AV81" s="431"/>
      <c r="AW81" s="431"/>
      <c r="AX81" s="431"/>
      <c r="AY81" s="431"/>
      <c r="AZ81" s="431"/>
    </row>
    <row r="82" spans="1:52">
      <c r="A82" s="334" t="str">
        <f>'[2]danfoss,sagi'!$A88</f>
        <v>DAN054</v>
      </c>
      <c r="B82" s="331" t="str">
        <f>'[2]danfoss,sagi'!$B88</f>
        <v>Danfoss 060-117391 KP5 High Pressure Control Manual</v>
      </c>
      <c r="C82" s="377"/>
      <c r="D82" s="281"/>
      <c r="E82" s="427">
        <f>'[2]danfoss,sagi'!J88</f>
        <v>94.4867647058824</v>
      </c>
      <c r="F82" s="319"/>
      <c r="G82" s="431"/>
      <c r="H82" s="431"/>
      <c r="I82" s="431"/>
      <c r="J82" s="431"/>
      <c r="K82" s="431"/>
      <c r="L82" s="431"/>
      <c r="M82" s="431"/>
      <c r="N82" s="431"/>
      <c r="O82" s="431"/>
      <c r="P82" s="431"/>
      <c r="Q82" s="431"/>
      <c r="R82" s="431"/>
      <c r="S82" s="431"/>
      <c r="T82" s="431"/>
      <c r="U82" s="431"/>
      <c r="V82" s="431"/>
      <c r="W82" s="431"/>
      <c r="X82" s="431"/>
      <c r="Y82" s="431"/>
      <c r="Z82" s="431"/>
      <c r="AA82" s="431"/>
      <c r="AB82" s="431"/>
      <c r="AC82" s="431"/>
      <c r="AD82" s="431"/>
      <c r="AE82" s="431"/>
      <c r="AF82" s="431"/>
      <c r="AG82" s="431"/>
      <c r="AH82" s="431"/>
      <c r="AI82" s="431"/>
      <c r="AJ82" s="431"/>
      <c r="AK82" s="431"/>
      <c r="AL82" s="431"/>
      <c r="AM82" s="431"/>
      <c r="AN82" s="431"/>
      <c r="AO82" s="431"/>
      <c r="AP82" s="431"/>
      <c r="AQ82" s="431"/>
      <c r="AR82" s="431"/>
      <c r="AS82" s="431"/>
      <c r="AT82" s="431"/>
      <c r="AU82" s="431"/>
      <c r="AV82" s="431"/>
      <c r="AW82" s="431"/>
      <c r="AX82" s="431"/>
      <c r="AY82" s="431"/>
      <c r="AZ82" s="431"/>
    </row>
    <row r="83" spans="1:52">
      <c r="A83" s="334">
        <f>'[2]danfoss,sagi'!$A89</f>
        <v>0</v>
      </c>
      <c r="B83" s="331" t="str">
        <f>'[2]danfoss,sagi'!$B89</f>
        <v>Danfoss 060-1265KP15 Dual Auto/Auto Pressure Control</v>
      </c>
      <c r="C83" s="377"/>
      <c r="D83" s="281"/>
      <c r="E83" s="427" t="str">
        <f>'[2]danfoss,sagi'!J89</f>
        <v>~</v>
      </c>
      <c r="F83" s="319"/>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row>
    <row r="84" spans="1:52">
      <c r="A84" s="334" t="str">
        <f>'[2]danfoss,sagi'!$A90</f>
        <v>DAN055</v>
      </c>
      <c r="B84" s="331" t="str">
        <f>'[2]danfoss,sagi'!$B90</f>
        <v>Danfoss 060-1264KP15 Dual Auto/Manual Pressure control</v>
      </c>
      <c r="C84" s="377"/>
      <c r="D84" s="281"/>
      <c r="E84" s="427">
        <f>'[2]danfoss,sagi'!J90</f>
        <v>158.721568627451</v>
      </c>
      <c r="F84" s="319"/>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row>
    <row r="85" spans="1:52">
      <c r="A85" s="334">
        <f>'[2]danfoss,sagi'!$A91</f>
        <v>0</v>
      </c>
      <c r="B85" s="331" t="str">
        <f>'[2]danfoss,sagi'!$B91</f>
        <v>Danfoss KP15 Dual Manual/Manual Pressure control</v>
      </c>
      <c r="C85" s="377"/>
      <c r="D85" s="281"/>
      <c r="E85" s="427" t="str">
        <f>'[2]danfoss,sagi'!J91</f>
        <v>~</v>
      </c>
      <c r="F85" s="319"/>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row>
    <row r="86" spans="1:52">
      <c r="A86" s="334">
        <f>'[2]danfoss,sagi'!$A92</f>
        <v>0</v>
      </c>
      <c r="B86" s="331" t="str">
        <f>'[2]danfoss,sagi'!$B92</f>
        <v>Danfoss 060-5191K P6B Pressure Control( R410a) manual</v>
      </c>
      <c r="C86" s="377"/>
      <c r="D86" s="281"/>
      <c r="E86" s="427" t="str">
        <f>'[2]danfoss,sagi'!J92</f>
        <v>~</v>
      </c>
      <c r="F86" s="319"/>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row>
    <row r="87" spans="1:52">
      <c r="A87" s="334">
        <f>'[2]danfoss,sagi'!$A93</f>
        <v>0</v>
      </c>
      <c r="B87" s="429" t="str">
        <f>'[2]danfoss,sagi'!$B93</f>
        <v>Danfoss 017D002166 RT260A Diff pressure control 0.5~4bar(amonia gas)</v>
      </c>
      <c r="C87" s="377"/>
      <c r="D87" s="281"/>
      <c r="E87" s="427"/>
      <c r="F87" s="319"/>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row>
    <row r="88" spans="1:52">
      <c r="A88" s="334">
        <f>'[2]danfoss,sagi'!$A94</f>
        <v>0</v>
      </c>
      <c r="B88" s="429" t="str">
        <f>'[2]danfoss,sagi'!$B94</f>
        <v>Danfoss 017-500266 RT1A Pressure switch M/15 (amonia gas)</v>
      </c>
      <c r="C88" s="377"/>
      <c r="D88" s="281"/>
      <c r="E88" s="427"/>
      <c r="F88" s="319"/>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row>
    <row r="89" spans="1:52">
      <c r="A89" s="334">
        <f>'[2]danfoss,sagi'!$A95</f>
        <v>0</v>
      </c>
      <c r="B89" s="429" t="str">
        <f>'[2]danfoss,sagi'!$B95</f>
        <v>Danfoss 017-503566 RT6AB Pressure control 10~28bar (amonia gas)</v>
      </c>
      <c r="C89" s="377"/>
      <c r="D89" s="281"/>
      <c r="E89" s="427"/>
      <c r="F89" s="319"/>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row>
    <row r="90" spans="1:52">
      <c r="A90" s="334">
        <f>'[2]danfoss,sagi'!$A96</f>
        <v>0</v>
      </c>
      <c r="B90" s="331" t="str">
        <f>'[2]danfoss,sagi'!$B96</f>
        <v>Danfoss KP63 060l 1108 Temperature controller  ~10c - ~50c</v>
      </c>
      <c r="C90" s="377"/>
      <c r="D90" s="281"/>
      <c r="E90" s="427" t="str">
        <f>'[2]danfoss,sagi'!J96</f>
        <v>~</v>
      </c>
      <c r="F90" s="319"/>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row>
    <row r="91" spans="1:52">
      <c r="A91" s="334">
        <f>'[2]danfoss,sagi'!$A97</f>
        <v>0</v>
      </c>
      <c r="B91" s="331" t="str">
        <f>'[2]danfoss,sagi'!$B97</f>
        <v>Danfoss 060L 1112 KP69 Thermostat  (-5C ~ 35C)</v>
      </c>
      <c r="C91" s="377"/>
      <c r="D91" s="281"/>
      <c r="E91" s="427" t="str">
        <f>'[2]danfoss,sagi'!J97</f>
        <v>~</v>
      </c>
      <c r="F91" s="319"/>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row>
    <row r="92" ht="22.9" customHeight="1" spans="1:52">
      <c r="A92" s="334" t="str">
        <f>'[2]danfoss,sagi'!$A98</f>
        <v>DAN055.5</v>
      </c>
      <c r="B92" s="331" t="str">
        <f>'[2]danfoss,sagi'!$B98</f>
        <v>KVL 15 Suction pressure regulator valve 5/8" (flare)</v>
      </c>
      <c r="C92" s="377"/>
      <c r="D92" s="281"/>
      <c r="E92" s="427">
        <f>'[2]danfoss,sagi'!J98</f>
        <v>535.179166666667</v>
      </c>
      <c r="F92" s="319"/>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row>
    <row r="93" ht="22.9" customHeight="1" spans="1:52">
      <c r="A93" s="334" t="str">
        <f>'[2]danfoss,sagi'!$A99</f>
        <v>DAN055.6</v>
      </c>
      <c r="B93" s="331" t="str">
        <f>'[2]danfoss,sagi'!$B99</f>
        <v>KVL 35 Suction pressure regulator valve 1 3/8"</v>
      </c>
      <c r="C93" s="377"/>
      <c r="D93" s="281"/>
      <c r="E93" s="427">
        <f>'[2]danfoss,sagi'!J99</f>
        <v>1114.00492424242</v>
      </c>
      <c r="F93" s="319"/>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row>
    <row r="94" ht="47.25" customHeight="1" spans="1:52">
      <c r="A94" s="334" t="str">
        <f>'[2]danfoss,sagi'!$A100</f>
        <v>DAN056</v>
      </c>
      <c r="B94" s="331" t="str">
        <f>'[2]danfoss,sagi'!$B100</f>
        <v>Danfoss MP54 oil pressure controller</v>
      </c>
      <c r="C94" s="377"/>
      <c r="D94" s="281"/>
      <c r="E94" s="427">
        <f>'[2]danfoss,sagi'!J100</f>
        <v>523.893181818182</v>
      </c>
      <c r="F94" s="331"/>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row>
    <row r="95" ht="22.9" customHeight="1" spans="1:52">
      <c r="A95" s="334" t="str">
        <f>'[2]danfoss,sagi'!$A101</f>
        <v>DAN057</v>
      </c>
      <c r="B95" s="331" t="str">
        <f>'[2]danfoss,sagi'!$B101</f>
        <v>Danfoss 023U4381 48-DC FILTER CORE (8pcs)</v>
      </c>
      <c r="C95" s="377"/>
      <c r="D95" s="281"/>
      <c r="E95" s="427">
        <f>'[2]danfoss,sagi'!J101</f>
        <v>49.2784090909091</v>
      </c>
      <c r="F95" s="319"/>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row>
    <row r="96" ht="22.9" customHeight="1" spans="1:52">
      <c r="A96" s="334" t="str">
        <f>'[2]danfoss,sagi'!$A102</f>
        <v>DAN058</v>
      </c>
      <c r="B96" s="331" t="str">
        <f>'[2]danfoss,sagi'!$B102</f>
        <v>48-F SUCTION FILTER CORE</v>
      </c>
      <c r="C96" s="377"/>
      <c r="D96" s="281"/>
      <c r="E96" s="427">
        <f>'[2]danfoss,sagi'!J102</f>
        <v>90.8130681818182</v>
      </c>
      <c r="F96" s="319"/>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row>
    <row r="97" ht="22.9" customHeight="1" spans="1:52">
      <c r="A97" s="334" t="str">
        <f>'[2]danfoss,sagi'!$A103</f>
        <v>DAN059</v>
      </c>
      <c r="B97" s="331" t="str">
        <f>'[2]danfoss,sagi'!$B103</f>
        <v>48-DA BURN OUT CORE</v>
      </c>
      <c r="C97" s="377"/>
      <c r="D97" s="281"/>
      <c r="E97" s="427">
        <f>'[2]danfoss,sagi'!J103</f>
        <v>115.083075757576</v>
      </c>
      <c r="F97" s="319"/>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row>
    <row r="98" ht="22.9" customHeight="1" spans="1:52">
      <c r="A98" s="334" t="str">
        <f>'[2]danfoss,sagi'!$A104</f>
        <v>DAN059.1</v>
      </c>
      <c r="B98" s="331" t="str">
        <f>'[2]danfoss,sagi'!$B104</f>
        <v>EKA183B Programming key ERC21X</v>
      </c>
      <c r="C98" s="377"/>
      <c r="D98" s="281"/>
      <c r="E98" s="427">
        <f>'[2]danfoss,sagi'!J104</f>
        <v>207.125757575758</v>
      </c>
      <c r="F98" s="319"/>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row>
    <row r="99" ht="22.9" customHeight="1" spans="1:52">
      <c r="A99" s="334" t="str">
        <f>'[2]danfoss,sagi'!$A105</f>
        <v>DAN060</v>
      </c>
      <c r="B99" s="331" t="str">
        <f>'[2]danfoss,sagi'!$B105</f>
        <v>Danfoss 08488500 EKC102A Temp Control With Sensor (chiller)</v>
      </c>
      <c r="C99" s="377"/>
      <c r="D99" s="281"/>
      <c r="E99" s="427" t="str">
        <f>'[2]danfoss,sagi'!J105</f>
        <v>~</v>
      </c>
      <c r="F99" s="319"/>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row>
    <row r="100" ht="22.9" customHeight="1" spans="1:52">
      <c r="A100" s="334" t="str">
        <f>'[2]danfoss,sagi'!$A106</f>
        <v>DAN061</v>
      </c>
      <c r="B100" s="331" t="str">
        <f>'[2]danfoss,sagi'!$B106</f>
        <v>Danfoss ERC213 Temp Control (chiller/frezzer)</v>
      </c>
      <c r="C100" s="377"/>
      <c r="D100" s="281"/>
      <c r="E100" s="427">
        <f>'[2]danfoss,sagi'!J106</f>
        <v>146.427272727273</v>
      </c>
      <c r="F100" s="319"/>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row>
    <row r="101" ht="22.9" customHeight="1" spans="1:52">
      <c r="A101" s="334" t="str">
        <f>'[2]danfoss,sagi'!$A107</f>
        <v>DAN062</v>
      </c>
      <c r="B101" s="331" t="str">
        <f>'[2]danfoss,sagi'!$B107</f>
        <v>Danfoss 08484403 EKS211 NTC 5k Sensor 1.5m</v>
      </c>
      <c r="C101" s="378"/>
      <c r="D101" s="281"/>
      <c r="E101" s="427">
        <f>'[2]danfoss,sagi'!J107</f>
        <v>14.0013257575758</v>
      </c>
      <c r="F101" s="319"/>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row>
    <row r="102" spans="1:52">
      <c r="A102" s="334" t="str">
        <f>'[2]danfoss,sagi'!$A108</f>
        <v>DAN062.1</v>
      </c>
      <c r="B102" s="331" t="str">
        <f>'[2]danfoss,sagi'!$B108</f>
        <v>High Pressure switch 28bar ~ 22bar (1m wire) R404,R507,R22</v>
      </c>
      <c r="C102" s="274" t="s">
        <v>812</v>
      </c>
      <c r="D102" s="281"/>
      <c r="E102" s="427">
        <f>'[2]danfoss,sagi'!J108</f>
        <v>19.0748171368861</v>
      </c>
      <c r="F102" s="380"/>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row>
    <row r="103" spans="1:52">
      <c r="A103" s="334" t="str">
        <f>'[2]danfoss,sagi'!$A109</f>
        <v>DAN062.2</v>
      </c>
      <c r="B103" s="331" t="str">
        <f>'[2]danfoss,sagi'!$B109</f>
        <v>Low Pressure switch 0.5bar ~ 1.5bar (1m wire) R404,R507,R22</v>
      </c>
      <c r="C103" s="272"/>
      <c r="D103" s="281"/>
      <c r="E103" s="427">
        <f>'[2]danfoss,sagi'!J109</f>
        <v>18.7727272727273</v>
      </c>
      <c r="F103" s="381"/>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row>
    <row r="104" spans="1:52">
      <c r="A104" s="334" t="str">
        <f>'[2]danfoss,sagi'!$A110</f>
        <v>DAN062.3</v>
      </c>
      <c r="B104" s="331" t="str">
        <f>'[2]danfoss,sagi'!$B110</f>
        <v>HIGH PRESSURE SWITCH 20bar~16bar (1.5M WIRE) R134a</v>
      </c>
      <c r="C104" s="272"/>
      <c r="D104" s="281"/>
      <c r="E104" s="427">
        <f>'[2]danfoss,sagi'!J110</f>
        <v>19.0748171368861</v>
      </c>
      <c r="F104" s="381"/>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row>
    <row r="105" spans="1:52">
      <c r="A105" s="334" t="str">
        <f>'[2]danfoss,sagi'!$A111</f>
        <v>DAN062.4</v>
      </c>
      <c r="B105" s="429" t="str">
        <f>'[2]danfoss,sagi'!$B111</f>
        <v>LOW PRESSURE SWITCH 0.2bar~1.5bar (1.5M WIRE) R134a</v>
      </c>
      <c r="C105" s="272"/>
      <c r="D105" s="281"/>
      <c r="E105" s="427">
        <f>'[2]danfoss,sagi'!J111</f>
        <v>19.0748171368861</v>
      </c>
      <c r="F105" s="381"/>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row>
    <row r="106" spans="1:52">
      <c r="A106" s="334" t="str">
        <f>'[2]danfoss,sagi'!$A112</f>
        <v>DAN062.5</v>
      </c>
      <c r="B106" s="331" t="str">
        <f>'[2]danfoss,sagi'!$B112</f>
        <v>HIGH PRESSURE SWITCH 41.4bar~33bar (1.5M WIRE) R410a</v>
      </c>
      <c r="C106" s="272"/>
      <c r="D106" s="281"/>
      <c r="E106" s="427">
        <f>'[2]danfoss,sagi'!J112</f>
        <v>25.8934169278997</v>
      </c>
      <c r="F106" s="381"/>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row>
    <row r="107" spans="1:52">
      <c r="A107" s="334" t="str">
        <f>'[2]danfoss,sagi'!$A113</f>
        <v>DAN062.6</v>
      </c>
      <c r="B107" s="331" t="str">
        <f>'[2]danfoss,sagi'!$B113</f>
        <v>LOW PRESSURE SWITCH 2bar~3bar (1.5M WIRE) R410a</v>
      </c>
      <c r="C107" s="272"/>
      <c r="D107" s="281"/>
      <c r="E107" s="427">
        <f>'[2]danfoss,sagi'!J113</f>
        <v>25.8934169278997</v>
      </c>
      <c r="F107" s="381"/>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row>
    <row r="108" spans="1:52">
      <c r="A108" s="334" t="str">
        <f>'[2]danfoss,sagi'!$A114</f>
        <v>DAN062.7</v>
      </c>
      <c r="B108" s="331" t="str">
        <f>'[2]danfoss,sagi'!$B114</f>
        <v>LOW PRESSURE SWITCH 0.1bar~1.5bar (1.5M WIRE) R134a</v>
      </c>
      <c r="C108" s="272"/>
      <c r="D108" s="281"/>
      <c r="E108" s="427">
        <f>'[2]danfoss,sagi'!J114</f>
        <v>20.3274985883682</v>
      </c>
      <c r="F108" s="428"/>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row>
    <row r="109" spans="1:52">
      <c r="A109" s="334" t="str">
        <f>'[2]danfoss,sagi'!$A115</f>
        <v>DAN063</v>
      </c>
      <c r="B109" s="331" t="str">
        <f>'[2]danfoss,sagi'!$B115</f>
        <v>DNS-D306X auto/auto pressure control</v>
      </c>
      <c r="C109" s="376" t="s">
        <v>813</v>
      </c>
      <c r="D109" s="281"/>
      <c r="E109" s="427">
        <f>'[2]danfoss,sagi'!J115</f>
        <v>194.262962962963</v>
      </c>
      <c r="F109" s="319"/>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row>
    <row r="110" spans="1:52">
      <c r="A110" s="334" t="str">
        <f>'[2]danfoss,sagi'!$A116</f>
        <v>DAN064</v>
      </c>
      <c r="B110" s="331" t="str">
        <f>'[2]danfoss,sagi'!$B116</f>
        <v>DNS-D306XM auto/manual pressure control</v>
      </c>
      <c r="C110" s="377"/>
      <c r="D110" s="281"/>
      <c r="E110" s="427">
        <f>'[2]danfoss,sagi'!J116</f>
        <v>181.973180076628</v>
      </c>
      <c r="F110" s="319"/>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row>
    <row r="111" spans="1:52">
      <c r="A111" s="334" t="str">
        <f>'[2]danfoss,sagi'!$A117</f>
        <v>DAN064.1</v>
      </c>
      <c r="B111" s="331" t="str">
        <f>'[2]danfoss,sagi'!$B117</f>
        <v>DNS-D606X auto/auto pressure control</v>
      </c>
      <c r="C111" s="377"/>
      <c r="D111" s="281"/>
      <c r="E111" s="427">
        <f>'[2]danfoss,sagi'!J117</f>
        <v>194.262962962963</v>
      </c>
      <c r="F111" s="319"/>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row>
    <row r="112" spans="1:52">
      <c r="A112" s="334" t="str">
        <f>'[2]danfoss,sagi'!$A118</f>
        <v>DAN065</v>
      </c>
      <c r="B112" s="331" t="str">
        <f>'[2]danfoss,sagi'!$B118</f>
        <v>DNS-D606XM auto/manual pressure control</v>
      </c>
      <c r="C112" s="377"/>
      <c r="D112" s="281"/>
      <c r="E112" s="427">
        <f>'[2]danfoss,sagi'!J118</f>
        <v>191.203703703704</v>
      </c>
      <c r="F112" s="319"/>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row>
    <row r="113" spans="1:52">
      <c r="A113" s="334" t="str">
        <f>'[2]danfoss,sagi'!$A119</f>
        <v>DAN066</v>
      </c>
      <c r="B113" s="331" t="str">
        <f>'[2]danfoss,sagi'!$B119</f>
        <v>DNS-D606XMM manual/manual pressure control</v>
      </c>
      <c r="C113" s="378"/>
      <c r="D113" s="281"/>
      <c r="E113" s="427">
        <f>'[2]danfoss,sagi'!J119</f>
        <v>194.262962962963</v>
      </c>
      <c r="F113" s="319"/>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row>
    <row r="114" ht="22.5" spans="1:52">
      <c r="A114" s="334" t="str">
        <f>'[2]danfoss,sagi'!$A120</f>
        <v>DAN079</v>
      </c>
      <c r="B114" s="331" t="str">
        <f>'[2]danfoss,sagi'!$B120</f>
        <v>Saginomiya RPV-PV-02091 Coil 220/230V 6W w/ DIN(插頭)</v>
      </c>
      <c r="C114" s="432" t="s">
        <v>814</v>
      </c>
      <c r="D114" s="432"/>
      <c r="E114" s="427">
        <f>'[2]danfoss,sagi'!J120</f>
        <v>49.0070993914807</v>
      </c>
      <c r="F114" s="319"/>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row>
    <row r="115" ht="22.5" spans="1:52">
      <c r="A115" s="334" t="str">
        <f>'[2]danfoss,sagi'!$A121</f>
        <v>DAN080</v>
      </c>
      <c r="B115" s="331" t="str">
        <f>'[2]danfoss,sagi'!$B121</f>
        <v>Saginomiya RPV-PV-02326 Coil 100V 6W w/ DIN(插頭)</v>
      </c>
      <c r="C115" s="432" t="s">
        <v>815</v>
      </c>
      <c r="D115" s="432"/>
      <c r="E115" s="427">
        <f>'[2]danfoss,sagi'!J121</f>
        <v>49.0070993914807</v>
      </c>
      <c r="F115" s="319"/>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row>
    <row r="116" spans="1:52">
      <c r="A116" s="334">
        <f>'[2]danfoss,sagi'!$A122</f>
        <v>0</v>
      </c>
      <c r="B116" s="331" t="str">
        <f>'[2]danfoss,sagi'!$B122</f>
        <v>SNS-C110X Low Pressure Control Auto</v>
      </c>
      <c r="C116" s="376" t="s">
        <v>813</v>
      </c>
      <c r="D116" s="281"/>
      <c r="E116" s="427">
        <f>'[2]danfoss,sagi'!J122</f>
        <v>83.8659003831418</v>
      </c>
      <c r="F116" s="433"/>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row>
    <row r="117" spans="1:52">
      <c r="A117" s="334">
        <f>'[2]danfoss,sagi'!$A123</f>
        <v>0</v>
      </c>
      <c r="B117" s="331" t="str">
        <f>'[2]danfoss,sagi'!$B123</f>
        <v>SYS-C130X2 High Pressure Control Auto</v>
      </c>
      <c r="C117" s="377"/>
      <c r="D117" s="281"/>
      <c r="E117" s="427">
        <f>'[2]danfoss,sagi'!J123</f>
        <v>83.8659003831418</v>
      </c>
      <c r="F117" s="433"/>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row>
    <row r="118" spans="1:52">
      <c r="A118" s="334" t="str">
        <f>'[2]danfoss,sagi'!$A124</f>
        <v>DAN081</v>
      </c>
      <c r="B118" s="331" t="str">
        <f>'[2]danfoss,sagi'!$B124</f>
        <v>SNS-C106X Low pressure control Auto</v>
      </c>
      <c r="C118" s="377"/>
      <c r="D118" s="281"/>
      <c r="E118" s="427">
        <f>'[2]danfoss,sagi'!J124</f>
        <v>123.9</v>
      </c>
      <c r="F118" s="433"/>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row>
    <row r="119" spans="1:52">
      <c r="A119" s="334" t="str">
        <f>'[2]danfoss,sagi'!$A125</f>
        <v>DAN082</v>
      </c>
      <c r="B119" s="331" t="str">
        <f>'[2]danfoss,sagi'!$B125</f>
        <v>HNS-C130XMI High Pressure Control Manual</v>
      </c>
      <c r="C119" s="377"/>
      <c r="D119" s="281"/>
      <c r="E119" s="427">
        <f>'[2]danfoss,sagi'!J125</f>
        <v>145.314814814815</v>
      </c>
      <c r="F119" s="433"/>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row>
    <row r="120" ht="66.75" customHeight="1" spans="1:52">
      <c r="A120" s="334" t="str">
        <f>'[2]danfoss,sagi'!$A126</f>
        <v>DAN087</v>
      </c>
      <c r="B120" s="331" t="str">
        <f>'[2]danfoss,sagi'!$B126</f>
        <v>SAGINOMIYA RGE-X3R4-7 CONDENSER FAN SPEED CONTROLS</v>
      </c>
      <c r="C120" s="376" t="s">
        <v>816</v>
      </c>
      <c r="D120" s="281"/>
      <c r="E120" s="427" t="str">
        <f>'[2]danfoss,sagi'!J126</f>
        <v>~</v>
      </c>
      <c r="F120" s="434"/>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row>
    <row r="121" spans="1:52">
      <c r="A121" s="334" t="str">
        <f>'[2]danfoss,sagi'!$A127</f>
        <v>DAN089</v>
      </c>
      <c r="B121" s="331" t="str">
        <f>'[2]danfoss,sagi'!$B127</f>
        <v>QCX-1634BHSA Exp.Valve 1.57TON (R22)</v>
      </c>
      <c r="C121" s="435" t="s">
        <v>817</v>
      </c>
      <c r="D121" s="436"/>
      <c r="E121" s="427">
        <f>'[2]danfoss,sagi'!J127</f>
        <v>175.824275362319</v>
      </c>
      <c r="F121" s="433"/>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row>
    <row r="122" spans="1:52">
      <c r="A122" s="334" t="str">
        <f>'[2]danfoss,sagi'!$A128</f>
        <v>DAN092</v>
      </c>
      <c r="B122" s="331" t="str">
        <f>'[2]danfoss,sagi'!$B128</f>
        <v>QCX-4734BHSA Exp.Valve 4.69TON (R22)</v>
      </c>
      <c r="C122" s="437"/>
      <c r="D122" s="436"/>
      <c r="E122" s="427">
        <f>'[2]danfoss,sagi'!J128</f>
        <v>175.824275362319</v>
      </c>
      <c r="F122" s="433"/>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row>
    <row r="123" ht="53.25" customHeight="1" spans="1:52">
      <c r="A123" s="334" t="str">
        <f>'[2]danfoss,sagi'!$A129</f>
        <v>DAN093</v>
      </c>
      <c r="B123" s="331" t="str">
        <f>'[2]danfoss,sagi'!$B129</f>
        <v>QCX-1034BUSA Exp.Valve 0.99TON (R404A/R507)</v>
      </c>
      <c r="C123" s="438" t="s">
        <v>818</v>
      </c>
      <c r="D123" s="439"/>
      <c r="E123" s="427">
        <f>'[2]danfoss,sagi'!J129</f>
        <v>175.824275362319</v>
      </c>
      <c r="F123" s="433"/>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row>
    <row r="124" spans="1:52">
      <c r="A124" s="334" t="str">
        <f>'[2]danfoss,sagi'!$A130</f>
        <v>DAN095</v>
      </c>
      <c r="B124" s="331" t="str">
        <f>'[2]danfoss,sagi'!$B130</f>
        <v>QCX-1534BDUSL Exp.Valve 0.98TON (R404A/R507)</v>
      </c>
      <c r="C124" s="440"/>
      <c r="D124" s="439"/>
      <c r="E124" s="427">
        <f>'[2]danfoss,sagi'!J130</f>
        <v>175.824275362319</v>
      </c>
      <c r="F124" s="433"/>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row>
    <row r="125" spans="1:52">
      <c r="A125" s="334" t="str">
        <f>'[2]danfoss,sagi'!$A131</f>
        <v>DAN098</v>
      </c>
      <c r="B125" s="331" t="str">
        <f>'[2]danfoss,sagi'!$B131</f>
        <v>RCX-1234BHSA Exp.Valve 1.25TON (R22)</v>
      </c>
      <c r="C125" s="441"/>
      <c r="D125" s="436"/>
      <c r="E125" s="427">
        <f>'[2]danfoss,sagi'!J131</f>
        <v>175.824275362319</v>
      </c>
      <c r="F125" s="433"/>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row>
    <row r="126" spans="1:52">
      <c r="A126" s="334" t="str">
        <f>'[2]danfoss,sagi'!$A132</f>
        <v>DAN099</v>
      </c>
      <c r="B126" s="331" t="str">
        <f>'[2]danfoss,sagi'!$B132</f>
        <v>RCX-1634BHSA Exp.Valve 1.57TON (R22)</v>
      </c>
      <c r="C126" s="441"/>
      <c r="D126" s="436"/>
      <c r="E126" s="427">
        <f>'[2]danfoss,sagi'!J132</f>
        <v>175.824275362319</v>
      </c>
      <c r="F126" s="433"/>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row>
    <row r="127" spans="1:52">
      <c r="A127" s="334" t="str">
        <f>'[2]danfoss,sagi'!$A133</f>
        <v>DAN100</v>
      </c>
      <c r="B127" s="331" t="str">
        <f>'[2]danfoss,sagi'!$B133</f>
        <v>RCX-2434BHSA Exp.Valve 2.35TON (R22)</v>
      </c>
      <c r="C127" s="441"/>
      <c r="D127" s="436"/>
      <c r="E127" s="427">
        <f>'[2]danfoss,sagi'!J133</f>
        <v>175.824275362319</v>
      </c>
      <c r="F127" s="433"/>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row>
    <row r="128" spans="1:52">
      <c r="A128" s="334" t="str">
        <f>'[2]danfoss,sagi'!$A134</f>
        <v>DAN101</v>
      </c>
      <c r="B128" s="331" t="str">
        <f>'[2]danfoss,sagi'!$B134</f>
        <v>RCX-3134BHSA Exp.Valve 3.13TON (R22)</v>
      </c>
      <c r="C128" s="441"/>
      <c r="D128" s="436"/>
      <c r="E128" s="427">
        <f>'[2]danfoss,sagi'!J134</f>
        <v>175.824275362319</v>
      </c>
      <c r="F128" s="433"/>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row>
    <row r="129" spans="1:52">
      <c r="A129" s="334" t="str">
        <f>'[2]danfoss,sagi'!$A135</f>
        <v>DAN102</v>
      </c>
      <c r="B129" s="331" t="str">
        <f>'[2]danfoss,sagi'!$B135</f>
        <v>RCX-4734BHSA Exp.Valve 4.69TON (R22)</v>
      </c>
      <c r="C129" s="437"/>
      <c r="D129" s="436"/>
      <c r="E129" s="427">
        <f>'[2]danfoss,sagi'!J135</f>
        <v>175.824275362319</v>
      </c>
      <c r="F129" s="433"/>
    </row>
    <row r="130" spans="1:52">
      <c r="A130" s="334" t="str">
        <f>'[2]danfoss,sagi'!$A136</f>
        <v>DAN103</v>
      </c>
      <c r="B130" s="331" t="str">
        <f>'[2]danfoss,sagi'!$B136</f>
        <v>RCX-0834BUSA Exp.Valve 0.78TON (R404A/R507)</v>
      </c>
      <c r="C130" s="438" t="s">
        <v>819</v>
      </c>
      <c r="D130" s="439"/>
      <c r="E130" s="427">
        <f>'[2]danfoss,sagi'!J136</f>
        <v>175.824275362319</v>
      </c>
      <c r="F130" s="433"/>
    </row>
    <row r="131" spans="1:52">
      <c r="A131" s="334" t="str">
        <f>'[2]danfoss,sagi'!$A137</f>
        <v>DAN104</v>
      </c>
      <c r="B131" s="331" t="str">
        <f>'[2]danfoss,sagi'!$B137</f>
        <v>RCX-1034BUSA Exp.Valve 0.99TON (R404A/R507)</v>
      </c>
      <c r="C131" s="440"/>
      <c r="D131" s="439"/>
      <c r="E131" s="427">
        <f>'[2]danfoss,sagi'!J137</f>
        <v>175.824275362319</v>
      </c>
      <c r="F131" s="433"/>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row>
    <row r="132" spans="1:52">
      <c r="A132" s="334" t="str">
        <f>'[2]danfoss,sagi'!$A138</f>
        <v>DAN105</v>
      </c>
      <c r="B132" s="331" t="str">
        <f>'[2]danfoss,sagi'!$B138</f>
        <v>RCX-1534BUSA Exp.Valve 1.48TON (R404A/R507)</v>
      </c>
      <c r="C132" s="440"/>
      <c r="D132" s="439"/>
      <c r="E132" s="427">
        <f>'[2]danfoss,sagi'!J138</f>
        <v>175.824275362319</v>
      </c>
      <c r="F132" s="433"/>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row>
    <row r="133" spans="1:52">
      <c r="A133" s="334" t="str">
        <f>'[2]danfoss,sagi'!$A139</f>
        <v>DAN106</v>
      </c>
      <c r="B133" s="331" t="str">
        <f>'[2]danfoss,sagi'!$B139</f>
        <v>RCX-2034BUSA Exp.Valve 1.98TON (R404A/R507)</v>
      </c>
      <c r="C133" s="440"/>
      <c r="D133" s="439"/>
      <c r="E133" s="427">
        <f>'[2]danfoss,sagi'!J139</f>
        <v>175.824275362319</v>
      </c>
      <c r="F133" s="433"/>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row>
    <row r="134" spans="1:52">
      <c r="A134" s="334" t="str">
        <f>'[2]danfoss,sagi'!$A140</f>
        <v>DAN108</v>
      </c>
      <c r="B134" s="331" t="str">
        <f>'[2]danfoss,sagi'!$B140</f>
        <v>SCX-0645DBHSA Exp.Valve 5.78TON (R22) 1/2"Fx5/8"F</v>
      </c>
      <c r="C134" s="435" t="s">
        <v>820</v>
      </c>
      <c r="D134" s="436"/>
      <c r="E134" s="427">
        <f>'[2]danfoss,sagi'!J140</f>
        <v>229.286206896552</v>
      </c>
      <c r="F134" s="433"/>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row>
    <row r="135" spans="1:52">
      <c r="A135" s="334" t="str">
        <f>'[2]danfoss,sagi'!$A141</f>
        <v>DAN109</v>
      </c>
      <c r="B135" s="331" t="str">
        <f>'[2]danfoss,sagi'!$B141</f>
        <v>SCX-0845DBHSA Exp.Valve 8.05TON (R22) 1/2"Fx5/8"F</v>
      </c>
      <c r="C135" s="441"/>
      <c r="D135" s="436"/>
      <c r="E135" s="427">
        <f>'[2]danfoss,sagi'!J141</f>
        <v>229.286206896552</v>
      </c>
      <c r="F135" s="433"/>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row>
    <row r="136" spans="1:52">
      <c r="A136" s="334" t="str">
        <f>'[2]danfoss,sagi'!$A142</f>
        <v>DAN110</v>
      </c>
      <c r="B136" s="331" t="str">
        <f>'[2]danfoss,sagi'!$B142</f>
        <v>SCX-1057DBHSA Exp.Valve 10.1TON (R22) 5/8"S x 7/8"S</v>
      </c>
      <c r="C136" s="441"/>
      <c r="D136" s="436"/>
      <c r="E136" s="427">
        <f>'[2]danfoss,sagi'!J142</f>
        <v>229.286206896552</v>
      </c>
      <c r="F136" s="433"/>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row>
    <row r="137" spans="1:52">
      <c r="A137" s="334" t="str">
        <f>'[2]danfoss,sagi'!$A143</f>
        <v>DAN111</v>
      </c>
      <c r="B137" s="331" t="str">
        <f>'[2]danfoss,sagi'!$B143</f>
        <v>SCX-1257DBHSA Exp.Valve 12.1TON (R22) 5/8"S x 7/8"S</v>
      </c>
      <c r="C137" s="441"/>
      <c r="D137" s="436"/>
      <c r="E137" s="427">
        <f>'[2]danfoss,sagi'!J143</f>
        <v>229.286206896552</v>
      </c>
      <c r="F137" s="433"/>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row>
    <row r="138" spans="1:52">
      <c r="A138" s="334" t="str">
        <f>'[2]danfoss,sagi'!$A144</f>
        <v>DAN112</v>
      </c>
      <c r="B138" s="331" t="str">
        <f>'[2]danfoss,sagi'!$B144</f>
        <v>SCX-1457DBHSA Exp.Valve 14.4TON (R22) 5/8"S x 7/8"S</v>
      </c>
      <c r="C138" s="437"/>
      <c r="D138" s="436"/>
      <c r="E138" s="427">
        <f>'[2]danfoss,sagi'!J144</f>
        <v>229.286206896552</v>
      </c>
      <c r="F138" s="433"/>
    </row>
    <row r="139" spans="1:52">
      <c r="A139" s="334" t="str">
        <f>'[2]danfoss,sagi'!$A145</f>
        <v>DAN114</v>
      </c>
      <c r="B139" s="331" t="str">
        <f>'[2]danfoss,sagi'!$B145</f>
        <v>SCX-0545DBUSA Exp.Valve 5.08TON (R404A/R507) 1/2"Fx5/8"F</v>
      </c>
      <c r="C139" s="440"/>
      <c r="D139" s="439"/>
      <c r="E139" s="427">
        <f>'[2]danfoss,sagi'!J145</f>
        <v>229.286206896552</v>
      </c>
      <c r="F139" s="433"/>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row>
    <row r="140" spans="1:52">
      <c r="A140" s="334" t="str">
        <f>'[2]danfoss,sagi'!$A146</f>
        <v>DAN116</v>
      </c>
      <c r="B140" s="331" t="str">
        <f>'[2]danfoss,sagi'!$B146</f>
        <v>SCX-0857DUSA Exp.Valve 7.66TON (R404A/R507) 5/8"S x 7/8"S</v>
      </c>
      <c r="C140" s="440"/>
      <c r="D140" s="439"/>
      <c r="E140" s="427">
        <f>'[2]danfoss,sagi'!J146</f>
        <v>229.286206896552</v>
      </c>
      <c r="F140" s="433"/>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row>
    <row r="141" spans="1:52">
      <c r="A141" s="334" t="str">
        <f>'[2]danfoss,sagi'!$A147</f>
        <v>DAN117</v>
      </c>
      <c r="B141" s="331" t="str">
        <f>'[2]danfoss,sagi'!$B147</f>
        <v>SCX-0957DUSA Exp.Valve 9.06TON (R404A/R507) 5/8"S x 7/8"S</v>
      </c>
      <c r="C141" s="442"/>
      <c r="D141" s="439"/>
      <c r="E141" s="427">
        <f>'[2]danfoss,sagi'!J147</f>
        <v>229.286206896552</v>
      </c>
      <c r="F141" s="433"/>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row>
    <row r="142" spans="1:52">
      <c r="A142" s="334" t="str">
        <f>'[2]danfoss,sagi'!$A148</f>
        <v>DAN117.1</v>
      </c>
      <c r="B142" s="331" t="str">
        <f>'[2]danfoss,sagi'!$B148</f>
        <v>AWR-2510GLW 1" Water Regulating Valve saginomiya</v>
      </c>
      <c r="C142" s="440" t="s">
        <v>821</v>
      </c>
      <c r="D142" s="439"/>
      <c r="E142" s="427" t="str">
        <f>'[2]danfoss,sagi'!J148</f>
        <v>~</v>
      </c>
      <c r="F142" s="443"/>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row>
    <row r="143" ht="22.9" customHeight="1" spans="1:52">
      <c r="A143" s="334" t="str">
        <f>'[2]danfoss,sagi'!$A149</f>
        <v>DAN118</v>
      </c>
      <c r="B143" s="331" t="str">
        <f>'[2]danfoss,sagi'!$B149</f>
        <v>INX-2203DUL-Q61 Valve</v>
      </c>
      <c r="C143" s="117" t="s">
        <v>822</v>
      </c>
      <c r="D143" s="118"/>
      <c r="E143" s="427" t="str">
        <f>'[2]danfoss,sagi'!J149</f>
        <v>~</v>
      </c>
      <c r="F143" s="443"/>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row>
    <row r="144" ht="22.9" customHeight="1" spans="1:52">
      <c r="A144" s="334" t="str">
        <f>'[2]danfoss,sagi'!$A150</f>
        <v>DAN119</v>
      </c>
      <c r="B144" s="331" t="str">
        <f>'[2]danfoss,sagi'!$B150</f>
        <v>INX-2208DUL-Q63 Valve</v>
      </c>
      <c r="C144" s="122"/>
      <c r="D144" s="118"/>
      <c r="E144" s="427" t="str">
        <f>'[2]danfoss,sagi'!J150</f>
        <v>~</v>
      </c>
      <c r="F144" s="444"/>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row>
    <row r="145" ht="42" customHeight="1" spans="1:52">
      <c r="A145" s="334">
        <f>'[2]danfoss,sagi'!$A151</f>
        <v>0</v>
      </c>
      <c r="B145" s="331" t="str">
        <f>'[2]danfoss,sagi'!$B151</f>
        <v>CFE-SC10B-001 Saginomiya digital pressure control</v>
      </c>
      <c r="C145" s="376" t="s">
        <v>823</v>
      </c>
      <c r="D145" s="281"/>
      <c r="E145" s="427" t="str">
        <f>'[2]danfoss,sagi'!J151</f>
        <v>~</v>
      </c>
      <c r="F145" s="433"/>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row>
    <row r="146" ht="39" customHeight="1" spans="1:52">
      <c r="A146" s="334">
        <f>'[2]danfoss,sagi'!$A152</f>
        <v>0</v>
      </c>
      <c r="B146" s="331" t="str">
        <f>'[2]danfoss,sagi'!$B152</f>
        <v>CFE-SC35B-001 Saginomiya digital pressure control</v>
      </c>
      <c r="C146" s="378"/>
      <c r="D146" s="281"/>
      <c r="E146" s="427" t="str">
        <f>'[2]danfoss,sagi'!J152</f>
        <v>~</v>
      </c>
      <c r="F146" s="433"/>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row>
    <row r="147" spans="1:52">
      <c r="A147" s="334" t="str">
        <f>'[2]danfoss,sagi'!$A153</f>
        <v>DAN120</v>
      </c>
      <c r="B147" s="331" t="str">
        <f>'[2]danfoss,sagi'!$B153</f>
        <v>VH-01 Vibration hose 3/8"</v>
      </c>
      <c r="C147" s="281" t="s">
        <v>824</v>
      </c>
      <c r="D147" s="281"/>
      <c r="E147" s="427">
        <f>'[2]danfoss,sagi'!J153</f>
        <v>43.1772727272727</v>
      </c>
      <c r="F147" s="443"/>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row>
    <row r="148" spans="1:52">
      <c r="A148" s="334" t="str">
        <f>'[2]danfoss,sagi'!$A154</f>
        <v>DAN121</v>
      </c>
      <c r="B148" s="331" t="str">
        <f>'[2]danfoss,sagi'!$B154</f>
        <v>VH-02 Vibration hose 1/2"</v>
      </c>
      <c r="C148" s="281"/>
      <c r="D148" s="281"/>
      <c r="E148" s="427">
        <f>'[2]danfoss,sagi'!J154</f>
        <v>47.0361111111111</v>
      </c>
      <c r="F148" s="445"/>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row>
    <row r="149" spans="1:52">
      <c r="A149" s="334" t="str">
        <f>'[2]danfoss,sagi'!$A155</f>
        <v>DAN122</v>
      </c>
      <c r="B149" s="331" t="str">
        <f>'[2]danfoss,sagi'!$B155</f>
        <v>VH-03 Vibration hose 5/8"</v>
      </c>
      <c r="C149" s="281"/>
      <c r="D149" s="281"/>
      <c r="E149" s="427">
        <f>'[2]danfoss,sagi'!J155</f>
        <v>50.4777777777778</v>
      </c>
      <c r="F149" s="445"/>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row>
    <row r="150" spans="1:52">
      <c r="A150" s="334" t="str">
        <f>'[2]danfoss,sagi'!$A156</f>
        <v>DAN123</v>
      </c>
      <c r="B150" s="331" t="str">
        <f>'[2]danfoss,sagi'!$B156</f>
        <v>VH-04 Vibration hose 3/4"</v>
      </c>
      <c r="C150" s="281"/>
      <c r="D150" s="281"/>
      <c r="E150" s="427">
        <f>'[2]danfoss,sagi'!J156</f>
        <v>84.7797222222222</v>
      </c>
      <c r="F150" s="445"/>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row>
    <row r="151" spans="1:52">
      <c r="A151" s="334" t="str">
        <f>'[2]danfoss,sagi'!$A157</f>
        <v>DAN124</v>
      </c>
      <c r="B151" s="331" t="str">
        <f>'[2]danfoss,sagi'!$B157</f>
        <v>VH-05 Vibration hose 7/8"</v>
      </c>
      <c r="C151" s="281"/>
      <c r="D151" s="281"/>
      <c r="E151" s="427">
        <f>'[2]danfoss,sagi'!J157</f>
        <v>96.8255555555555</v>
      </c>
      <c r="F151" s="445"/>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row>
    <row r="152" spans="1:52">
      <c r="A152" s="334" t="str">
        <f>'[2]danfoss,sagi'!$A158</f>
        <v>DAN125</v>
      </c>
      <c r="B152" s="331" t="str">
        <f>'[2]danfoss,sagi'!$B158</f>
        <v>VH-06 Vibration hose 1 1/8"</v>
      </c>
      <c r="C152" s="281"/>
      <c r="D152" s="281"/>
      <c r="E152" s="427">
        <f>'[2]danfoss,sagi'!J158</f>
        <v>104.888888888889</v>
      </c>
      <c r="F152" s="445"/>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row>
    <row r="153" spans="1:52">
      <c r="A153" s="334" t="str">
        <f>'[2]danfoss,sagi'!$A159</f>
        <v>DAN126</v>
      </c>
      <c r="B153" s="331" t="str">
        <f>'[2]danfoss,sagi'!$B159</f>
        <v>VH-07 Vibration hose 1 3/8"</v>
      </c>
      <c r="C153" s="281"/>
      <c r="D153" s="281"/>
      <c r="E153" s="427">
        <f>'[2]danfoss,sagi'!J159</f>
        <v>151.04</v>
      </c>
      <c r="F153" s="445"/>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row>
    <row r="154" spans="1:52">
      <c r="A154" s="334" t="str">
        <f>'[2]danfoss,sagi'!$A160</f>
        <v>DAN127</v>
      </c>
      <c r="B154" s="331" t="str">
        <f>'[2]danfoss,sagi'!$B160</f>
        <v>VH-08 Vibration hose 1 5/8"</v>
      </c>
      <c r="C154" s="281"/>
      <c r="D154" s="281"/>
      <c r="E154" s="427">
        <f>'[2]danfoss,sagi'!J160</f>
        <v>209.1432</v>
      </c>
      <c r="F154" s="445"/>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row>
    <row r="155" spans="1:52">
      <c r="A155" s="334" t="str">
        <f>'[2]danfoss,sagi'!$A161</f>
        <v>DAN128</v>
      </c>
      <c r="B155" s="331" t="str">
        <f>'[2]danfoss,sagi'!$B161</f>
        <v>VH-09 Vibration hose 2 1/8"</v>
      </c>
      <c r="C155" s="281"/>
      <c r="D155" s="281"/>
      <c r="E155" s="427">
        <f>'[2]danfoss,sagi'!J161</f>
        <v>288.549333333333</v>
      </c>
      <c r="F155" s="445"/>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row>
    <row r="156" spans="1:52">
      <c r="A156" s="334" t="str">
        <f>'[2]danfoss,sagi'!$A162</f>
        <v>DAN129</v>
      </c>
      <c r="B156" s="331" t="str">
        <f>'[2]danfoss,sagi'!$B162</f>
        <v>VH-10 Vibration hose 2 5/8"</v>
      </c>
      <c r="C156" s="281"/>
      <c r="D156" s="281"/>
      <c r="E156" s="427">
        <f>'[2]danfoss,sagi'!J162</f>
        <v>605.733333333333</v>
      </c>
      <c r="F156" s="445"/>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row>
    <row r="157" spans="1:52">
      <c r="A157" s="334" t="str">
        <f>'[2]danfoss,sagi'!$A163</f>
        <v>DAN130</v>
      </c>
      <c r="B157" s="331" t="str">
        <f>'[2]danfoss,sagi'!$B163</f>
        <v>VH-11 Vibration hose 3 1/8"</v>
      </c>
      <c r="C157" s="281"/>
      <c r="D157" s="281"/>
      <c r="E157" s="427">
        <f>'[2]danfoss,sagi'!J163</f>
        <v>903.093333333333</v>
      </c>
      <c r="F157" s="445"/>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row>
    <row r="158" spans="1:52">
      <c r="A158" s="334" t="str">
        <f>'[2]danfoss,sagi'!$A164</f>
        <v>DAN136</v>
      </c>
      <c r="B158" s="331" t="str">
        <f>'[2]danfoss,sagi'!$B164</f>
        <v>Packless VAF-04 Vibration hose 1/2" </v>
      </c>
      <c r="C158" s="281"/>
      <c r="D158" s="281"/>
      <c r="E158" s="427">
        <f>'[2]danfoss,sagi'!J164</f>
        <v>58.4636363636364</v>
      </c>
      <c r="F158" s="445"/>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row>
    <row r="159" spans="1:52">
      <c r="A159" s="334" t="str">
        <f>'[2]danfoss,sagi'!$A165</f>
        <v>DAN137</v>
      </c>
      <c r="B159" s="331" t="str">
        <f>'[2]danfoss,sagi'!$B165</f>
        <v>Packless VAF-08 Vibration hose 7/8" </v>
      </c>
      <c r="C159" s="281"/>
      <c r="D159" s="281"/>
      <c r="E159" s="427">
        <f>'[2]danfoss,sagi'!J165</f>
        <v>111.563636363636</v>
      </c>
      <c r="F159" s="444"/>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row>
    <row r="160" ht="29" customHeight="1" spans="1:52">
      <c r="A160" s="334" t="str">
        <f>'[2]danfoss,sagi'!$A166</f>
        <v>DAN143</v>
      </c>
      <c r="B160" s="331" t="str">
        <f>'[2]danfoss,sagi'!$B166</f>
        <v>HARRIS SILVER ROD 0% (55LGTHS/kg)</v>
      </c>
      <c r="C160" s="377"/>
      <c r="D160" s="281"/>
      <c r="E160" s="427" t="str">
        <f>'[2]danfoss,sagi'!J166</f>
        <v>~</v>
      </c>
      <c r="F160" s="380"/>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row>
    <row r="161" ht="29" customHeight="1" spans="1:52">
      <c r="A161" s="334" t="str">
        <f>'[2]danfoss,sagi'!$A167</f>
        <v>DAN144</v>
      </c>
      <c r="B161" s="331" t="str">
        <f>'[2]danfoss,sagi'!$B167</f>
        <v>HARRIS SILVER ROD 0% (1LGTHS)</v>
      </c>
      <c r="C161" s="377"/>
      <c r="D161" s="281"/>
      <c r="E161" s="446" t="str">
        <f>'[2]danfoss,sagi'!J167</f>
        <v>~</v>
      </c>
      <c r="F161" s="381"/>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row>
    <row r="162" spans="1:52">
      <c r="A162" s="334" t="str">
        <f>'[2]danfoss,sagi'!$A168</f>
        <v>DAN145</v>
      </c>
      <c r="B162" s="331" t="str">
        <f>'[2]danfoss,sagi'!$B168</f>
        <v>GALFLO SILVER ROD 0% (55LGTHS/kg)</v>
      </c>
      <c r="C162" s="377"/>
      <c r="D162" s="281"/>
      <c r="E162" s="427">
        <f>'[2]danfoss,sagi'!J168</f>
        <v>130</v>
      </c>
      <c r="F162" s="381"/>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row>
    <row r="163" spans="1:52">
      <c r="A163" s="334" t="str">
        <f>'[2]danfoss,sagi'!$A169</f>
        <v>DAN146</v>
      </c>
      <c r="B163" s="331" t="str">
        <f>'[2]danfoss,sagi'!$B169</f>
        <v>GALFLO SILVER ROD 0% (1LGTH)</v>
      </c>
      <c r="C163" s="377"/>
      <c r="D163" s="281"/>
      <c r="E163" s="446">
        <f>'[2]danfoss,sagi'!J169</f>
        <v>2.75757575757576</v>
      </c>
      <c r="F163" s="428"/>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row>
    <row r="164" ht="56" customHeight="1" spans="1:52">
      <c r="A164" s="334" t="str">
        <f>'[2]danfoss,sagi'!$A170</f>
        <v>DAN147</v>
      </c>
      <c r="B164" s="331" t="str">
        <f>'[2]danfoss,sagi'!$B170</f>
        <v>250g finex powder flux</v>
      </c>
      <c r="C164" s="377"/>
      <c r="D164" s="281"/>
      <c r="E164" s="427">
        <f>'[2]danfoss,sagi'!J170</f>
        <v>110.833333333333</v>
      </c>
      <c r="F164"/>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row>
    <row r="165" spans="1:52">
      <c r="A165" s="334" t="str">
        <f>'[2]danfoss,sagi'!$A171</f>
        <v>DAN148</v>
      </c>
      <c r="B165" s="331" t="str">
        <f>'[2]danfoss,sagi'!$B171</f>
        <v>35% harris welding rod (1kg, 48lgth)</v>
      </c>
      <c r="C165" s="377"/>
      <c r="D165" s="281"/>
      <c r="E165" s="427">
        <f>'[2]danfoss,sagi'!J171</f>
        <v>5909.14871794872</v>
      </c>
      <c r="F165" s="380"/>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row>
    <row r="166" spans="1:52">
      <c r="A166" s="334" t="str">
        <f>'[2]danfoss,sagi'!$A172</f>
        <v>DAN148.1</v>
      </c>
      <c r="B166" s="331" t="str">
        <f>'[2]danfoss,sagi'!$B172</f>
        <v>45% harris welding rod (1kg, 48lgth)</v>
      </c>
      <c r="C166" s="377"/>
      <c r="D166" s="281"/>
      <c r="E166" s="427">
        <f>'[2]danfoss,sagi'!J172</f>
        <v>7597.47692307692</v>
      </c>
      <c r="F166" s="381"/>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row>
    <row r="167" spans="1:52">
      <c r="A167" s="334" t="str">
        <f>'[2]danfoss,sagi'!$A173</f>
        <v>DAN149</v>
      </c>
      <c r="B167" s="331" t="str">
        <f>'[2]danfoss,sagi'!$B173</f>
        <v>35% harris welding rod (1lgth)</v>
      </c>
      <c r="C167" s="377"/>
      <c r="D167" s="281"/>
      <c r="E167" s="427">
        <f>'[2]danfoss,sagi'!J173</f>
        <v>133.366203703704</v>
      </c>
      <c r="F167" s="381"/>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row>
    <row r="168" spans="1:52">
      <c r="A168" s="334" t="str">
        <f>'[2]danfoss,sagi'!$A174</f>
        <v>DAN149.1</v>
      </c>
      <c r="B168" s="331" t="str">
        <f>'[2]danfoss,sagi'!$B174</f>
        <v>45% harris welding rod (1lgth)</v>
      </c>
      <c r="C168" s="377"/>
      <c r="D168" s="281"/>
      <c r="E168" s="427">
        <f>'[2]danfoss,sagi'!J174</f>
        <v>171.470833333333</v>
      </c>
      <c r="F168" s="428"/>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row>
    <row r="169" ht="61" customHeight="1" spans="1:52">
      <c r="A169" s="334" t="str">
        <f>'[2]danfoss,sagi'!$A175</f>
        <v>DAN150</v>
      </c>
      <c r="B169" s="331" t="str">
        <f>'[2]danfoss,sagi'!$B175</f>
        <v>TRACE 2 (16 OZ)</v>
      </c>
      <c r="C169" s="377"/>
      <c r="D169" s="281"/>
      <c r="E169" s="427">
        <f>'[2]danfoss,sagi'!J175</f>
        <v>183.555555555556</v>
      </c>
      <c r="F169" s="331"/>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row>
    <row r="170" ht="61" customHeight="1" spans="1:52">
      <c r="A170" s="334" t="str">
        <f>'[2]danfoss,sagi'!$A176</f>
        <v>DAN151</v>
      </c>
      <c r="B170" s="331" t="str">
        <f>'[2]danfoss,sagi'!$B176</f>
        <v>GAS LEAK DETECTOR 8oz</v>
      </c>
      <c r="C170" s="377"/>
      <c r="D170" s="281"/>
      <c r="E170" s="427">
        <f>'[2]danfoss,sagi'!J176</f>
        <v>34.4166666666667</v>
      </c>
      <c r="F170" s="331"/>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row>
    <row r="171" spans="1:52">
      <c r="A171" s="334">
        <f>'[2]danfoss,sagi'!$A177</f>
        <v>0</v>
      </c>
      <c r="B171" s="331" t="str">
        <f>'[2]danfoss,sagi'!$B177</f>
        <v>ALCU-Q303 aluminium welding rod (per kg)</v>
      </c>
      <c r="C171" s="377"/>
      <c r="D171" s="281"/>
      <c r="E171" s="427">
        <f>'[2]danfoss,sagi'!J177</f>
        <v>332.235555555556</v>
      </c>
      <c r="F171" s="331"/>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row>
    <row r="172" spans="1:52">
      <c r="A172" s="334">
        <f>'[2]danfoss,sagi'!$A178</f>
        <v>0</v>
      </c>
      <c r="B172" s="331" t="str">
        <f>'[2]danfoss,sagi'!$B178</f>
        <v>ALCU-Q301 aluminium welding rod (per kg)</v>
      </c>
      <c r="C172" s="378"/>
      <c r="D172" s="281"/>
      <c r="E172" s="427">
        <f>'[2]danfoss,sagi'!J178</f>
        <v>246.576296296296</v>
      </c>
      <c r="F172" s="331"/>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row>
    <row r="173" ht="20.25" customHeight="1" spans="1:52">
      <c r="A173" s="334" t="str">
        <f>'[2]danfoss,sagi'!$A179</f>
        <v>DAN152</v>
      </c>
      <c r="B173" s="331" t="str">
        <f>'[2]danfoss,sagi'!$B179</f>
        <v>Refco 7230587+ +MR-205-DS-MULTI-16Bar</v>
      </c>
      <c r="C173" s="376" t="s">
        <v>825</v>
      </c>
      <c r="D173" s="281"/>
      <c r="E173" s="427">
        <f>'[2]danfoss,sagi'!J179</f>
        <v>81.8470075307174</v>
      </c>
      <c r="F173" s="319"/>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row>
    <row r="174" ht="24" customHeight="1" spans="1:52">
      <c r="A174" s="334" t="str">
        <f>'[2]danfoss,sagi'!$A180</f>
        <v>DAN153</v>
      </c>
      <c r="B174" s="331" t="str">
        <f>'[2]danfoss,sagi'!$B180</f>
        <v>Refco 4664430+ +MR-305- DS-MULTI-35 Bar</v>
      </c>
      <c r="C174" s="377"/>
      <c r="D174" s="281"/>
      <c r="E174" s="427">
        <f>'[2]danfoss,sagi'!J180</f>
        <v>81.8470075307174</v>
      </c>
      <c r="F174" s="319"/>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row>
    <row r="175" ht="33" customHeight="1" spans="1:52">
      <c r="A175" s="334" t="str">
        <f>'[2]danfoss,sagi'!$A181</f>
        <v>DAN154</v>
      </c>
      <c r="B175" s="331" t="str">
        <f>'[2]danfoss,sagi'!$B181</f>
        <v>Refco 9884898 BM2-6-DS-R22 Manifold Set C/W 60" Hose</v>
      </c>
      <c r="C175" s="377"/>
      <c r="D175" s="281"/>
      <c r="E175" s="427">
        <f>'[2]danfoss,sagi'!J181</f>
        <v>483.290980392157</v>
      </c>
      <c r="F175" s="380"/>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row>
    <row r="176" ht="20.25" customHeight="1" spans="1:52">
      <c r="A176" s="334" t="str">
        <f>'[2]danfoss,sagi'!$A182</f>
        <v>DAN155</v>
      </c>
      <c r="B176" s="331" t="str">
        <f>'[2]danfoss,sagi'!$B182</f>
        <v>Refco 9881278C CL-36 Charging Hose 36"</v>
      </c>
      <c r="C176" s="377"/>
      <c r="D176" s="281"/>
      <c r="E176" s="427" t="str">
        <f>'[2]danfoss,sagi'!J182</f>
        <v>~</v>
      </c>
      <c r="F176" s="381"/>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row>
    <row r="177" ht="30.75" customHeight="1" spans="1:52">
      <c r="A177" s="334" t="str">
        <f>'[2]danfoss,sagi'!$A183</f>
        <v>DAN156</v>
      </c>
      <c r="B177" s="331" t="str">
        <f>'[2]danfoss,sagi'!$B183</f>
        <v>Refco 9881276C CL-60 Charging Hose 60"</v>
      </c>
      <c r="C177" s="377"/>
      <c r="D177" s="281"/>
      <c r="E177" s="427">
        <f>'[2]danfoss,sagi'!J183</f>
        <v>177.751960784314</v>
      </c>
      <c r="F177" s="428"/>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row>
    <row r="178" spans="1:52">
      <c r="A178" s="334" t="str">
        <f>'[2]danfoss,sagi'!$A184</f>
        <v>DAN157</v>
      </c>
      <c r="B178" s="331" t="str">
        <f>'[2]danfoss,sagi'!$B184</f>
        <v>Refco RS-16 (1/8" ~ 5/8") Mini Tube Cutter</v>
      </c>
      <c r="C178" s="377"/>
      <c r="D178" s="281"/>
      <c r="E178" s="427" t="str">
        <f>'[2]danfoss,sagi'!J184</f>
        <v>~</v>
      </c>
      <c r="F178" s="331"/>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row>
    <row r="179" spans="1:52">
      <c r="A179" s="334" t="str">
        <f>'[2]danfoss,sagi'!$A185</f>
        <v>DAN158</v>
      </c>
      <c r="B179" s="331" t="str">
        <f>'[2]danfoss,sagi'!$B185</f>
        <v>Refco RS-25 (1/8" ~ 1") Mini Tube Cutter </v>
      </c>
      <c r="C179" s="377"/>
      <c r="D179" s="281"/>
      <c r="E179" s="427" t="str">
        <f>'[2]danfoss,sagi'!J185</f>
        <v>~</v>
      </c>
      <c r="F179" s="331"/>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row>
    <row r="180" spans="1:52">
      <c r="A180" s="334" t="str">
        <f>'[2]danfoss,sagi'!$A186</f>
        <v>DAN159</v>
      </c>
      <c r="B180" s="331" t="str">
        <f>'[2]danfoss,sagi'!$B186</f>
        <v>Refco RD-35 (1/8" ~ 1 3/8") Big Tube Cutter</v>
      </c>
      <c r="C180" s="377"/>
      <c r="D180" s="281"/>
      <c r="E180" s="427" t="str">
        <f>'[2]danfoss,sagi'!J186</f>
        <v>~</v>
      </c>
      <c r="F180" s="331"/>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row>
    <row r="181" spans="1:52">
      <c r="A181" s="334" t="str">
        <f>'[2]danfoss,sagi'!$A187</f>
        <v>DAN160</v>
      </c>
      <c r="B181" s="331" t="str">
        <f>'[2]danfoss,sagi'!$B187</f>
        <v>Refco RD-42 (1/8" ~ 1 3/4") Big Tube Cutter</v>
      </c>
      <c r="C181" s="377"/>
      <c r="D181" s="281"/>
      <c r="E181" s="427" t="str">
        <f>'[2]danfoss,sagi'!J187</f>
        <v>~</v>
      </c>
      <c r="F181" s="331"/>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row>
    <row r="182" ht="27.75" customHeight="1" spans="1:52">
      <c r="A182" s="334" t="str">
        <f>'[2]danfoss,sagi'!$A188</f>
        <v>DAN161</v>
      </c>
      <c r="B182" s="331" t="str">
        <f>'[2]danfoss,sagi'!$B188</f>
        <v>Refco 9881466R FA-127-C ratchet wrench</v>
      </c>
      <c r="C182" s="377"/>
      <c r="D182" s="281"/>
      <c r="E182" s="427" t="str">
        <f>'[2]danfoss,sagi'!J188</f>
        <v>~</v>
      </c>
      <c r="F182" s="319"/>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row>
    <row r="183" ht="27" customHeight="1" spans="1:52">
      <c r="A183" s="334" t="str">
        <f>'[2]danfoss,sagi'!$A189</f>
        <v>DAN162</v>
      </c>
      <c r="B183" s="331" t="str">
        <f>'[2]danfoss,sagi'!$B189</f>
        <v>Refco 4506201R FA-I27-Offset ratchet Wrench</v>
      </c>
      <c r="C183" s="377"/>
      <c r="D183" s="281"/>
      <c r="E183" s="427" t="str">
        <f>'[2]danfoss,sagi'!J189</f>
        <v>~</v>
      </c>
      <c r="F183" s="319"/>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row>
    <row r="184" spans="1:52">
      <c r="A184" s="334" t="str">
        <f>'[2]danfoss,sagi'!$A190</f>
        <v>DAN164</v>
      </c>
      <c r="B184" s="331" t="str">
        <f>'[2]danfoss,sagi'!$B190</f>
        <v>7V Solenoid Valve Coil (220VAC/50Hz, 240V/60Hz)</v>
      </c>
      <c r="C184" s="306" t="s">
        <v>826</v>
      </c>
      <c r="D184" s="98"/>
      <c r="E184" s="446">
        <f>'[2]danfoss,sagi'!J190</f>
        <v>29.2</v>
      </c>
      <c r="F184" s="319"/>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row>
    <row r="185" spans="1:52">
      <c r="A185" s="334" t="str">
        <f>'[2]danfoss,sagi'!$A191</f>
        <v>DAN165</v>
      </c>
      <c r="B185" s="331" t="str">
        <f>'[2]danfoss,sagi'!$B191</f>
        <v>7V Solenoid Valve Coil (110VAC/50Hz, 120VAC/60Hz)</v>
      </c>
      <c r="C185" s="307"/>
      <c r="D185" s="98"/>
      <c r="E185" s="446">
        <f>'[2]danfoss,sagi'!J191</f>
        <v>30.8</v>
      </c>
      <c r="F185" s="319"/>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row>
    <row r="186" spans="1:52">
      <c r="A186" s="334" t="str">
        <f>'[2]danfoss,sagi'!$A192</f>
        <v>DAN168</v>
      </c>
      <c r="B186" s="331" t="str">
        <f>'[2]danfoss,sagi'!$B192</f>
        <v>7V Solenoid Valve DIN Connector (PG9 &amp; PG11)</v>
      </c>
      <c r="C186" s="308"/>
      <c r="D186" s="98"/>
      <c r="E186" s="446">
        <f>'[2]danfoss,sagi'!J192</f>
        <v>11</v>
      </c>
      <c r="F186" s="319"/>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row>
    <row r="187" spans="1:52">
      <c r="A187" s="334" t="str">
        <f>'[2]danfoss,sagi'!$A193</f>
        <v>DAN170</v>
      </c>
      <c r="B187" s="331" t="str">
        <f>'[2]danfoss,sagi'!$B193</f>
        <v>7V4F2 Direct Operated, 1/4" SAE (1/4 - 1/2HP)</v>
      </c>
      <c r="C187" s="307"/>
      <c r="D187" s="98"/>
      <c r="E187" s="446">
        <f>'[2]danfoss,sagi'!J193</f>
        <v>106</v>
      </c>
      <c r="F187" s="319"/>
    </row>
    <row r="188" spans="1:52">
      <c r="A188" s="334" t="str">
        <f>'[2]danfoss,sagi'!$A194</f>
        <v>DAN179</v>
      </c>
      <c r="B188" s="331" t="str">
        <f>'[2]danfoss,sagi'!$B194</f>
        <v>C-083  3/8" SAE Flare</v>
      </c>
      <c r="C188" s="307"/>
      <c r="D188" s="98"/>
      <c r="E188" s="447" t="str">
        <f>'[2]danfoss,sagi'!J194</f>
        <v>~</v>
      </c>
      <c r="F188" s="433"/>
    </row>
    <row r="189" spans="1:52">
      <c r="A189" s="334" t="str">
        <f>'[2]danfoss,sagi'!$A195</f>
        <v>DAN180</v>
      </c>
      <c r="B189" s="331" t="str">
        <f>'[2]danfoss,sagi'!$B195</f>
        <v>C-163  3/8" SAE Flare</v>
      </c>
      <c r="C189" s="307"/>
      <c r="D189" s="98"/>
      <c r="E189" s="447">
        <f>'[2]danfoss,sagi'!J195</f>
        <v>33.4285714285714</v>
      </c>
      <c r="F189" s="433"/>
    </row>
    <row r="190" spans="1:52">
      <c r="A190" s="334" t="str">
        <f>'[2]danfoss,sagi'!$A196</f>
        <v>DAN181</v>
      </c>
      <c r="B190" s="331" t="str">
        <f>'[2]danfoss,sagi'!$B196</f>
        <v>C-164  1/2" SAE Flare</v>
      </c>
      <c r="C190" s="307"/>
      <c r="D190" s="98"/>
      <c r="E190" s="447">
        <f>'[2]danfoss,sagi'!J196</f>
        <v>34.4285714285714</v>
      </c>
      <c r="F190" s="433"/>
    </row>
    <row r="191" spans="1:52">
      <c r="A191" s="334" t="str">
        <f>'[2]danfoss,sagi'!$A197</f>
        <v>DAN182</v>
      </c>
      <c r="B191" s="331" t="str">
        <f>'[2]danfoss,sagi'!$B197</f>
        <v>C-165  5/8" SAE Flare</v>
      </c>
      <c r="C191" s="307"/>
      <c r="D191" s="98"/>
      <c r="E191" s="447">
        <f>'[2]danfoss,sagi'!J197</f>
        <v>36.6666666666667</v>
      </c>
      <c r="F191" s="433"/>
    </row>
    <row r="192" spans="1:52">
      <c r="A192" s="334" t="str">
        <f>'[2]danfoss,sagi'!$A198</f>
        <v>DAN183</v>
      </c>
      <c r="B192" s="331" t="str">
        <f>'[2]danfoss,sagi'!$B198</f>
        <v>PK110 single low pressure (auto 10psi~60psi)</v>
      </c>
      <c r="C192" s="306" t="s">
        <v>827</v>
      </c>
      <c r="D192" s="98"/>
      <c r="E192" s="446" t="str">
        <f>'[2]danfoss,sagi'!J198</f>
        <v>~</v>
      </c>
      <c r="F192" s="433"/>
    </row>
    <row r="193" spans="1:6">
      <c r="A193" s="334" t="str">
        <f>'[2]danfoss,sagi'!$A199</f>
        <v>DAN184</v>
      </c>
      <c r="B193" s="331" t="str">
        <f>'[2]danfoss,sagi'!$B199</f>
        <v>PK502 single low pressure (auto 5psi~15psi)</v>
      </c>
      <c r="C193" s="307"/>
      <c r="D193" s="98"/>
      <c r="E193" s="446">
        <f>'[2]danfoss,sagi'!J199</f>
        <v>64.3333333333333</v>
      </c>
      <c r="F193" s="433"/>
    </row>
    <row r="194" spans="1:6">
      <c r="A194" s="334" t="str">
        <f>'[2]danfoss,sagi'!$A200</f>
        <v>DAN185</v>
      </c>
      <c r="B194" s="331" t="str">
        <f>'[2]danfoss,sagi'!$B200</f>
        <v>PK503 single low pressure (auto 5psi~30psi)</v>
      </c>
      <c r="C194" s="307"/>
      <c r="D194" s="98"/>
      <c r="E194" s="446" t="str">
        <f>'[2]danfoss,sagi'!J200</f>
        <v>~</v>
      </c>
      <c r="F194" s="433"/>
    </row>
    <row r="195" spans="1:6">
      <c r="A195" s="334" t="str">
        <f>'[2]danfoss,sagi'!$A201</f>
        <v>DAN186</v>
      </c>
      <c r="B195" s="331" t="str">
        <f>'[2]danfoss,sagi'!$B201</f>
        <v>PK506 single low pressure (auto 15psi~60psi)</v>
      </c>
      <c r="C195" s="307"/>
      <c r="D195" s="98"/>
      <c r="E195" s="446" t="str">
        <f>'[2]danfoss,sagi'!J201</f>
        <v>~</v>
      </c>
      <c r="F195" s="433"/>
    </row>
    <row r="196" spans="1:6">
      <c r="A196" s="334" t="str">
        <f>'[2]danfoss,sagi'!$A202</f>
        <v>DAN187</v>
      </c>
      <c r="B196" s="331" t="str">
        <f>'[2]danfoss,sagi'!$B202</f>
        <v>PK506M single low pressure (manual 15psi~60psi)</v>
      </c>
      <c r="C196" s="307"/>
      <c r="D196" s="98"/>
      <c r="E196" s="446" t="str">
        <f>'[2]danfoss,sagi'!J202</f>
        <v>~</v>
      </c>
      <c r="F196" s="433"/>
    </row>
    <row r="197" spans="1:6">
      <c r="A197" s="334" t="str">
        <f>'[2]danfoss,sagi'!$A203</f>
        <v>DAN188</v>
      </c>
      <c r="B197" s="331" t="str">
        <f>'[2]danfoss,sagi'!$B203</f>
        <v>PK516 single high pressure (auto 29psi~72psi)</v>
      </c>
      <c r="C197" s="307"/>
      <c r="D197" s="98"/>
      <c r="E197" s="446" t="str">
        <f>'[2]danfoss,sagi'!J203</f>
        <v>~</v>
      </c>
      <c r="F197" s="433"/>
    </row>
    <row r="198" spans="1:6">
      <c r="A198" s="334" t="str">
        <f>'[2]danfoss,sagi'!$A204</f>
        <v>DAN189</v>
      </c>
      <c r="B198" s="331" t="str">
        <f>'[2]danfoss,sagi'!$B204</f>
        <v>PK520 single high pressure (auto 20psi~80psi)</v>
      </c>
      <c r="C198" s="307"/>
      <c r="D198" s="98"/>
      <c r="E198" s="446" t="str">
        <f>'[2]danfoss,sagi'!J204</f>
        <v>~</v>
      </c>
      <c r="F198" s="433"/>
    </row>
    <row r="199" spans="1:6">
      <c r="A199" s="334" t="str">
        <f>'[2]danfoss,sagi'!$A205</f>
        <v>DAN190</v>
      </c>
      <c r="B199" s="331" t="str">
        <f>'[2]danfoss,sagi'!$B205</f>
        <v>PK530D single high pressure (auto 50psi~150psi)</v>
      </c>
      <c r="C199" s="307"/>
      <c r="D199" s="98"/>
      <c r="E199" s="446" t="str">
        <f>'[2]danfoss,sagi'!J205</f>
        <v>~</v>
      </c>
      <c r="F199" s="433"/>
    </row>
    <row r="200" spans="1:6">
      <c r="A200" s="334" t="str">
        <f>'[2]danfoss,sagi'!$A206</f>
        <v>DAN191</v>
      </c>
      <c r="B200" s="331" t="str">
        <f>'[2]danfoss,sagi'!$B206</f>
        <v>PK530M single high pressure (manual 50psi~150psi)</v>
      </c>
      <c r="C200" s="307"/>
      <c r="D200" s="98"/>
      <c r="E200" s="446">
        <f>'[2]danfoss,sagi'!J206</f>
        <v>64.3333333333333</v>
      </c>
      <c r="F200" s="433"/>
    </row>
    <row r="201" spans="1:6">
      <c r="A201" s="334" t="str">
        <f>'[2]danfoss,sagi'!$A207</f>
        <v>DAN196</v>
      </c>
      <c r="B201" s="331" t="str">
        <f>'[2]danfoss,sagi'!$B207</f>
        <v>ERVE-6-C (4X5X2 ODF 5') R22 exp-valve</v>
      </c>
      <c r="C201" s="307"/>
      <c r="D201" s="98"/>
      <c r="E201" s="427">
        <f>'[2]danfoss,sagi'!J207</f>
        <v>155.5</v>
      </c>
      <c r="F201" s="433"/>
    </row>
    <row r="202" spans="1:6">
      <c r="A202" s="334" t="str">
        <f>'[2]danfoss,sagi'!$A208</f>
        <v>DAN198</v>
      </c>
      <c r="B202" s="331" t="str">
        <f>'[2]danfoss,sagi'!$B208</f>
        <v>ERVE-10-C (5X7X2 ODF 5') R22 exp-valve</v>
      </c>
      <c r="C202" s="307"/>
      <c r="D202" s="98"/>
      <c r="E202" s="427">
        <f>'[2]danfoss,sagi'!J208</f>
        <v>187.833333333333</v>
      </c>
      <c r="F202" s="433"/>
    </row>
    <row r="203" spans="1:6">
      <c r="A203" s="334" t="str">
        <f>'[2]danfoss,sagi'!$A209</f>
        <v>DAN199</v>
      </c>
      <c r="B203" s="331" t="str">
        <f>'[2]danfoss,sagi'!$B209</f>
        <v>ERVE-12-C (5X7X2 ODF 5') R22 exp-valve</v>
      </c>
      <c r="C203" s="308"/>
      <c r="D203" s="98"/>
      <c r="E203" s="427">
        <f>'[2]danfoss,sagi'!J209</f>
        <v>187.833333333333</v>
      </c>
      <c r="F203" s="433"/>
    </row>
    <row r="204" spans="1:6">
      <c r="A204" s="334" t="str">
        <f>'[2]danfoss,sagi'!$A210</f>
        <v>DAN201</v>
      </c>
      <c r="B204" s="331" t="str">
        <f>'[2]danfoss,sagi'!$B210</f>
        <v>ERSE-9-C  (5X7X2 ODF 5') R404,507 exp-valve</v>
      </c>
      <c r="C204" s="308"/>
      <c r="D204" s="98"/>
      <c r="E204" s="427">
        <f>'[2]danfoss,sagi'!J210</f>
        <v>198.833333333333</v>
      </c>
      <c r="F204" s="433"/>
    </row>
    <row r="205" spans="1:6">
      <c r="A205" s="334" t="str">
        <f>'[2]danfoss,sagi'!$A211</f>
        <v>DAN202</v>
      </c>
      <c r="B205" s="331" t="str">
        <f>'[2]danfoss,sagi'!$B211</f>
        <v>Y1037-FV-3-180 3X3 ODF5' Injection valve</v>
      </c>
      <c r="C205" s="448" t="s">
        <v>828</v>
      </c>
      <c r="D205" s="432"/>
      <c r="E205" s="427">
        <f>'[2]danfoss,sagi'!J211</f>
        <v>477.777777777778</v>
      </c>
      <c r="F205" s="433"/>
    </row>
    <row r="206" spans="1:6">
      <c r="A206" s="334" t="str">
        <f>'[2]danfoss,sagi'!$A212</f>
        <v>DAN203</v>
      </c>
      <c r="B206" s="331" t="str">
        <f>'[2]danfoss,sagi'!$B212</f>
        <v>TCLE 5 HW 100 SAE EE 5FT 1/2 X 5/8 SAE ANG 6A (12)</v>
      </c>
      <c r="C206" s="377" t="s">
        <v>829</v>
      </c>
      <c r="D206" s="281"/>
      <c r="E206" s="427">
        <f>'[2]danfoss,sagi'!J212</f>
        <v>369.513529411765</v>
      </c>
      <c r="F206" s="443"/>
    </row>
    <row r="207" spans="1:6">
      <c r="A207" s="334" t="str">
        <f>'[2]danfoss,sagi'!$A213</f>
        <v>DAN204</v>
      </c>
      <c r="B207" s="331" t="str">
        <f>'[2]danfoss,sagi'!$B213</f>
        <v>TCLE 71/2 HW 100 SAE EE 5FT 1/2 X 5/8 SAE ANG 6A (12)</v>
      </c>
      <c r="C207" s="377"/>
      <c r="D207" s="281"/>
      <c r="E207" s="427">
        <f>'[2]danfoss,sagi'!J213</f>
        <v>369.513529411765</v>
      </c>
      <c r="F207" s="445"/>
    </row>
    <row r="208" spans="1:6">
      <c r="A208" s="334" t="str">
        <f>'[2]danfoss,sagi'!$A214</f>
        <v>DAN205</v>
      </c>
      <c r="B208" s="331" t="str">
        <f>'[2]danfoss,sagi'!$B214</f>
        <v>TCLE 10 HW 100 SAE EE 5FT 1/2 X 5/8 SAE ANG 6A (12)</v>
      </c>
      <c r="C208" s="377"/>
      <c r="D208" s="281"/>
      <c r="E208" s="427">
        <f>'[2]danfoss,sagi'!J214</f>
        <v>369.513529411765</v>
      </c>
      <c r="F208" s="445"/>
    </row>
    <row r="209" spans="1:6">
      <c r="A209" s="334" t="str">
        <f>'[2]danfoss,sagi'!$A215</f>
        <v>DAN206</v>
      </c>
      <c r="B209" s="331" t="str">
        <f>'[2]danfoss,sagi'!$B215</f>
        <v>TCLE 12 HW 100 SAE EE  5FT 1/2X5/8 SAEANG 6A (12)</v>
      </c>
      <c r="C209" s="377"/>
      <c r="D209" s="281"/>
      <c r="E209" s="427">
        <f>'[2]danfoss,sagi'!J215</f>
        <v>369.513529411765</v>
      </c>
      <c r="F209" s="445"/>
    </row>
    <row r="210" spans="1:6">
      <c r="A210" s="334" t="str">
        <f>'[2]danfoss,sagi'!$A216</f>
        <v>DAN207</v>
      </c>
      <c r="B210" s="331" t="str">
        <f>'[2]danfoss,sagi'!$B216</f>
        <v>TJLE 14 HW100 SAE EE 5FT 5/8 X 7/8 ODF ANG 6A (12)</v>
      </c>
      <c r="C210" s="377"/>
      <c r="D210" s="281"/>
      <c r="E210" s="427" t="str">
        <f>'[2]danfoss,sagi'!J216</f>
        <v>~</v>
      </c>
      <c r="F210" s="445"/>
    </row>
    <row r="211" spans="1:6">
      <c r="A211" s="334" t="str">
        <f>'[2]danfoss,sagi'!$A217</f>
        <v>DAN208</v>
      </c>
      <c r="B211" s="331" t="str">
        <f>'[2]danfoss,sagi'!$B217</f>
        <v>TJRE 18 HW100 SAEEE 5FT 7/8 ODF X 1-1/8 ODM ANG 6A (12)</v>
      </c>
      <c r="C211" s="377"/>
      <c r="D211" s="281"/>
      <c r="E211" s="427" t="str">
        <f>'[2]danfoss,sagi'!J217</f>
        <v>~</v>
      </c>
      <c r="F211" s="445"/>
    </row>
    <row r="212" spans="1:6">
      <c r="A212" s="334" t="str">
        <f>'[2]danfoss,sagi'!$A218</f>
        <v>DAN209</v>
      </c>
      <c r="B212" s="331" t="str">
        <f>'[2]danfoss,sagi'!$B218</f>
        <v>TER 22 HW100 SAE EE 10FT 7/8 ODF X 1-1/8 ODM ANG 6A (6)</v>
      </c>
      <c r="C212" s="377"/>
      <c r="D212" s="281"/>
      <c r="E212" s="427" t="str">
        <f>'[2]danfoss,sagi'!J218</f>
        <v>~</v>
      </c>
      <c r="F212" s="445"/>
    </row>
    <row r="213" spans="1:6">
      <c r="A213" s="334" t="str">
        <f>'[2]danfoss,sagi'!$A219</f>
        <v>DAN210</v>
      </c>
      <c r="B213" s="331" t="str">
        <f>'[2]danfoss,sagi'!$B219</f>
        <v>TER 26 HW100 SAE EE 10FT 7/8 ODF X 1-1/8 ODM ANG 6A (6)</v>
      </c>
      <c r="C213" s="377"/>
      <c r="D213" s="281"/>
      <c r="E213" s="427" t="str">
        <f>'[2]danfoss,sagi'!J219</f>
        <v>~</v>
      </c>
      <c r="F213" s="445"/>
    </row>
    <row r="214" spans="1:6">
      <c r="A214" s="334" t="str">
        <f>'[2]danfoss,sagi'!$A220</f>
        <v>DAN211</v>
      </c>
      <c r="B214" s="331" t="str">
        <f>'[2]danfoss,sagi'!$B220</f>
        <v>TIR 55 HW100 SAE EE 10FT 7/8 ODF X 1-1/8 ODM ANG 6A (6)</v>
      </c>
      <c r="C214" s="377"/>
      <c r="D214" s="281"/>
      <c r="E214" s="427" t="str">
        <f>'[2]danfoss,sagi'!J220</f>
        <v>~</v>
      </c>
      <c r="F214" s="445"/>
    </row>
    <row r="215" spans="1:6">
      <c r="A215" s="334" t="str">
        <f>'[2]danfoss,sagi'!$A221</f>
        <v>DAN212</v>
      </c>
      <c r="B215" s="331" t="str">
        <f>'[2]danfoss,sagi'!$B221</f>
        <v>THR 75 HW100 SAEEE 10FT 1-1/8 X 1-1/8 ODM ANG 6A (6)</v>
      </c>
      <c r="C215" s="377"/>
      <c r="D215" s="281"/>
      <c r="E215" s="427" t="str">
        <f>'[2]danfoss,sagi'!J221</f>
        <v>~</v>
      </c>
      <c r="F215" s="445"/>
    </row>
    <row r="216" spans="1:6">
      <c r="A216" s="334" t="str">
        <f>'[2]danfoss,sagi'!$A222</f>
        <v>DAN213</v>
      </c>
      <c r="B216" s="331" t="str">
        <f>'[2]danfoss,sagi'!$B222</f>
        <v>TRAE+ 20HW100 SAE EE 10FT 7/8X1-1/8 ODF S/T 6A (6)</v>
      </c>
      <c r="C216" s="377"/>
      <c r="D216" s="281"/>
      <c r="E216" s="427">
        <f>'[2]danfoss,sagi'!J222</f>
        <v>540.139215686275</v>
      </c>
      <c r="F216" s="445"/>
    </row>
    <row r="217" spans="1:6">
      <c r="A217" s="334" t="str">
        <f>'[2]danfoss,sagi'!$A223</f>
        <v>DAN214</v>
      </c>
      <c r="B217" s="331" t="str">
        <f>'[2]danfoss,sagi'!$B223</f>
        <v>TRAE+ 30HW100 SAE EE 10FT 7/8X1-1/8 ODF S/T 6A (6)</v>
      </c>
      <c r="C217" s="377"/>
      <c r="D217" s="281"/>
      <c r="E217" s="427">
        <f>'[2]danfoss,sagi'!J223</f>
        <v>540.139215686275</v>
      </c>
      <c r="F217" s="445"/>
    </row>
    <row r="218" spans="1:6">
      <c r="A218" s="334" t="str">
        <f>'[2]danfoss,sagi'!$A224</f>
        <v>DAN215</v>
      </c>
      <c r="B218" s="331" t="str">
        <f>'[2]danfoss,sagi'!$B224</f>
        <v>TRAE+ 40 HW100 SAE EE 15FT 7/8 X 1-1/8 ODF S/T 6A (6)</v>
      </c>
      <c r="C218" s="377"/>
      <c r="D218" s="281"/>
      <c r="E218" s="427">
        <f>'[2]danfoss,sagi'!J224</f>
        <v>540.139215686275</v>
      </c>
      <c r="F218" s="445"/>
    </row>
    <row r="219" spans="1:6">
      <c r="A219" s="334" t="str">
        <f>'[2]danfoss,sagi'!$A225</f>
        <v>DAN216</v>
      </c>
      <c r="B219" s="331" t="str">
        <f>'[2]danfoss,sagi'!$B225</f>
        <v>TRAE 50 HW100 SAE EE 10FT 1-1/8X1-3/8 ODF S/T6A (6)</v>
      </c>
      <c r="C219" s="377"/>
      <c r="D219" s="281"/>
      <c r="E219" s="427" t="str">
        <f>'[2]danfoss,sagi'!J225</f>
        <v>~</v>
      </c>
      <c r="F219" s="445"/>
    </row>
    <row r="220" spans="1:6">
      <c r="A220" s="334" t="str">
        <f>'[2]danfoss,sagi'!$A226</f>
        <v>DAN217</v>
      </c>
      <c r="B220" s="331" t="str">
        <f>'[2]danfoss,sagi'!$B226</f>
        <v>TRAE 60 HW100 SAE EE 10FT 1-1/8 X 1-3/8 ODF S/T 6A (6)</v>
      </c>
      <c r="C220" s="377"/>
      <c r="D220" s="281"/>
      <c r="E220" s="427" t="str">
        <f>'[2]danfoss,sagi'!J226</f>
        <v>~</v>
      </c>
      <c r="F220" s="445"/>
    </row>
    <row r="221" spans="1:6">
      <c r="A221" s="334" t="str">
        <f>'[2]danfoss,sagi'!$A227</f>
        <v>DAN218</v>
      </c>
      <c r="B221" s="331" t="str">
        <f>'[2]danfoss,sagi'!$B227</f>
        <v>TRAES 5 SW45 (R507 EXP VALVE COPELAND)</v>
      </c>
      <c r="C221" s="377"/>
      <c r="D221" s="281"/>
      <c r="E221" s="427">
        <f>'[2]danfoss,sagi'!J227</f>
        <v>217.027450980392</v>
      </c>
      <c r="F221" s="445"/>
    </row>
    <row r="222" spans="1:6">
      <c r="A222" s="334" t="str">
        <f>'[2]danfoss,sagi'!$A228</f>
        <v>DAN218.1</v>
      </c>
      <c r="B222" s="331" t="str">
        <f>'[2]danfoss,sagi'!$B228</f>
        <v>TRAES 7 SW45 (R507 EXP VALVE COPELAND)</v>
      </c>
      <c r="C222" s="377"/>
      <c r="D222" s="281"/>
      <c r="E222" s="427">
        <f>'[2]danfoss,sagi'!J228</f>
        <v>217.027450980392</v>
      </c>
      <c r="F222" s="445"/>
    </row>
    <row r="223" spans="1:6">
      <c r="A223" s="334" t="str">
        <f>'[2]danfoss,sagi'!$A229</f>
        <v>DAN218.2</v>
      </c>
      <c r="B223" s="331" t="str">
        <f>'[2]danfoss,sagi'!$B229</f>
        <v>TRAES 7.5 SW45 (R507 EXP VALVE COPELAND)</v>
      </c>
      <c r="C223" s="377"/>
      <c r="D223" s="281"/>
      <c r="E223" s="427">
        <f>'[2]danfoss,sagi'!J229</f>
        <v>217.027450980392</v>
      </c>
      <c r="F223" s="445"/>
    </row>
    <row r="224" spans="1:6">
      <c r="A224" s="334" t="str">
        <f>'[2]danfoss,sagi'!$A230</f>
        <v>DAN218.3</v>
      </c>
      <c r="B224" s="331" t="str">
        <f>'[2]danfoss,sagi'!$B230</f>
        <v>TRAES 10 SW45 (R507 EXP VALVE COPELAND)</v>
      </c>
      <c r="C224" s="377"/>
      <c r="D224" s="281"/>
      <c r="E224" s="427">
        <f>'[2]danfoss,sagi'!J230</f>
        <v>217.027450980392</v>
      </c>
      <c r="F224" s="445"/>
    </row>
    <row r="225" spans="1:6">
      <c r="A225" s="334" t="str">
        <f>'[2]danfoss,sagi'!$A231</f>
        <v>DAN218.6</v>
      </c>
      <c r="B225" s="331" t="str">
        <f>'[2]danfoss,sagi'!$B231</f>
        <v>TRAES 5 SZ (R507 EXP VALVE COPELAND)</v>
      </c>
      <c r="C225" s="377"/>
      <c r="D225" s="281"/>
      <c r="E225" s="427">
        <f>'[2]danfoss,sagi'!J231</f>
        <v>217.027450980392</v>
      </c>
      <c r="F225" s="445"/>
    </row>
    <row r="226" spans="1:6">
      <c r="A226" s="334" t="str">
        <f>'[2]danfoss,sagi'!$A232</f>
        <v>DAN218.7</v>
      </c>
      <c r="B226" s="331" t="str">
        <f>'[2]danfoss,sagi'!$B232</f>
        <v>TRAES 7.5 SZ (R507 EXP VALVE COPELAND)</v>
      </c>
      <c r="C226" s="377"/>
      <c r="D226" s="281"/>
      <c r="E226" s="427">
        <f>'[2]danfoss,sagi'!J232</f>
        <v>217.027450980392</v>
      </c>
      <c r="F226" s="444"/>
    </row>
    <row r="227" spans="1:6">
      <c r="A227" s="334" t="str">
        <f>'[2]danfoss,sagi'!$A233</f>
        <v>DAN218.8</v>
      </c>
      <c r="B227" s="331" t="str">
        <f>'[2]danfoss,sagi'!$B233</f>
        <v>TA-HW100 (R22 EXP-VALVE COPELAND)</v>
      </c>
      <c r="C227" s="377"/>
      <c r="D227" s="281"/>
      <c r="E227" s="427">
        <f>'[2]danfoss,sagi'!J233</f>
        <v>129.892549019608</v>
      </c>
      <c r="F227" s="443"/>
    </row>
    <row r="228" spans="1:6">
      <c r="A228" s="334" t="str">
        <f>'[2]danfoss,sagi'!$A234</f>
        <v>DAN218.9</v>
      </c>
      <c r="B228" s="331" t="str">
        <f>'[2]danfoss,sagi'!$B234</f>
        <v>TAE-HW100 (R22 EXP-VALVE COPELAND)</v>
      </c>
      <c r="C228" s="377"/>
      <c r="D228" s="281"/>
      <c r="E228" s="427">
        <f>'[2]danfoss,sagi'!J234</f>
        <v>145.035882352941</v>
      </c>
      <c r="F228" s="445"/>
    </row>
    <row r="229" spans="1:6">
      <c r="A229" s="334" t="str">
        <f>'[2]danfoss,sagi'!$A235</f>
        <v>DAN218.10</v>
      </c>
      <c r="B229" s="331" t="str">
        <f>'[2]danfoss,sagi'!$B235</f>
        <v>TA-SW75 (R507 EXP-VALVE COPELAND)</v>
      </c>
      <c r="C229" s="377"/>
      <c r="D229" s="281"/>
      <c r="E229" s="427">
        <f>'[2]danfoss,sagi'!J235</f>
        <v>129.892549019608</v>
      </c>
      <c r="F229" s="445"/>
    </row>
    <row r="230" spans="1:6">
      <c r="A230" s="334" t="str">
        <f>'[2]danfoss,sagi'!$A236</f>
        <v>DAN218.11</v>
      </c>
      <c r="B230" s="331" t="str">
        <f>'[2]danfoss,sagi'!$B236</f>
        <v>TAE-SW75 (R507 EXP-VALVE COPELAND)</v>
      </c>
      <c r="C230" s="377"/>
      <c r="D230" s="281"/>
      <c r="E230" s="427">
        <f>'[2]danfoss,sagi'!J236</f>
        <v>145.035882352941</v>
      </c>
      <c r="F230" s="445"/>
    </row>
    <row r="231" spans="1:6">
      <c r="A231" s="334" t="str">
        <f>'[2]danfoss,sagi'!$A237</f>
        <v>DAN218.12</v>
      </c>
      <c r="B231" s="331" t="str">
        <f>'[2]danfoss,sagi'!$B237</f>
        <v>TAO-0 ORIFICE COPELAND</v>
      </c>
      <c r="C231" s="377"/>
      <c r="D231" s="281"/>
      <c r="E231" s="427">
        <f>'[2]danfoss,sagi'!J237</f>
        <v>34.2061176470588</v>
      </c>
      <c r="F231" s="445"/>
    </row>
    <row r="232" spans="1:6">
      <c r="A232" s="334" t="str">
        <f>'[2]danfoss,sagi'!$A238</f>
        <v>DAN218.13</v>
      </c>
      <c r="B232" s="331" t="str">
        <f>'[2]danfoss,sagi'!$B238</f>
        <v>TAO-1 ORIFICE COPELAND</v>
      </c>
      <c r="C232" s="377"/>
      <c r="D232" s="281"/>
      <c r="E232" s="427">
        <f>'[2]danfoss,sagi'!J238</f>
        <v>34.2061176470588</v>
      </c>
      <c r="F232" s="445"/>
    </row>
    <row r="233" spans="1:6">
      <c r="A233" s="334" t="str">
        <f>'[2]danfoss,sagi'!$A239</f>
        <v>DAN218.14</v>
      </c>
      <c r="B233" s="331" t="str">
        <f>'[2]danfoss,sagi'!$B239</f>
        <v>TAO-2 ORIFICE COPELAND</v>
      </c>
      <c r="C233" s="377"/>
      <c r="D233" s="281"/>
      <c r="E233" s="427">
        <f>'[2]danfoss,sagi'!J239</f>
        <v>34.2061176470588</v>
      </c>
      <c r="F233" s="445"/>
    </row>
    <row r="234" spans="1:6">
      <c r="A234" s="334" t="str">
        <f>'[2]danfoss,sagi'!$A240</f>
        <v>DAN218.15</v>
      </c>
      <c r="B234" s="331" t="str">
        <f>'[2]danfoss,sagi'!$B240</f>
        <v>TAO-3 ORIFICE COPELAND</v>
      </c>
      <c r="C234" s="377"/>
      <c r="D234" s="281"/>
      <c r="E234" s="427">
        <f>'[2]danfoss,sagi'!J240</f>
        <v>34.2061176470588</v>
      </c>
      <c r="F234" s="445"/>
    </row>
    <row r="235" spans="1:6">
      <c r="A235" s="334" t="str">
        <f>'[2]danfoss,sagi'!$A241</f>
        <v>DAN218.16</v>
      </c>
      <c r="B235" s="331" t="str">
        <f>'[2]danfoss,sagi'!$B241</f>
        <v>TAO-4 ORIFICE COPELAND</v>
      </c>
      <c r="C235" s="377"/>
      <c r="D235" s="281"/>
      <c r="E235" s="427">
        <f>'[2]danfoss,sagi'!J241</f>
        <v>34.2061176470588</v>
      </c>
      <c r="F235" s="445"/>
    </row>
    <row r="236" spans="1:6">
      <c r="A236" s="334" t="str">
        <f>'[2]danfoss,sagi'!$A242</f>
        <v>DAN218.17</v>
      </c>
      <c r="B236" s="331" t="str">
        <f>'[2]danfoss,sagi'!$B242</f>
        <v>TAO-5 ORIFICE COPELAND</v>
      </c>
      <c r="C236" s="377"/>
      <c r="D236" s="281"/>
      <c r="E236" s="427">
        <f>'[2]danfoss,sagi'!J242</f>
        <v>34.2061176470588</v>
      </c>
      <c r="F236" s="445"/>
    </row>
    <row r="237" spans="1:6">
      <c r="A237" s="334" t="str">
        <f>'[2]danfoss,sagi'!$A243</f>
        <v>DAN218.18</v>
      </c>
      <c r="B237" s="331" t="str">
        <f>'[2]danfoss,sagi'!$B243</f>
        <v>TAO-6 ORIFICE COPELAND</v>
      </c>
      <c r="C237" s="377"/>
      <c r="D237" s="281"/>
      <c r="E237" s="427">
        <f>'[2]danfoss,sagi'!J243</f>
        <v>34.2061176470588</v>
      </c>
      <c r="F237" s="444"/>
    </row>
    <row r="238" ht="16" customHeight="1" spans="1:6">
      <c r="A238" s="334" t="str">
        <f>'[2]danfoss,sagi'!$A244</f>
        <v>DAN218.19</v>
      </c>
      <c r="B238" s="331" t="str">
        <f>'[2]danfoss,sagi'!$B244</f>
        <v>DX3-008 (R22)</v>
      </c>
      <c r="C238" s="377"/>
      <c r="D238" s="281"/>
      <c r="E238" s="427">
        <f>'[2]danfoss,sagi'!J244</f>
        <v>1460.47401069519</v>
      </c>
      <c r="F238" s="443"/>
    </row>
    <row r="239" ht="19" customHeight="1" spans="1:6">
      <c r="A239" s="334" t="str">
        <f>'[2]danfoss,sagi'!$A245</f>
        <v>DAN218.20</v>
      </c>
      <c r="B239" s="331" t="str">
        <f>'[2]danfoss,sagi'!$B245</f>
        <v>DX3-010 (R22)</v>
      </c>
      <c r="C239" s="377"/>
      <c r="D239" s="281"/>
      <c r="E239" s="427">
        <f>'[2]danfoss,sagi'!J245</f>
        <v>1475.66887700535</v>
      </c>
      <c r="F239" s="445"/>
    </row>
    <row r="240" ht="18" customHeight="1" spans="1:6">
      <c r="A240" s="334" t="str">
        <f>'[2]danfoss,sagi'!$A246</f>
        <v>DAN218.21</v>
      </c>
      <c r="B240" s="331" t="str">
        <f>'[2]danfoss,sagi'!$B246</f>
        <v>DX3-012 (R22)</v>
      </c>
      <c r="C240" s="377"/>
      <c r="D240" s="281"/>
      <c r="E240" s="427">
        <f>'[2]danfoss,sagi'!J246</f>
        <v>1489.71529411765</v>
      </c>
      <c r="F240" s="445"/>
    </row>
    <row r="241" ht="13" customHeight="1" spans="1:6">
      <c r="A241" s="334" t="str">
        <f>'[2]danfoss,sagi'!$A247</f>
        <v>DAN218.22</v>
      </c>
      <c r="B241" s="331" t="str">
        <f>'[2]danfoss,sagi'!$B247</f>
        <v>DX3-015 (R22)</v>
      </c>
      <c r="C241" s="377"/>
      <c r="D241" s="281"/>
      <c r="E241" s="427">
        <f>'[2]danfoss,sagi'!J247</f>
        <v>1504.82181818182</v>
      </c>
      <c r="F241" s="445"/>
    </row>
    <row r="242" ht="16" customHeight="1" spans="1:6">
      <c r="A242" s="334" t="str">
        <f>'[2]danfoss,sagi'!$A248</f>
        <v>DAN218.23</v>
      </c>
      <c r="B242" s="331" t="str">
        <f>'[2]danfoss,sagi'!$B248</f>
        <v>DX3-020 (R22)</v>
      </c>
      <c r="C242" s="377"/>
      <c r="D242" s="281"/>
      <c r="E242" s="427">
        <f>'[2]danfoss,sagi'!J248</f>
        <v>1521.25347593583</v>
      </c>
      <c r="F242" s="444"/>
    </row>
    <row r="243" ht="54" customHeight="1" spans="1:6">
      <c r="A243" s="334" t="str">
        <f>'[2]danfoss,sagi'!$A249</f>
        <v>DAN218.24</v>
      </c>
      <c r="B243" s="331" t="str">
        <f>'[2]danfoss,sagi'!$B249</f>
        <v>DIXELL TRANSFORMER TF20D</v>
      </c>
      <c r="C243" s="377"/>
      <c r="D243" s="281"/>
      <c r="E243" s="427">
        <f>'[2]danfoss,sagi'!J249</f>
        <v>167.920941176471</v>
      </c>
      <c r="F243" s="434"/>
    </row>
    <row r="244" spans="1:6">
      <c r="A244" s="334" t="str">
        <f>'[2]danfoss,sagi'!$A250</f>
        <v>DAN217.1</v>
      </c>
      <c r="B244" s="331" t="str">
        <f>'[2]danfoss,sagi'!$B250</f>
        <v>TCLE 4.5 SW100 SAE EE 10FT 5/8 X 7/8 ODF R-404A (12)</v>
      </c>
      <c r="C244" s="377"/>
      <c r="D244" s="281"/>
      <c r="E244" s="427">
        <f>'[2]danfoss,sagi'!J250</f>
        <v>362.169230769231</v>
      </c>
      <c r="F244" s="434"/>
    </row>
    <row r="245" spans="1:6">
      <c r="A245" s="334" t="str">
        <f>'[2]danfoss,sagi'!$A251</f>
        <v>DAN219</v>
      </c>
      <c r="B245" s="331" t="str">
        <f>'[2]danfoss,sagi'!$B251</f>
        <v>A-WZ 5582  4 STD - 1/2"  (6)060933</v>
      </c>
      <c r="C245" s="376" t="s">
        <v>830</v>
      </c>
      <c r="D245" s="281"/>
      <c r="E245" s="427">
        <f>'[2]danfoss,sagi'!J251</f>
        <v>266.294876660342</v>
      </c>
      <c r="F245" s="443"/>
    </row>
    <row r="246" spans="1:6">
      <c r="A246" s="334" t="str">
        <f>'[2]danfoss,sagi'!$A252</f>
        <v>DAN220</v>
      </c>
      <c r="B246" s="331" t="str">
        <f>'[2]danfoss,sagi'!$B252</f>
        <v>A-WZ 5585  5 STD - 5/8" (6)060934</v>
      </c>
      <c r="C246" s="377"/>
      <c r="D246" s="281"/>
      <c r="E246" s="427">
        <f>'[2]danfoss,sagi'!J252</f>
        <v>284.006072106262</v>
      </c>
      <c r="F246" s="445"/>
    </row>
    <row r="247" spans="1:6">
      <c r="A247" s="334" t="str">
        <f>'[2]danfoss,sagi'!$A253</f>
        <v>DAN221</v>
      </c>
      <c r="B247" s="331" t="str">
        <f>'[2]danfoss,sagi'!$B253</f>
        <v>A-WZ 5587  7 STD - 7/8" (6)060931</v>
      </c>
      <c r="C247" s="377"/>
      <c r="D247" s="281"/>
      <c r="E247" s="427">
        <f>'[2]danfoss,sagi'!J253</f>
        <v>295.996394686907</v>
      </c>
      <c r="F247" s="445"/>
    </row>
    <row r="248" spans="1:6">
      <c r="A248" s="334" t="str">
        <f>'[2]danfoss,sagi'!$A254</f>
        <v>DAN222</v>
      </c>
      <c r="B248" s="331" t="str">
        <f>'[2]danfoss,sagi'!$B254</f>
        <v>A-WZ 5588  9 STD - 1 1/8" (6)060974</v>
      </c>
      <c r="C248" s="377"/>
      <c r="D248" s="281"/>
      <c r="E248" s="427">
        <f>'[2]danfoss,sagi'!J254</f>
        <v>302.73605313093</v>
      </c>
      <c r="F248" s="445"/>
    </row>
    <row r="249" spans="1:6">
      <c r="A249" s="334" t="str">
        <f>'[2]danfoss,sagi'!$A255</f>
        <v>DAN223</v>
      </c>
      <c r="B249" s="331" t="str">
        <f>'[2]danfoss,sagi'!$B255</f>
        <v>A-WZ 5690 9 STD - 1 1/8" x 6" DIA.065152</v>
      </c>
      <c r="C249" s="377"/>
      <c r="D249" s="281"/>
      <c r="E249" s="427" t="str">
        <f>'[2]danfoss,sagi'!J255</f>
        <v>~</v>
      </c>
      <c r="F249" s="445"/>
    </row>
    <row r="250" spans="1:6">
      <c r="A250" s="334" t="str">
        <f>'[2]danfoss,sagi'!$A256</f>
        <v>DAN224</v>
      </c>
      <c r="B250" s="331" t="str">
        <f>'[2]danfoss,sagi'!$B256</f>
        <v>A-WZ 5590 11 STD - 1 3/8"  (6)060930</v>
      </c>
      <c r="C250" s="377"/>
      <c r="D250" s="281"/>
      <c r="E250" s="427">
        <f>'[2]danfoss,sagi'!J256</f>
        <v>325.697912713472</v>
      </c>
      <c r="F250" s="445"/>
    </row>
    <row r="251" spans="1:6">
      <c r="A251" s="334" t="str">
        <f>'[2]danfoss,sagi'!$A257</f>
        <v>DAN225</v>
      </c>
      <c r="B251" s="331" t="str">
        <f>'[2]danfoss,sagi'!$B257</f>
        <v>A-WZ 5690 11 STD - 1 3/8" x 6" DIA.060978</v>
      </c>
      <c r="C251" s="377"/>
      <c r="D251" s="281"/>
      <c r="E251" s="427">
        <f>'[2]danfoss,sagi'!J257</f>
        <v>589.093168880455</v>
      </c>
      <c r="F251" s="445"/>
    </row>
    <row r="252" spans="1:6">
      <c r="A252" s="334" t="str">
        <f>'[2]danfoss,sagi'!$A258</f>
        <v>DAN226</v>
      </c>
      <c r="B252" s="331" t="str">
        <f>'[2]danfoss,sagi'!$B258</f>
        <v>A-WZ 5692 13 STD 1 5/8" 060979</v>
      </c>
      <c r="C252" s="377"/>
      <c r="D252" s="281"/>
      <c r="E252" s="427">
        <f>'[2]danfoss,sagi'!J258</f>
        <v>676.316888045541</v>
      </c>
      <c r="F252" s="444"/>
    </row>
    <row r="253" ht="58" customHeight="1" spans="1:6">
      <c r="A253" s="334" t="str">
        <f>'[2]danfoss,sagi'!$A259</f>
        <v>DAN228</v>
      </c>
      <c r="B253" s="331" t="str">
        <f>'[2]danfoss,sagi'!$B259</f>
        <v>OMB-JB1 C/W ASC 2 ELECTRONIC WITH ALARM (65365)</v>
      </c>
      <c r="C253" s="378"/>
      <c r="D253" s="281"/>
      <c r="E253" s="427">
        <f>'[2]danfoss,sagi'!J259</f>
        <v>1235.20229885057</v>
      </c>
      <c r="F253" s="434"/>
    </row>
    <row r="254" spans="1:6">
      <c r="A254" s="334" t="str">
        <f>'[2]danfoss,sagi'!$A260</f>
        <v>DAN229</v>
      </c>
      <c r="B254" s="331" t="str">
        <f>'[2]danfoss,sagi'!$B260</f>
        <v>OW4-020 Oil Level Regulator Base Unit (Body)</v>
      </c>
      <c r="C254" s="378"/>
      <c r="D254" s="281"/>
      <c r="E254" s="427">
        <f>'[2]danfoss,sagi'!J260</f>
        <v>775.972590627763</v>
      </c>
      <c r="F254" s="443"/>
    </row>
    <row r="255" spans="1:6">
      <c r="A255" s="334" t="str">
        <f>'[2]danfoss,sagi'!$A261</f>
        <v>DAN229.01</v>
      </c>
      <c r="B255" s="331" t="str">
        <f>'[2]danfoss,sagi'!$B261</f>
        <v>OM0-CUA- 3- / 4-hole adapter for Bitzer</v>
      </c>
      <c r="C255" s="378"/>
      <c r="D255" s="281"/>
      <c r="E255" s="427">
        <f>'[2]danfoss,sagi'!J261</f>
        <v>211.886162687887</v>
      </c>
      <c r="F255" s="445"/>
    </row>
    <row r="256" spans="1:6">
      <c r="A256" s="334" t="str">
        <f>'[2]danfoss,sagi'!$A262</f>
        <v>DAN229.02</v>
      </c>
      <c r="B256" s="331" t="str">
        <f>'[2]danfoss,sagi'!$B262</f>
        <v>OM0-CCD Rotalock adapter 1-3/4”-12UNF for Copeland</v>
      </c>
      <c r="C256" s="378"/>
      <c r="D256" s="281"/>
      <c r="E256" s="427">
        <f>'[2]danfoss,sagi'!J262</f>
        <v>144.604774535809</v>
      </c>
      <c r="F256" s="445"/>
    </row>
    <row r="257" spans="1:6">
      <c r="A257" s="334" t="str">
        <f>'[2]danfoss,sagi'!$A263</f>
        <v>DAN229.03</v>
      </c>
      <c r="B257" s="331" t="str">
        <f>'[2]danfoss,sagi'!$B263</f>
        <v>OM0-CCE Rotalock adapter 1-1/4”-12UNF for Copeland</v>
      </c>
      <c r="C257" s="378"/>
      <c r="D257" s="281"/>
      <c r="E257" s="427">
        <f>'[2]danfoss,sagi'!J263</f>
        <v>118.221706454465</v>
      </c>
      <c r="F257" s="445"/>
    </row>
    <row r="258" spans="1:6">
      <c r="A258" s="334" t="str">
        <f>'[2]danfoss,sagi'!$A264</f>
        <v>DAN229.04</v>
      </c>
      <c r="B258" s="331" t="str">
        <f>'[2]danfoss,sagi'!$B264</f>
        <v>OW-24V-3 804945  Power Supply Cable 24VAC 3 m</v>
      </c>
      <c r="C258" s="378"/>
      <c r="D258" s="281"/>
      <c r="E258" s="427">
        <f>'[2]danfoss,sagi'!J264</f>
        <v>42.7241379310345</v>
      </c>
      <c r="F258" s="445"/>
    </row>
    <row r="259" spans="1:6">
      <c r="A259" s="334" t="str">
        <f>'[2]danfoss,sagi'!$A265</f>
        <v>DAN229.05</v>
      </c>
      <c r="B259" s="331" t="str">
        <f>'[2]danfoss,sagi'!$B265</f>
        <v>OM3-N60 804911 Alarm Relay Cable 6 m</v>
      </c>
      <c r="C259" s="378"/>
      <c r="D259" s="281"/>
      <c r="E259" s="427">
        <f>'[2]danfoss,sagi'!J265</f>
        <v>66.1858974358974</v>
      </c>
      <c r="F259" s="445"/>
    </row>
    <row r="260" spans="1:6">
      <c r="A260" s="334" t="str">
        <f>'[2]danfoss,sagi'!$A266</f>
        <v>DAN229.06</v>
      </c>
      <c r="B260" s="331" t="str">
        <f>'[2]danfoss,sagi'!$B266</f>
        <v>OW4-020 Oil Level Regulator 3-/4-hole for Bitzer c/w set</v>
      </c>
      <c r="C260" s="378"/>
      <c r="D260" s="281"/>
      <c r="E260" s="427">
        <f>'[2]danfoss,sagi'!J266</f>
        <v>1000.56100020165</v>
      </c>
      <c r="F260" s="445"/>
    </row>
    <row r="261" spans="1:6">
      <c r="A261" s="334" t="str">
        <f>'[2]danfoss,sagi'!$A267</f>
        <v>DAN229.07</v>
      </c>
      <c r="B261" s="331" t="str">
        <f>'[2]danfoss,sagi'!$B267</f>
        <v>OW4-020 Oil Level Regulator 1-3/4”-12UNF for Copeland c/w</v>
      </c>
      <c r="C261" s="378"/>
      <c r="D261" s="281"/>
      <c r="E261" s="427">
        <f>'[2]danfoss,sagi'!J267</f>
        <v>939.181488203267</v>
      </c>
      <c r="F261" s="445"/>
    </row>
    <row r="262" spans="1:6">
      <c r="A262" s="334" t="str">
        <f>'[2]danfoss,sagi'!$A268</f>
        <v>DAN229.08</v>
      </c>
      <c r="B262" s="331" t="str">
        <f>'[2]danfoss,sagi'!$B268</f>
        <v>OW4-020 Oil Level Regulator 1-1/4”-12UNF for Copeland</v>
      </c>
      <c r="C262" s="378"/>
      <c r="D262" s="281"/>
      <c r="E262" s="427">
        <f>'[2]danfoss,sagi'!J268</f>
        <v>915.112724339585</v>
      </c>
      <c r="F262" s="444"/>
    </row>
    <row r="263" spans="1:6">
      <c r="A263" s="334" t="str">
        <f>'[2]danfoss,sagi'!$A269</f>
        <v>DAN230</v>
      </c>
      <c r="B263" s="331" t="str">
        <f>'[2]danfoss,sagi'!$B269</f>
        <v>STAS-489 T STD  1 1/8" FILTER SHELL</v>
      </c>
      <c r="C263" s="449"/>
      <c r="D263" s="450"/>
      <c r="E263" s="427">
        <f>'[2]danfoss,sagi'!J269</f>
        <v>335.037192982456</v>
      </c>
      <c r="F263" s="434"/>
    </row>
    <row r="264" customHeight="1" spans="1:6">
      <c r="A264" s="334" t="str">
        <f>'[2]danfoss,sagi'!$A273</f>
        <v>DAN231</v>
      </c>
      <c r="B264" s="331" t="str">
        <f>'[2]danfoss,sagi'!$B273</f>
        <v>EK163 EMERSON FILTER DRIER</v>
      </c>
      <c r="C264" s="450" t="s">
        <v>831</v>
      </c>
      <c r="D264" s="450"/>
      <c r="E264" s="446">
        <f>'[2]danfoss,sagi'!J273</f>
        <v>43.0649572649573</v>
      </c>
      <c r="F264" s="434"/>
    </row>
    <row r="265" spans="1:6">
      <c r="A265" s="334" t="str">
        <f>'[2]danfoss,sagi'!$A274</f>
        <v>DAN232</v>
      </c>
      <c r="B265" s="331" t="str">
        <f>'[2]danfoss,sagi'!$B274</f>
        <v>EK164 EMERSON FILTER DRIER</v>
      </c>
      <c r="C265" s="450"/>
      <c r="D265" s="450"/>
      <c r="E265" s="446">
        <f>'[2]danfoss,sagi'!J274</f>
        <v>43.0649572649573</v>
      </c>
      <c r="F265" s="434"/>
    </row>
    <row r="266" spans="1:6">
      <c r="A266" s="334" t="str">
        <f>'[2]danfoss,sagi'!$A275</f>
        <v>DAN233</v>
      </c>
      <c r="B266" s="331" t="str">
        <f>'[2]danfoss,sagi'!$B275</f>
        <v>EK165 EMERSON FILTER DRIER</v>
      </c>
      <c r="C266" s="450"/>
      <c r="D266" s="450"/>
      <c r="E266" s="446">
        <f>'[2]danfoss,sagi'!J275</f>
        <v>43.0649572649573</v>
      </c>
      <c r="F266" s="434"/>
    </row>
    <row r="267" spans="1:6">
      <c r="A267" s="334" t="str">
        <f>'[2]danfoss,sagi'!$A276</f>
        <v>DAN234</v>
      </c>
      <c r="B267" s="331" t="str">
        <f>'[2]danfoss,sagi'!$B276</f>
        <v>EK304 EMERSON FILTER DRIER</v>
      </c>
      <c r="C267" s="450"/>
      <c r="D267" s="450"/>
      <c r="E267" s="446">
        <f>'[2]danfoss,sagi'!J276</f>
        <v>83.2353846153846</v>
      </c>
      <c r="F267" s="434"/>
    </row>
    <row r="268" spans="1:6">
      <c r="A268" s="334" t="str">
        <f>'[2]danfoss,sagi'!$A277</f>
        <v>DAN235</v>
      </c>
      <c r="B268" s="331" t="str">
        <f>'[2]danfoss,sagi'!$B277</f>
        <v>EK305 EMERSON FILTER DRIER</v>
      </c>
      <c r="C268" s="450"/>
      <c r="D268" s="450"/>
      <c r="E268" s="446">
        <f>'[2]danfoss,sagi'!J277</f>
        <v>83.2353846153846</v>
      </c>
      <c r="F268" s="434"/>
    </row>
    <row r="269" spans="1:6">
      <c r="A269" s="334" t="str">
        <f>'[2]danfoss,sagi'!$A278</f>
        <v>DAN236</v>
      </c>
      <c r="B269" s="331" t="str">
        <f>'[2]danfoss,sagi'!$B278</f>
        <v>EK306 EMERSON FILTER DRIER</v>
      </c>
      <c r="C269" s="450"/>
      <c r="D269" s="450"/>
      <c r="E269" s="446">
        <f>'[2]danfoss,sagi'!J278</f>
        <v>83.2353846153846</v>
      </c>
      <c r="F269" s="434"/>
    </row>
    <row r="270" spans="1:6">
      <c r="A270" s="334" t="str">
        <f>'[2]danfoss,sagi'!$A279</f>
        <v>DAN237</v>
      </c>
      <c r="B270" s="331" t="str">
        <f>'[2]danfoss,sagi'!$B279</f>
        <v>PS2-L7AS EMERSON HI-LO PRESSURE CONTROL (MANUAL/AUTO)</v>
      </c>
      <c r="C270" s="450"/>
      <c r="D270" s="450"/>
      <c r="E270" s="446" t="str">
        <f>'[2]danfoss,sagi'!J279</f>
        <v>~</v>
      </c>
      <c r="F270" s="434"/>
    </row>
    <row r="271" spans="1:6">
      <c r="A271" s="451"/>
      <c r="B271" s="2"/>
      <c r="C271" s="452"/>
      <c r="D271" s="452"/>
      <c r="E271" s="453"/>
    </row>
    <row r="272" spans="1:6">
      <c r="A272" s="451"/>
      <c r="B272" s="2"/>
      <c r="C272" s="452"/>
      <c r="D272" s="452"/>
      <c r="E272" s="453"/>
    </row>
    <row r="273" spans="1:5">
      <c r="A273" s="451"/>
      <c r="B273" s="2"/>
      <c r="C273" s="452"/>
      <c r="D273" s="452"/>
      <c r="E273" s="453"/>
    </row>
    <row r="274" spans="1:5">
      <c r="A274" s="451"/>
      <c r="B274" s="2"/>
      <c r="C274" s="452"/>
      <c r="D274" s="452"/>
      <c r="E274" s="453"/>
    </row>
    <row r="276" ht="12.75" customHeight="1" spans="1:5">
      <c r="A276" s="454"/>
      <c r="B276" s="455" t="s">
        <v>832</v>
      </c>
      <c r="C276" s="456" t="s">
        <v>833</v>
      </c>
      <c r="D276" s="457"/>
    </row>
    <row r="277" ht="15" spans="1:5">
      <c r="A277" s="454"/>
      <c r="B277" s="458" t="s">
        <v>834</v>
      </c>
      <c r="C277" s="459" t="s">
        <v>835</v>
      </c>
      <c r="D277" s="460"/>
    </row>
    <row r="278" ht="15" spans="1:5">
      <c r="A278" s="454"/>
      <c r="B278" s="458" t="s">
        <v>836</v>
      </c>
      <c r="C278" s="459" t="s">
        <v>837</v>
      </c>
      <c r="D278" s="460"/>
    </row>
    <row r="279" ht="15" spans="1:5">
      <c r="A279" s="454"/>
      <c r="B279" s="458" t="s">
        <v>838</v>
      </c>
      <c r="C279" s="459" t="s">
        <v>839</v>
      </c>
      <c r="D279" s="460"/>
    </row>
    <row r="280" ht="15" spans="1:5">
      <c r="A280" s="454"/>
      <c r="B280" s="458" t="s">
        <v>840</v>
      </c>
      <c r="C280" s="459" t="s">
        <v>841</v>
      </c>
      <c r="D280" s="460"/>
    </row>
    <row r="281" ht="15" spans="1:5">
      <c r="A281" s="454"/>
      <c r="B281" s="458" t="s">
        <v>842</v>
      </c>
      <c r="C281" s="459" t="s">
        <v>843</v>
      </c>
      <c r="D281" s="460"/>
    </row>
    <row r="282" ht="15" spans="1:5">
      <c r="A282" s="454"/>
      <c r="B282" s="458" t="s">
        <v>844</v>
      </c>
      <c r="C282" s="459" t="s">
        <v>845</v>
      </c>
      <c r="D282" s="460"/>
    </row>
    <row r="283" ht="15" spans="1:5">
      <c r="A283" s="454"/>
      <c r="B283" s="461" t="s">
        <v>846</v>
      </c>
      <c r="C283" s="459" t="s">
        <v>847</v>
      </c>
      <c r="D283" s="460"/>
    </row>
    <row r="284" ht="15" spans="1:5">
      <c r="A284" s="454"/>
      <c r="B284" s="461" t="s">
        <v>848</v>
      </c>
      <c r="C284" s="462" t="s">
        <v>849</v>
      </c>
      <c r="D284" s="463"/>
    </row>
    <row r="285" ht="15" spans="1:5">
      <c r="A285" s="454"/>
      <c r="B285" s="461" t="s">
        <v>850</v>
      </c>
      <c r="C285" s="462" t="s">
        <v>851</v>
      </c>
      <c r="D285" s="463"/>
    </row>
    <row r="286" ht="15" spans="1:5">
      <c r="A286" s="454"/>
      <c r="B286" s="461" t="s">
        <v>852</v>
      </c>
      <c r="C286" s="462" t="s">
        <v>853</v>
      </c>
      <c r="D286" s="463"/>
    </row>
    <row r="287" ht="15" spans="1:5">
      <c r="A287" s="454"/>
      <c r="B287" s="461" t="s">
        <v>854</v>
      </c>
      <c r="C287" s="462" t="s">
        <v>855</v>
      </c>
      <c r="D287" s="463"/>
    </row>
    <row r="288" ht="15" spans="1:5">
      <c r="A288" s="454"/>
      <c r="B288" s="461" t="s">
        <v>856</v>
      </c>
      <c r="C288" s="462" t="s">
        <v>857</v>
      </c>
      <c r="D288" s="463"/>
    </row>
    <row r="289" ht="15" spans="1:4">
      <c r="A289" s="454"/>
      <c r="B289" s="461" t="s">
        <v>858</v>
      </c>
      <c r="C289" s="462" t="s">
        <v>859</v>
      </c>
      <c r="D289" s="463"/>
    </row>
    <row r="290" ht="15" spans="1:4">
      <c r="A290" s="454"/>
      <c r="B290" s="461" t="s">
        <v>860</v>
      </c>
      <c r="C290" s="27" t="s">
        <v>861</v>
      </c>
      <c r="D290" s="464"/>
    </row>
    <row r="291" ht="15" spans="1:4">
      <c r="A291" s="454"/>
      <c r="B291" s="461" t="s">
        <v>862</v>
      </c>
      <c r="C291" s="27" t="s">
        <v>863</v>
      </c>
      <c r="D291" s="464"/>
    </row>
    <row r="292" ht="15" spans="1:4">
      <c r="A292" s="454"/>
      <c r="B292" s="461" t="s">
        <v>864</v>
      </c>
      <c r="C292" s="27" t="s">
        <v>865</v>
      </c>
      <c r="D292" s="464"/>
    </row>
    <row r="293" ht="15" spans="1:4">
      <c r="A293" s="454"/>
      <c r="B293" s="465" t="s">
        <v>866</v>
      </c>
      <c r="C293" s="466" t="s">
        <v>867</v>
      </c>
      <c r="D293" s="464"/>
    </row>
    <row r="294" ht="15" spans="1:4">
      <c r="A294" s="454"/>
      <c r="B294" s="467"/>
      <c r="C294" s="115"/>
      <c r="D294" s="115"/>
    </row>
    <row r="295" spans="1:4">
      <c r="A295" s="468" t="s">
        <v>130</v>
      </c>
      <c r="B295" s="469" t="s">
        <v>131</v>
      </c>
      <c r="C295" s="470"/>
      <c r="D295" s="470"/>
    </row>
    <row r="296" spans="1:4">
      <c r="A296" s="471"/>
      <c r="B296" s="472" t="s">
        <v>132</v>
      </c>
      <c r="C296" s="473" t="s">
        <v>133</v>
      </c>
      <c r="D296" s="473"/>
    </row>
    <row r="297" spans="1:4">
      <c r="A297" s="474">
        <v>0</v>
      </c>
      <c r="B297" s="475">
        <v>0.51</v>
      </c>
      <c r="C297" s="476">
        <v>0.37</v>
      </c>
      <c r="D297" s="476"/>
    </row>
    <row r="298" spans="1:4">
      <c r="A298" s="474">
        <v>1</v>
      </c>
      <c r="B298" s="475">
        <v>0.99</v>
      </c>
      <c r="C298" s="476">
        <v>0.75</v>
      </c>
      <c r="D298" s="476"/>
    </row>
    <row r="299" spans="1:4">
      <c r="A299" s="474">
        <v>2</v>
      </c>
      <c r="B299" s="475">
        <v>1.34</v>
      </c>
      <c r="C299" s="476">
        <v>1.05</v>
      </c>
      <c r="D299" s="476"/>
    </row>
    <row r="300" spans="1:4">
      <c r="A300" s="474">
        <v>3</v>
      </c>
      <c r="B300" s="475">
        <v>2.27</v>
      </c>
      <c r="C300" s="476">
        <v>1.79</v>
      </c>
      <c r="D300" s="476"/>
    </row>
    <row r="301" spans="1:4">
      <c r="A301" s="474">
        <v>4</v>
      </c>
      <c r="B301" s="475">
        <v>3.45</v>
      </c>
      <c r="C301" s="476">
        <v>2.83</v>
      </c>
      <c r="D301" s="476"/>
    </row>
    <row r="302" spans="1:4">
      <c r="A302" s="474">
        <v>5</v>
      </c>
      <c r="B302" s="475">
        <v>4.76</v>
      </c>
      <c r="C302" s="476">
        <v>3.71</v>
      </c>
      <c r="D302" s="476"/>
    </row>
    <row r="303" spans="1:4">
      <c r="A303" s="474">
        <v>6</v>
      </c>
      <c r="B303" s="475">
        <v>5.6</v>
      </c>
      <c r="C303" s="476">
        <v>4.42</v>
      </c>
      <c r="D303" s="476"/>
    </row>
    <row r="304" spans="1:4">
      <c r="A304" s="468" t="s">
        <v>130</v>
      </c>
      <c r="B304" s="469" t="s">
        <v>131</v>
      </c>
      <c r="C304" s="470"/>
      <c r="D304" s="470"/>
    </row>
    <row r="305" spans="1:4">
      <c r="A305" s="477"/>
      <c r="B305" s="472" t="s">
        <v>132</v>
      </c>
      <c r="C305" s="478" t="s">
        <v>133</v>
      </c>
      <c r="D305" s="478"/>
    </row>
    <row r="306" ht="15" spans="1:4">
      <c r="A306" s="479">
        <v>0.5</v>
      </c>
      <c r="B306" s="480">
        <v>2.97</v>
      </c>
      <c r="C306" s="481">
        <v>2.33</v>
      </c>
      <c r="D306" s="481"/>
    </row>
    <row r="307" ht="15" spans="1:4">
      <c r="A307" s="479">
        <v>1</v>
      </c>
      <c r="B307" s="480">
        <v>5.46</v>
      </c>
      <c r="C307" s="481">
        <v>4.26</v>
      </c>
      <c r="D307" s="481"/>
    </row>
    <row r="308" ht="15" spans="1:4">
      <c r="A308" s="479">
        <v>2</v>
      </c>
      <c r="B308" s="480">
        <v>7.51</v>
      </c>
      <c r="C308" s="481">
        <v>5.86</v>
      </c>
      <c r="D308" s="481"/>
    </row>
    <row r="309" ht="15" spans="1:4">
      <c r="A309" s="479">
        <v>3</v>
      </c>
      <c r="B309" s="480">
        <v>9.66</v>
      </c>
      <c r="C309" s="481">
        <v>7.51</v>
      </c>
      <c r="D309" s="481"/>
    </row>
    <row r="310" ht="15" spans="1:4">
      <c r="A310" s="479">
        <v>4</v>
      </c>
      <c r="B310" s="480">
        <v>13.1</v>
      </c>
      <c r="C310" s="481">
        <v>10.2</v>
      </c>
      <c r="D310" s="481"/>
    </row>
    <row r="311" ht="15" spans="1:4">
      <c r="A311" s="479">
        <v>5</v>
      </c>
      <c r="B311" s="480">
        <v>16.3</v>
      </c>
      <c r="C311" s="481">
        <v>14.5</v>
      </c>
      <c r="D311" s="481"/>
    </row>
    <row r="312" ht="15" spans="1:4">
      <c r="A312" s="479">
        <v>6</v>
      </c>
      <c r="B312" s="480">
        <v>21.8</v>
      </c>
      <c r="C312" s="481">
        <v>18.3</v>
      </c>
      <c r="D312" s="481"/>
    </row>
  </sheetData>
  <sheetProtection selectLockedCells="1" selectUnlockedCells="1" sort="0"/>
  <mergeCells count="60">
    <mergeCell ref="A295:A296"/>
    <mergeCell ref="A304:A305"/>
    <mergeCell ref="C4:C101"/>
    <mergeCell ref="C102:C108"/>
    <mergeCell ref="C109:C113"/>
    <mergeCell ref="C116:C119"/>
    <mergeCell ref="C121:C122"/>
    <mergeCell ref="C125:C129"/>
    <mergeCell ref="C130:C133"/>
    <mergeCell ref="C134:C138"/>
    <mergeCell ref="C139:C141"/>
    <mergeCell ref="C143:C144"/>
    <mergeCell ref="C145:C146"/>
    <mergeCell ref="C147:C159"/>
    <mergeCell ref="C160:C172"/>
    <mergeCell ref="C173:C183"/>
    <mergeCell ref="C184:C186"/>
    <mergeCell ref="C188:C191"/>
    <mergeCell ref="C192:C200"/>
    <mergeCell ref="C201:C203"/>
    <mergeCell ref="C206:C244"/>
    <mergeCell ref="C245:C252"/>
    <mergeCell ref="C264:C269"/>
    <mergeCell ref="F4:F17"/>
    <mergeCell ref="F18:F24"/>
    <mergeCell ref="F25:F35"/>
    <mergeCell ref="F36:F49"/>
    <mergeCell ref="F50:F52"/>
    <mergeCell ref="F53:F69"/>
    <mergeCell ref="F70:F71"/>
    <mergeCell ref="F72:F78"/>
    <mergeCell ref="F79:F86"/>
    <mergeCell ref="F90:F91"/>
    <mergeCell ref="F92:F93"/>
    <mergeCell ref="F95:F97"/>
    <mergeCell ref="F99:F101"/>
    <mergeCell ref="F102:F108"/>
    <mergeCell ref="F109:F113"/>
    <mergeCell ref="F114:F115"/>
    <mergeCell ref="F116:F119"/>
    <mergeCell ref="F121:F124"/>
    <mergeCell ref="F125:F133"/>
    <mergeCell ref="F134:F141"/>
    <mergeCell ref="F143:F144"/>
    <mergeCell ref="F145:F146"/>
    <mergeCell ref="F147:F159"/>
    <mergeCell ref="F160:F163"/>
    <mergeCell ref="F165:F168"/>
    <mergeCell ref="F173:F174"/>
    <mergeCell ref="F175:F177"/>
    <mergeCell ref="F182:F183"/>
    <mergeCell ref="F184:F187"/>
    <mergeCell ref="F188:F191"/>
    <mergeCell ref="F192:F200"/>
    <mergeCell ref="F201:F205"/>
    <mergeCell ref="F206:F226"/>
    <mergeCell ref="F227:F237"/>
    <mergeCell ref="F238:F242"/>
    <mergeCell ref="F245:F252"/>
    <mergeCell ref="F254:F262"/>
  </mergeCells>
  <pageMargins left="0.708661417322835" right="0.708661417322835" top="0.748031496062992" bottom="0.748031496062992" header="0.31496062992126" footer="0.31496062992126"/>
  <pageSetup paperSize="9" orientation="portrait"/>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L110"/>
  <sheetViews>
    <sheetView zoomScale="115" zoomScaleNormal="115" workbookViewId="0">
      <pane xSplit="2" ySplit="3" topLeftCell="C88" activePane="bottomRight" state="frozen"/>
      <selection/>
      <selection pane="topRight"/>
      <selection pane="bottomLeft"/>
      <selection pane="bottomRight" activeCell="A2" sqref="A2"/>
    </sheetView>
  </sheetViews>
  <sheetFormatPr defaultColWidth="9" defaultRowHeight="12"/>
  <cols>
    <col min="1" max="1" width="12.2857142857143" style="291" customWidth="1"/>
    <col min="2" max="2" width="45.8571428571429" style="291" customWidth="1"/>
    <col min="3" max="3" width="15.8571428571429" style="291" customWidth="1"/>
    <col min="4" max="4" width="18.7142857142857" style="291" customWidth="1"/>
    <col min="5" max="5" width="13.8571428571429" style="291" customWidth="1"/>
    <col min="6" max="6" width="11.5714285714286" style="291" customWidth="1"/>
    <col min="7" max="7" width="27.2857142857143" style="291" customWidth="1"/>
    <col min="8" max="16377" width="9.14285714285714" style="291"/>
    <col min="16378" max="16384" width="9" style="291"/>
  </cols>
  <sheetData>
    <row r="1" customFormat="1" ht="15" spans="1:12">
      <c r="A1" t="str">
        <f>'danfoss,sagi'!A1</f>
        <v>DATE :28.9.26</v>
      </c>
    </row>
    <row r="2" customFormat="1" ht="15"/>
    <row r="3" spans="1:12">
      <c r="A3" s="392" t="str">
        <f>[2]VALVE!$A8</f>
        <v>ITEM CODE</v>
      </c>
      <c r="B3" s="393" t="str">
        <f>[2]VALVE!$B8</f>
        <v>MODEL</v>
      </c>
      <c r="C3" s="394" t="str">
        <f>[2]VALVE!$C8</f>
        <v>SIZE</v>
      </c>
      <c r="D3" s="395" t="str">
        <f>[1]VALVE!$D8</f>
        <v>DESCRIPTION</v>
      </c>
      <c r="E3" s="268" t="s">
        <v>810</v>
      </c>
      <c r="F3" s="396" t="str">
        <f>[2]VALVE!J8</f>
        <v>(RM) </v>
      </c>
      <c r="G3" s="275" t="s">
        <v>141</v>
      </c>
      <c r="H3" s="397"/>
      <c r="I3" s="398"/>
      <c r="J3" s="398"/>
      <c r="K3" s="399"/>
      <c r="L3" s="399"/>
    </row>
    <row r="4" spans="1:12">
      <c r="A4" s="400" t="str">
        <f>[2]VALVE!$A9</f>
        <v>KOR001</v>
      </c>
      <c r="B4" s="401" t="str">
        <f>[2]VALVE!$B9</f>
        <v>SGF6</v>
      </c>
      <c r="C4" s="394" t="str">
        <f>[2]VALVE!$C9</f>
        <v>1/4"</v>
      </c>
      <c r="D4" s="402" t="s">
        <v>868</v>
      </c>
      <c r="E4" s="403"/>
      <c r="F4" s="134">
        <f>[2]VALVE!J9</f>
        <v>23.2609195402299</v>
      </c>
      <c r="G4" s="404"/>
      <c r="H4" s="405"/>
      <c r="I4" s="398"/>
      <c r="J4" s="398"/>
    </row>
    <row r="5" spans="1:12">
      <c r="A5" s="400" t="str">
        <f>[2]VALVE!$A10</f>
        <v>KOR002</v>
      </c>
      <c r="B5" s="401" t="str">
        <f>[2]VALVE!$B10</f>
        <v>SGF10</v>
      </c>
      <c r="C5" s="394" t="str">
        <f>[2]VALVE!$C10</f>
        <v>3/8"</v>
      </c>
      <c r="D5" s="406"/>
      <c r="E5" s="403"/>
      <c r="F5" s="134">
        <f>[2]VALVE!J10</f>
        <v>24.7641762452107</v>
      </c>
      <c r="G5" s="404"/>
      <c r="H5" s="405"/>
    </row>
    <row r="6" spans="1:12">
      <c r="A6" s="400" t="str">
        <f>[2]VALVE!$A11</f>
        <v>KOR003</v>
      </c>
      <c r="B6" s="401" t="str">
        <f>[2]VALVE!$B11</f>
        <v>SGF12</v>
      </c>
      <c r="C6" s="394" t="str">
        <f>[2]VALVE!$C11</f>
        <v>1/2"</v>
      </c>
      <c r="D6" s="406"/>
      <c r="E6" s="403"/>
      <c r="F6" s="134">
        <f>[2]VALVE!J11</f>
        <v>33.5463601532567</v>
      </c>
      <c r="G6" s="404"/>
      <c r="H6" s="405"/>
    </row>
    <row r="7" spans="1:12">
      <c r="A7" s="400" t="str">
        <f>[2]VALVE!$A12</f>
        <v>KOR004</v>
      </c>
      <c r="B7" s="401" t="str">
        <f>[2]VALVE!$B12</f>
        <v>SGF16</v>
      </c>
      <c r="C7" s="394" t="str">
        <f>[2]VALVE!$C12</f>
        <v>5/8"</v>
      </c>
      <c r="D7" s="406"/>
      <c r="E7" s="403"/>
      <c r="F7" s="134">
        <f>[2]VALVE!J12</f>
        <v>43.5153256704981</v>
      </c>
      <c r="G7" s="404"/>
      <c r="H7" s="15"/>
    </row>
    <row r="8" spans="1:12">
      <c r="A8" s="400" t="str">
        <f>[2]VALVE!$A13</f>
        <v>KOR005</v>
      </c>
      <c r="B8" s="401" t="str">
        <f>[2]VALVE!$B13</f>
        <v>SGF19</v>
      </c>
      <c r="C8" s="394" t="str">
        <f>[2]VALVE!$C13</f>
        <v>3/4"</v>
      </c>
      <c r="D8" s="406"/>
      <c r="E8" s="403"/>
      <c r="F8" s="134">
        <f>[2]VALVE!J13</f>
        <v>56.1743295019157</v>
      </c>
      <c r="G8" s="404"/>
    </row>
    <row r="9" spans="1:12">
      <c r="A9" s="400" t="str">
        <f>[2]VALVE!$A14</f>
        <v>KOR005.1</v>
      </c>
      <c r="B9" s="401" t="str">
        <f>[2]VALVE!$B14</f>
        <v>1/4 oil sight glass</v>
      </c>
      <c r="C9" s="394" t="str">
        <f>[2]VALVE!$C14</f>
        <v>1/4" (60mm)</v>
      </c>
      <c r="D9" s="402" t="s">
        <v>869</v>
      </c>
      <c r="E9" s="403"/>
      <c r="F9" s="134">
        <f>[2]VALVE!J14</f>
        <v>29.5904214559387</v>
      </c>
      <c r="G9" s="407"/>
    </row>
    <row r="10" spans="1:12">
      <c r="A10" s="400" t="str">
        <f>[2]VALVE!$A15</f>
        <v>KOR005.2</v>
      </c>
      <c r="B10" s="401" t="str">
        <f>[2]VALVE!$B15</f>
        <v>3/8 oil sight glass</v>
      </c>
      <c r="C10" s="394" t="str">
        <f>[2]VALVE!$C15</f>
        <v>3/8"(64mm)</v>
      </c>
      <c r="D10" s="406"/>
      <c r="E10" s="403"/>
      <c r="F10" s="134">
        <f>[2]VALVE!J15</f>
        <v>33.1507662835249</v>
      </c>
      <c r="G10" s="408"/>
    </row>
    <row r="11" spans="1:12">
      <c r="A11" s="400" t="str">
        <f>[2]VALVE!$A16</f>
        <v>KOR005.3</v>
      </c>
      <c r="B11" s="401" t="str">
        <f>[2]VALVE!$B16</f>
        <v>SYFL2-1/2</v>
      </c>
      <c r="C11" s="394">
        <f>[2]VALVE!$C16</f>
        <v>0</v>
      </c>
      <c r="D11" s="406"/>
      <c r="E11" s="403"/>
      <c r="F11" s="134">
        <f>[2]VALVE!J16</f>
        <v>36.1177203065134</v>
      </c>
      <c r="G11" s="408"/>
    </row>
    <row r="12" spans="1:12">
      <c r="A12" s="400" t="str">
        <f>[2]VALVE!$A17</f>
        <v>KOR005.4</v>
      </c>
      <c r="B12" s="401" t="str">
        <f>[2]VALVE!$B17</f>
        <v>SYFL2-5/8</v>
      </c>
      <c r="C12" s="394">
        <f>[2]VALVE!$C17</f>
        <v>0</v>
      </c>
      <c r="D12" s="409"/>
      <c r="E12" s="403"/>
      <c r="F12" s="134">
        <f>[2]VALVE!J17</f>
        <v>41.7747126436782</v>
      </c>
      <c r="G12" s="410"/>
    </row>
    <row r="13" ht="49.5" customHeight="1" spans="1:12">
      <c r="A13" s="400" t="str">
        <f>[2]VALVE!$A18</f>
        <v>KOR006</v>
      </c>
      <c r="B13" s="401" t="str">
        <f>[2]VALVE!$B18</f>
        <v>SG19</v>
      </c>
      <c r="C13" s="394" t="str">
        <f>[2]VALVE!$C18</f>
        <v>3/4NPT"</v>
      </c>
      <c r="D13" s="411" t="s">
        <v>870</v>
      </c>
      <c r="E13" s="269"/>
      <c r="F13" s="134">
        <f>[2]VALVE!J18</f>
        <v>24.2293333333333</v>
      </c>
      <c r="G13" s="412"/>
    </row>
    <row r="14" customHeight="1" spans="1:12">
      <c r="A14" s="400" t="str">
        <f>[2]VALVE!$A19</f>
        <v>KOR007</v>
      </c>
      <c r="B14" s="401" t="str">
        <f>[2]VALVE!$B19</f>
        <v>SGW6</v>
      </c>
      <c r="C14" s="394" t="str">
        <f>[2]VALVE!$C19</f>
        <v>1/4"</v>
      </c>
      <c r="D14" s="402" t="s">
        <v>871</v>
      </c>
      <c r="E14" s="403"/>
      <c r="F14" s="134">
        <f>[2]VALVE!J19</f>
        <v>23.237183908046</v>
      </c>
      <c r="G14" s="404"/>
    </row>
    <row r="15" spans="1:12">
      <c r="A15" s="400" t="str">
        <f>[2]VALVE!$A20</f>
        <v>KOR008</v>
      </c>
      <c r="B15" s="401" t="str">
        <f>[2]VALVE!$B20</f>
        <v>SGW10</v>
      </c>
      <c r="C15" s="394" t="str">
        <f>[2]VALVE!$C20</f>
        <v>3/8"</v>
      </c>
      <c r="D15" s="406"/>
      <c r="E15" s="403"/>
      <c r="F15" s="134">
        <f>[2]VALVE!J20</f>
        <v>24.7641762452107</v>
      </c>
      <c r="G15" s="404"/>
    </row>
    <row r="16" spans="1:12">
      <c r="A16" s="400" t="str">
        <f>[2]VALVE!$A21</f>
        <v>KOR009</v>
      </c>
      <c r="B16" s="401" t="str">
        <f>[2]VALVE!$B21</f>
        <v>SGW12</v>
      </c>
      <c r="C16" s="394" t="str">
        <f>[2]VALVE!$C21</f>
        <v>1/2"</v>
      </c>
      <c r="D16" s="406"/>
      <c r="E16" s="403"/>
      <c r="F16" s="134">
        <f>[2]VALVE!J21</f>
        <v>33.5068007662835</v>
      </c>
      <c r="G16" s="404"/>
    </row>
    <row r="17" spans="1:7">
      <c r="A17" s="400" t="str">
        <f>[2]VALVE!$A22</f>
        <v>KOR010</v>
      </c>
      <c r="B17" s="401" t="str">
        <f>[2]VALVE!$B22</f>
        <v>SGW16</v>
      </c>
      <c r="C17" s="394" t="str">
        <f>[2]VALVE!$C22</f>
        <v>5/8"</v>
      </c>
      <c r="D17" s="406"/>
      <c r="E17" s="403"/>
      <c r="F17" s="134">
        <f>[2]VALVE!J22</f>
        <v>43.5153256704981</v>
      </c>
      <c r="G17" s="404"/>
    </row>
    <row r="18" spans="1:7">
      <c r="A18" s="400" t="str">
        <f>[2]VALVE!$A23</f>
        <v>KOR011</v>
      </c>
      <c r="B18" s="401" t="str">
        <f>[2]VALVE!$B23</f>
        <v>SGW19</v>
      </c>
      <c r="C18" s="394" t="str">
        <f>[2]VALVE!$C23</f>
        <v>3/4"</v>
      </c>
      <c r="D18" s="406"/>
      <c r="E18" s="403"/>
      <c r="F18" s="134">
        <f>[2]VALVE!J23</f>
        <v>56.1743295019157</v>
      </c>
      <c r="G18" s="404"/>
    </row>
    <row r="19" spans="1:7">
      <c r="A19" s="400" t="str">
        <f>[2]VALVE!$A24</f>
        <v>KOR012</v>
      </c>
      <c r="B19" s="401" t="str">
        <f>[2]VALVE!$B24</f>
        <v>SGW22</v>
      </c>
      <c r="C19" s="394" t="str">
        <f>[2]VALVE!$C24</f>
        <v>7/8"</v>
      </c>
      <c r="D19" s="406"/>
      <c r="E19" s="403"/>
      <c r="F19" s="134">
        <f>[2]VALVE!J24</f>
        <v>64.3235632183908</v>
      </c>
      <c r="G19" s="404"/>
    </row>
    <row r="20" spans="1:7">
      <c r="A20" s="400" t="str">
        <f>[2]VALVE!$A25</f>
        <v>KOR013</v>
      </c>
      <c r="B20" s="401" t="str">
        <f>[2]VALVE!$B25</f>
        <v>SGW28</v>
      </c>
      <c r="C20" s="394" t="str">
        <f>[2]VALVE!$C25</f>
        <v>1 1/8"</v>
      </c>
      <c r="D20" s="409"/>
      <c r="E20" s="403"/>
      <c r="F20" s="134">
        <f>[2]VALVE!J25</f>
        <v>81.492337164751</v>
      </c>
      <c r="G20" s="404"/>
    </row>
    <row r="21" ht="15" customHeight="1" spans="1:7">
      <c r="A21" s="400" t="str">
        <f>[2]VALVE!$A26</f>
        <v>KOR013.01</v>
      </c>
      <c r="B21" s="401" t="str">
        <f>[2]VALVE!$B26</f>
        <v>3/8" CHECK VALVE STRAIGHT TYPE</v>
      </c>
      <c r="C21" s="394" t="str">
        <f>[2]VALVE!$C26</f>
        <v>3/8"</v>
      </c>
      <c r="D21" s="394" t="s">
        <v>872</v>
      </c>
      <c r="E21" s="413" t="str">
        <f>[2]VALVE!$E26</f>
        <v>1/2 (D22)</v>
      </c>
      <c r="F21" s="134">
        <f>[2]VALVE!J26</f>
        <v>37.9770114942529</v>
      </c>
      <c r="G21" s="407"/>
    </row>
    <row r="22" customHeight="1" spans="1:7">
      <c r="A22" s="400" t="str">
        <f>[2]VALVE!$A27</f>
        <v>KOR013.1</v>
      </c>
      <c r="B22" s="401" t="str">
        <f>[2]VALVE!$B27</f>
        <v>1/2" CHECK VALVE STRAIGHT TYPE</v>
      </c>
      <c r="C22" s="394" t="str">
        <f>[2]VALVE!$C27</f>
        <v>1/2" </v>
      </c>
      <c r="D22" s="414"/>
      <c r="E22" s="413" t="str">
        <f>[2]VALVE!$E27</f>
        <v>1/2 (D29)</v>
      </c>
      <c r="F22" s="134">
        <f>[2]VALVE!J27</f>
        <v>47.7379411764706</v>
      </c>
      <c r="G22" s="408"/>
    </row>
    <row r="23" spans="1:7">
      <c r="A23" s="400" t="str">
        <f>[2]VALVE!$A28</f>
        <v>KOR014</v>
      </c>
      <c r="B23" s="401" t="str">
        <f>[2]VALVE!$B28</f>
        <v>5/8" CHECK VALVE STRAIGHT TYPE</v>
      </c>
      <c r="C23" s="394" t="str">
        <f>[2]VALVE!$C28</f>
        <v>5/8" </v>
      </c>
      <c r="D23" s="414"/>
      <c r="E23" s="413" t="str">
        <f>[2]VALVE!$E28</f>
        <v>5/8 (D29)</v>
      </c>
      <c r="F23" s="134">
        <f>[2]VALVE!J28</f>
        <v>65.3511764705882</v>
      </c>
      <c r="G23" s="408"/>
    </row>
    <row r="24" ht="12.75" customHeight="1" spans="1:7">
      <c r="A24" s="400" t="str">
        <f>[2]VALVE!$A29</f>
        <v>KOR015</v>
      </c>
      <c r="B24" s="401" t="str">
        <f>[2]VALVE!$B29</f>
        <v>3/4" CHECK VALVE STRAIGHT TYPE</v>
      </c>
      <c r="C24" s="394" t="str">
        <f>[2]VALVE!$C29</f>
        <v>3/4" </v>
      </c>
      <c r="D24" s="414"/>
      <c r="E24" s="413" t="str">
        <f>[2]VALVE!$E29</f>
        <v>3/4 (D41)</v>
      </c>
      <c r="F24" s="134">
        <f>[2]VALVE!J29</f>
        <v>93.5323529411765</v>
      </c>
      <c r="G24" s="408"/>
    </row>
    <row r="25" ht="12.75" customHeight="1" spans="1:7">
      <c r="A25" s="400" t="str">
        <f>[2]VALVE!$A30</f>
        <v>KOR016</v>
      </c>
      <c r="B25" s="401" t="str">
        <f>[2]VALVE!$B30</f>
        <v>7/8" CHECK VALVE STRAIGHT TYPE</v>
      </c>
      <c r="C25" s="394" t="str">
        <f>[2]VALVE!$C30</f>
        <v>7/8" </v>
      </c>
      <c r="D25" s="414"/>
      <c r="E25" s="413" t="str">
        <f>[2]VALVE!$E30</f>
        <v>7/8 (D41)</v>
      </c>
      <c r="F25" s="134">
        <f>[2]VALVE!J30</f>
        <v>94.7470588235294</v>
      </c>
      <c r="G25" s="408"/>
    </row>
    <row r="26" ht="12.75" customHeight="1" spans="1:7">
      <c r="A26" s="400" t="str">
        <f>[2]VALVE!$A31</f>
        <v>KOR017</v>
      </c>
      <c r="B26" s="401" t="str">
        <f>[2]VALVE!$B31</f>
        <v>1 1/8" CHECK VALVE STRAIGHT TYPE</v>
      </c>
      <c r="C26" s="394" t="str">
        <f>[2]VALVE!$C31</f>
        <v>1-1/8" </v>
      </c>
      <c r="D26" s="414"/>
      <c r="E26" s="413" t="str">
        <f>[2]VALVE!$E31</f>
        <v>1-1/8 (D54)</v>
      </c>
      <c r="F26" s="134">
        <f>[2]VALVE!J31</f>
        <v>199.211764705882</v>
      </c>
      <c r="G26" s="408"/>
    </row>
    <row r="27" ht="12.75" customHeight="1" spans="1:7">
      <c r="A27" s="400" t="str">
        <f>[2]VALVE!$A32</f>
        <v>KOR018</v>
      </c>
      <c r="B27" s="401" t="str">
        <f>[2]VALVE!$B32</f>
        <v>1 3/8" CHECK VALVE STRAIGHT TYPE</v>
      </c>
      <c r="C27" s="394" t="str">
        <f>[2]VALVE!$C32</f>
        <v>1-3/8" </v>
      </c>
      <c r="D27" s="414"/>
      <c r="E27" s="413" t="str">
        <f>[2]VALVE!$E32</f>
        <v>1-3/8 (D54)</v>
      </c>
      <c r="F27" s="134">
        <f>[2]VALVE!J32</f>
        <v>208.929411764706</v>
      </c>
      <c r="G27" s="408"/>
    </row>
    <row r="28" ht="12.75" customHeight="1" spans="1:7">
      <c r="A28" s="400" t="str">
        <f>[2]VALVE!$A33</f>
        <v>KOR019</v>
      </c>
      <c r="B28" s="401" t="str">
        <f>[2]VALVE!$B33</f>
        <v>1 5/8" CHECK VALVE STRAIGHT TYPE</v>
      </c>
      <c r="C28" s="394" t="str">
        <f>[2]VALVE!$C33</f>
        <v>1-5/8" </v>
      </c>
      <c r="D28" s="414"/>
      <c r="E28" s="413" t="str">
        <f>[2]VALVE!$E33</f>
        <v>1-5/8 (D54)</v>
      </c>
      <c r="F28" s="134">
        <f>[2]VALVE!J33</f>
        <v>218.647058823529</v>
      </c>
      <c r="G28" s="410"/>
    </row>
    <row r="29" ht="12.75" customHeight="1" spans="1:7">
      <c r="A29" s="400" t="str">
        <f>[2]VALVE!$A34</f>
        <v>KOR020</v>
      </c>
      <c r="B29" s="401" t="str">
        <f>[2]VALVE!$B34</f>
        <v>1 1/8" CHECK VALVE)ANKLE TYPE</v>
      </c>
      <c r="C29" s="394" t="str">
        <f>[2]VALVE!$C34</f>
        <v>1-1/8" </v>
      </c>
      <c r="D29" s="414"/>
      <c r="E29" s="403"/>
      <c r="F29" s="134">
        <f>[2]VALVE!J34</f>
        <v>305.925925925926</v>
      </c>
      <c r="G29" s="404"/>
    </row>
    <row r="30" ht="12.75" customHeight="1" spans="1:7">
      <c r="A30" s="400" t="str">
        <f>[2]VALVE!$A35</f>
        <v>KOR021</v>
      </c>
      <c r="B30" s="401" t="str">
        <f>[2]VALVE!$B35</f>
        <v>1 3/8" CHECK VALVE ANKLE TYPE</v>
      </c>
      <c r="C30" s="394" t="str">
        <f>[2]VALVE!$C35</f>
        <v>1-3/8" </v>
      </c>
      <c r="D30" s="414"/>
      <c r="E30" s="403"/>
      <c r="F30" s="134">
        <f>[2]VALVE!J35</f>
        <v>305.925925925926</v>
      </c>
      <c r="G30" s="404"/>
    </row>
    <row r="31" ht="22.9" customHeight="1" spans="1:7">
      <c r="A31" s="400" t="str">
        <f>[2]VALVE!$A40</f>
        <v>KOR026</v>
      </c>
      <c r="B31" s="401" t="str">
        <f>[2]VALVE!$B40</f>
        <v>QC BALL VALVE C/W PORT (1/4")</v>
      </c>
      <c r="C31" s="394" t="str">
        <f>[2]VALVE!$C40</f>
        <v>1/4"</v>
      </c>
      <c r="D31" s="402" t="s">
        <v>873</v>
      </c>
      <c r="E31" s="403"/>
      <c r="F31" s="134">
        <f>[2]VALVE!J40</f>
        <v>49.8448275862069</v>
      </c>
      <c r="G31" s="407"/>
    </row>
    <row r="32" ht="22.9" customHeight="1" spans="1:7">
      <c r="A32" s="400" t="str">
        <f>[2]VALVE!$A41</f>
        <v>KOR027</v>
      </c>
      <c r="B32" s="401" t="str">
        <f>[2]VALVE!$B41</f>
        <v>QC BALL VALVE C/W PORT (3/8")</v>
      </c>
      <c r="C32" s="394" t="str">
        <f>[2]VALVE!$C41</f>
        <v>3/8"</v>
      </c>
      <c r="D32" s="406"/>
      <c r="E32" s="403"/>
      <c r="F32" s="134">
        <f>[2]VALVE!J41</f>
        <v>51.4272030651341</v>
      </c>
      <c r="G32" s="408"/>
    </row>
    <row r="33" ht="22.9" customHeight="1" spans="1:7">
      <c r="A33" s="400" t="str">
        <f>[2]VALVE!$A42</f>
        <v>KOR028</v>
      </c>
      <c r="B33" s="401" t="str">
        <f>[2]VALVE!$B42</f>
        <v>QC BALL VALVE C/W PORT (1/2")</v>
      </c>
      <c r="C33" s="394" t="str">
        <f>[2]VALVE!$C42</f>
        <v>1/2"</v>
      </c>
      <c r="D33" s="406"/>
      <c r="E33" s="403"/>
      <c r="F33" s="134">
        <f>[2]VALVE!J42</f>
        <v>52.2183908045977</v>
      </c>
      <c r="G33" s="408"/>
    </row>
    <row r="34" ht="22.9" customHeight="1" spans="1:7">
      <c r="A34" s="400" t="str">
        <f>[2]VALVE!$A43</f>
        <v>KOR029</v>
      </c>
      <c r="B34" s="401" t="str">
        <f>[2]VALVE!$B43</f>
        <v>QC BALL VALVE C/W PORT (5/8")</v>
      </c>
      <c r="C34" s="394" t="str">
        <f>[2]VALVE!$C43</f>
        <v>5/8"</v>
      </c>
      <c r="D34" s="406"/>
      <c r="E34" s="403"/>
      <c r="F34" s="134">
        <f>[2]VALVE!J43</f>
        <v>53.0095785440613</v>
      </c>
      <c r="G34" s="408"/>
    </row>
    <row r="35" ht="22.9" customHeight="1" spans="1:7">
      <c r="A35" s="400" t="str">
        <f>[2]VALVE!$A44</f>
        <v>KOR030</v>
      </c>
      <c r="B35" s="401" t="str">
        <f>[2]VALVE!$B44</f>
        <v>QC BALL VALVE C/W PORT (3/4")</v>
      </c>
      <c r="C35" s="394" t="str">
        <f>[2]VALVE!$C44</f>
        <v>3/4"</v>
      </c>
      <c r="D35" s="406"/>
      <c r="E35" s="403"/>
      <c r="F35" s="134">
        <f>[2]VALVE!J44</f>
        <v>77.536398467433</v>
      </c>
      <c r="G35" s="408"/>
    </row>
    <row r="36" ht="22.9" customHeight="1" spans="1:7">
      <c r="A36" s="400" t="str">
        <f>[2]VALVE!$A45</f>
        <v>KOR031</v>
      </c>
      <c r="B36" s="401" t="str">
        <f>[2]VALVE!$B45</f>
        <v>QC BALL VALVE C/W PORT (7/8")</v>
      </c>
      <c r="C36" s="394" t="str">
        <f>[2]VALVE!$C45</f>
        <v>7/8"</v>
      </c>
      <c r="D36" s="406"/>
      <c r="E36" s="403"/>
      <c r="F36" s="134">
        <f>[2]VALVE!J45</f>
        <v>83.8659003831418</v>
      </c>
      <c r="G36" s="408"/>
    </row>
    <row r="37" ht="22.9" customHeight="1" spans="1:7">
      <c r="A37" s="400" t="str">
        <f>[2]VALVE!$A46</f>
        <v>KOR032</v>
      </c>
      <c r="B37" s="401" t="str">
        <f>[2]VALVE!$B46</f>
        <v>QC BALL VALVE C/W PORT (1 1/8")</v>
      </c>
      <c r="C37" s="394" t="str">
        <f>[2]VALVE!$C46</f>
        <v>1-1/8"</v>
      </c>
      <c r="D37" s="406"/>
      <c r="E37" s="403"/>
      <c r="F37" s="134">
        <f>[2]VALVE!J46</f>
        <v>132.919540229885</v>
      </c>
      <c r="G37" s="408"/>
    </row>
    <row r="38" ht="22.9" customHeight="1" spans="1:7">
      <c r="A38" s="400" t="str">
        <f>[2]VALVE!$A47</f>
        <v>KOR033</v>
      </c>
      <c r="B38" s="401" t="str">
        <f>[2]VALVE!$B47</f>
        <v>QC BALL VALVE C/W PORT (1 3/8")</v>
      </c>
      <c r="C38" s="394" t="str">
        <f>[2]VALVE!$C47</f>
        <v>1-3/8"</v>
      </c>
      <c r="D38" s="406"/>
      <c r="E38" s="403"/>
      <c r="F38" s="134">
        <f>[2]VALVE!J47</f>
        <v>186.72030651341</v>
      </c>
      <c r="G38" s="408"/>
    </row>
    <row r="39" ht="22.9" customHeight="1" spans="1:7">
      <c r="A39" s="400" t="str">
        <f>[2]VALVE!$A48</f>
        <v>KOR034</v>
      </c>
      <c r="B39" s="401" t="str">
        <f>[2]VALVE!$B48</f>
        <v>QC BALL VALVE C/W PORT (1 5/8")</v>
      </c>
      <c r="C39" s="394" t="str">
        <f>[2]VALVE!$C48</f>
        <v>1-5/8"</v>
      </c>
      <c r="D39" s="406"/>
      <c r="E39" s="403"/>
      <c r="F39" s="134">
        <f>[2]VALVE!J48</f>
        <v>272.959770114943</v>
      </c>
      <c r="G39" s="408"/>
    </row>
    <row r="40" ht="22.9" customHeight="1" spans="1:7">
      <c r="A40" s="400" t="str">
        <f>[2]VALVE!$A49</f>
        <v>KOR035</v>
      </c>
      <c r="B40" s="401" t="str">
        <f>[2]VALVE!$B49</f>
        <v>QC BALL VALVE C/W PORT (2 1/8")</v>
      </c>
      <c r="C40" s="394" t="str">
        <f>[2]VALVE!$C49</f>
        <v>2-1/8"</v>
      </c>
      <c r="D40" s="406"/>
      <c r="E40" s="403"/>
      <c r="F40" s="134">
        <f>[2]VALVE!J49</f>
        <v>472.33908045977</v>
      </c>
      <c r="G40" s="408"/>
    </row>
    <row r="41" ht="22.9" customHeight="1" spans="1:7">
      <c r="A41" s="400" t="str">
        <f>[2]VALVE!$A50</f>
        <v>KOR036</v>
      </c>
      <c r="B41" s="401" t="str">
        <f>[2]VALVE!$B50</f>
        <v>QC BALL VALVE C/W PORT (2 5/8")</v>
      </c>
      <c r="C41" s="394" t="str">
        <f>[2]VALVE!$C50</f>
        <v>2-5/8"</v>
      </c>
      <c r="D41" s="406"/>
      <c r="E41" s="403"/>
      <c r="F41" s="134">
        <f>[2]VALVE!J50</f>
        <v>526.931034482759</v>
      </c>
      <c r="G41" s="408"/>
    </row>
    <row r="42" ht="22.9" customHeight="1" spans="1:7">
      <c r="A42" s="400" t="str">
        <f>[2]VALVE!$A58</f>
        <v>KOR041</v>
      </c>
      <c r="B42" s="401" t="str">
        <f>[2]VALVE!$B58</f>
        <v>SDA-22C300T 27bar (NPT1/4")</v>
      </c>
      <c r="C42" s="394" t="str">
        <f>[2]VALVE!$C58</f>
        <v>NPT1/4" X 3/8"</v>
      </c>
      <c r="D42" s="415" t="s">
        <v>874</v>
      </c>
      <c r="E42" s="403"/>
      <c r="F42" s="134">
        <f>[2]VALVE!J58</f>
        <v>158.650833313502</v>
      </c>
      <c r="G42" s="407"/>
    </row>
    <row r="43" ht="24" customHeight="1" spans="1:7">
      <c r="A43" s="400" t="str">
        <f>[2]VALVE!$A59</f>
        <v>KOR042</v>
      </c>
      <c r="B43" s="401" t="str">
        <f>[2]VALVE!$B59</f>
        <v>SDA-22C300T 27bar (NPT3/8")</v>
      </c>
      <c r="C43" s="394" t="str">
        <f>[2]VALVE!$C59</f>
        <v>NPT3/8" X 3/8"</v>
      </c>
      <c r="D43" s="416"/>
      <c r="E43" s="403"/>
      <c r="F43" s="134">
        <f>[2]VALVE!J59</f>
        <v>158.650833313502</v>
      </c>
      <c r="G43" s="408"/>
    </row>
    <row r="44" ht="24" customHeight="1" spans="1:7">
      <c r="A44" s="400" t="str">
        <f>[2]VALVE!$A60</f>
        <v>KOR042.1</v>
      </c>
      <c r="B44" s="401" t="str">
        <f>[2]VALVE!$B60</f>
        <v>SDA-22C300T 27bar (NPT1/2")</v>
      </c>
      <c r="C44" s="394" t="str">
        <f>[2]VALVE!$C60</f>
        <v>NPT1/2" X 3/8"</v>
      </c>
      <c r="D44" s="416"/>
      <c r="E44" s="403"/>
      <c r="F44" s="134">
        <f>[2]VALVE!J60</f>
        <v>158.650833313502</v>
      </c>
      <c r="G44" s="408"/>
    </row>
    <row r="45" ht="24" customHeight="1" spans="1:7">
      <c r="A45" s="400" t="str">
        <f>[2]VALVE!$A61</f>
        <v>KOR042.2</v>
      </c>
      <c r="B45" s="401" t="str">
        <f>[2]VALVE!$B61</f>
        <v>SAFETY BALL VALVE 3/8"</v>
      </c>
      <c r="C45" s="394">
        <f>[2]VALVE!$C61</f>
        <v>0</v>
      </c>
      <c r="D45" s="416"/>
      <c r="E45" s="403"/>
      <c r="F45" s="134">
        <f>[2]VALVE!J61</f>
        <v>76.152399990481</v>
      </c>
      <c r="G45" s="404"/>
    </row>
    <row r="46" ht="24" customHeight="1" spans="1:7">
      <c r="A46" s="400" t="str">
        <f>[2]VALVE!$A62</f>
        <v>KOR042.3</v>
      </c>
      <c r="B46" s="401" t="str">
        <f>[2]VALVE!$B62</f>
        <v>SAFETY BALL VALVE 1/2"</v>
      </c>
      <c r="C46" s="394">
        <f>[2]VALVE!$C62</f>
        <v>0</v>
      </c>
      <c r="D46" s="416"/>
      <c r="E46" s="403"/>
      <c r="F46" s="134">
        <f>[2]VALVE!J62</f>
        <v>76.152399990481</v>
      </c>
      <c r="G46" s="404"/>
    </row>
    <row r="47" spans="1:7">
      <c r="A47" s="400" t="str">
        <f>[2]VALVE!$A63</f>
        <v>KOR043</v>
      </c>
      <c r="B47" s="401" t="str">
        <f>[2]VALVE!$B63</f>
        <v>HAV1 ANKLE VALVE 3/8"</v>
      </c>
      <c r="C47" s="394" t="str">
        <f>[2]VALVE!$C63</f>
        <v>3/8"</v>
      </c>
      <c r="D47" s="309" t="s">
        <v>875</v>
      </c>
      <c r="E47" s="293"/>
      <c r="F47" s="134" t="str">
        <f>[2]VALVE!J63</f>
        <v>~</v>
      </c>
      <c r="G47" s="407"/>
    </row>
    <row r="48" spans="1:7">
      <c r="A48" s="400" t="str">
        <f>[2]VALVE!$A64</f>
        <v>KOR044</v>
      </c>
      <c r="B48" s="401" t="str">
        <f>[2]VALVE!$B64</f>
        <v>HAV2 ANKLE VALVE 1/2"</v>
      </c>
      <c r="C48" s="394" t="str">
        <f>[2]VALVE!$C64</f>
        <v>1/2"</v>
      </c>
      <c r="D48" s="310"/>
      <c r="E48" s="293"/>
      <c r="F48" s="134">
        <f>[2]VALVE!J64</f>
        <v>37.9770114942529</v>
      </c>
      <c r="G48" s="408"/>
    </row>
    <row r="49" spans="1:7">
      <c r="A49" s="400" t="str">
        <f>[2]VALVE!$A65</f>
        <v>KOR045</v>
      </c>
      <c r="B49" s="401" t="str">
        <f>[2]VALVE!$B65</f>
        <v>HAV3 ANKLE VALVE 5/8"</v>
      </c>
      <c r="C49" s="394" t="str">
        <f>[2]VALVE!$C65</f>
        <v>5/8"</v>
      </c>
      <c r="D49" s="310"/>
      <c r="E49" s="98"/>
      <c r="F49" s="134">
        <f>[2]VALVE!J65</f>
        <v>37.9770114942529</v>
      </c>
      <c r="G49" s="408"/>
    </row>
    <row r="50" spans="1:7">
      <c r="A50" s="400" t="str">
        <f>[2]VALVE!$A66</f>
        <v>KOR046</v>
      </c>
      <c r="B50" s="401" t="str">
        <f>[2]VALVE!$B66</f>
        <v>HAV5 ANKLE VALVE 3/4"</v>
      </c>
      <c r="C50" s="394" t="str">
        <f>[2]VALVE!$C66</f>
        <v>3/4"</v>
      </c>
      <c r="D50" s="310"/>
      <c r="E50" s="98"/>
      <c r="F50" s="134">
        <f>[2]VALVE!J66</f>
        <v>59.5548589341693</v>
      </c>
      <c r="G50" s="408"/>
    </row>
    <row r="51" spans="1:7">
      <c r="A51" s="400" t="str">
        <f>[2]VALVE!$A67</f>
        <v>KOR047</v>
      </c>
      <c r="B51" s="401" t="str">
        <f>[2]VALVE!$B67</f>
        <v>HAV6 ANKLE VALVE 7/8"</v>
      </c>
      <c r="C51" s="394" t="str">
        <f>[2]VALVE!$C67</f>
        <v>7/8"</v>
      </c>
      <c r="D51" s="310"/>
      <c r="E51" s="98"/>
      <c r="F51" s="134" t="str">
        <f>[2]VALVE!J67</f>
        <v>~</v>
      </c>
      <c r="G51" s="408"/>
    </row>
    <row r="52" spans="1:7">
      <c r="A52" s="400" t="str">
        <f>[2]VALVE!$A68</f>
        <v>KOR048</v>
      </c>
      <c r="B52" s="401" t="str">
        <f>[2]VALVE!$B68</f>
        <v>HAV8 ANKLE VALVE 1 1/8"</v>
      </c>
      <c r="C52" s="394" t="str">
        <f>[2]VALVE!$C68</f>
        <v>1-1/8"</v>
      </c>
      <c r="D52" s="310"/>
      <c r="E52" s="98"/>
      <c r="F52" s="134" t="str">
        <f>[2]VALVE!J68</f>
        <v>~</v>
      </c>
      <c r="G52" s="408"/>
    </row>
    <row r="53" ht="21.75" customHeight="1" spans="1:7">
      <c r="A53" s="400" t="str">
        <f>[2]VALVE!$A69</f>
        <v>KOR049</v>
      </c>
      <c r="B53" s="401" t="str">
        <f>[2]VALVE!$B69</f>
        <v>HAV9 ANKLE VALVE 1 3/8"</v>
      </c>
      <c r="C53" s="394" t="str">
        <f>[2]VALVE!$C69</f>
        <v>1-3/8"</v>
      </c>
      <c r="D53" s="310"/>
      <c r="E53" s="98"/>
      <c r="F53" s="134">
        <f>[2]VALVE!J69</f>
        <v>111.341692789969</v>
      </c>
      <c r="G53" s="408"/>
    </row>
    <row r="54" ht="30" customHeight="1" spans="1:7">
      <c r="A54" s="400" t="str">
        <f>[2]VALVE!$A70</f>
        <v>KOR050</v>
      </c>
      <c r="B54" s="401" t="str">
        <f>[2]VALVE!$B70</f>
        <v>HAV11 ANKLE VALVE 1 5/8"</v>
      </c>
      <c r="C54" s="394" t="str">
        <f>[2]VALVE!$C70</f>
        <v>1-5/8"</v>
      </c>
      <c r="D54" s="310"/>
      <c r="E54" s="98"/>
      <c r="F54" s="134">
        <f>[2]VALVE!J70</f>
        <v>182.980146290491</v>
      </c>
      <c r="G54" s="408"/>
    </row>
    <row r="55" ht="24" customHeight="1" spans="1:7">
      <c r="A55" s="400" t="str">
        <f>[2]VALVE!$A71</f>
        <v>KOR051</v>
      </c>
      <c r="B55" s="401" t="str">
        <f>[2]VALVE!$B71</f>
        <v>HAV12 ANKLE VALVE 2 1/8"</v>
      </c>
      <c r="C55" s="394" t="str">
        <f>[2]VALVE!$C71</f>
        <v>2-1/8"</v>
      </c>
      <c r="D55" s="311"/>
      <c r="E55" s="98"/>
      <c r="F55" s="134">
        <f>[2]VALVE!J71</f>
        <v>201.968652037618</v>
      </c>
      <c r="G55" s="408"/>
    </row>
    <row r="56" spans="1:7">
      <c r="A56" s="400" t="str">
        <f>[2]VALVE!$A72</f>
        <v>KOR052</v>
      </c>
      <c r="B56" s="401" t="str">
        <f>[2]VALVE!$B72</f>
        <v>OV34-SY (35mm, 1 1/8") SERVICE VALVE</v>
      </c>
      <c r="C56" s="394" t="str">
        <f>[2]VALVE!$C72</f>
        <v>1-1/8"</v>
      </c>
      <c r="D56" s="342" t="s">
        <v>876</v>
      </c>
      <c r="E56" s="98"/>
      <c r="F56" s="134">
        <f>[2]VALVE!J72</f>
        <v>73.0266283524904</v>
      </c>
      <c r="G56" s="408"/>
    </row>
    <row r="57" spans="1:7">
      <c r="A57" s="400" t="str">
        <f>[2]VALVE!$A73</f>
        <v>KOR053</v>
      </c>
      <c r="B57" s="401" t="str">
        <f>[2]VALVE!$B73</f>
        <v>OV32-SY (30mm, 3/4") SERVICE VALVE</v>
      </c>
      <c r="C57" s="394" t="str">
        <f>[2]VALVE!$C73</f>
        <v>3/4"</v>
      </c>
      <c r="D57" s="343"/>
      <c r="E57" s="98"/>
      <c r="F57" s="134">
        <f>[2]VALVE!J73</f>
        <v>59.1808429118774</v>
      </c>
      <c r="G57" s="408"/>
    </row>
    <row r="58" spans="1:7">
      <c r="A58" s="400" t="str">
        <f>[2]VALVE!$A74</f>
        <v>KOR054</v>
      </c>
      <c r="B58" s="401" t="str">
        <f>[2]VALVE!$B74</f>
        <v>OV34-A (30mm, 1 1/8") SERVICE VALVE</v>
      </c>
      <c r="C58" s="394" t="str">
        <f>[2]VALVE!$C74</f>
        <v>1 1/8"</v>
      </c>
      <c r="D58" s="343"/>
      <c r="E58" s="173"/>
      <c r="F58" s="134">
        <f>[2]VALVE!J74</f>
        <v>59.1808429118774</v>
      </c>
      <c r="G58" s="408"/>
    </row>
    <row r="59" spans="1:7">
      <c r="A59" s="400" t="str">
        <f>[2]VALVE!$A75</f>
        <v>KOR055</v>
      </c>
      <c r="B59" s="401" t="str">
        <f>[2]VALVE!$B75</f>
        <v>OV32-A (30mm, 3/4") SERVICE VALVE</v>
      </c>
      <c r="C59" s="394" t="str">
        <f>[2]VALVE!$C75</f>
        <v>3/4"</v>
      </c>
      <c r="D59" s="344"/>
      <c r="E59" s="173"/>
      <c r="F59" s="134">
        <f>[2]VALVE!J75</f>
        <v>59.1808429118774</v>
      </c>
      <c r="G59" s="410"/>
    </row>
    <row r="60" ht="63" customHeight="1" spans="1:7">
      <c r="A60" s="400" t="str">
        <f>[2]VALVE!$A76</f>
        <v>KOR055.1</v>
      </c>
      <c r="B60" s="401" t="str">
        <f>[2]VALVE!$B76</f>
        <v>TBVC 15 (1 3/8") STAND VALVE</v>
      </c>
      <c r="C60" s="394">
        <f>[2]VALVE!$C76</f>
        <v>0</v>
      </c>
      <c r="D60" s="417"/>
      <c r="E60" s="173"/>
      <c r="F60" s="134">
        <f>[2]VALVE!J76</f>
        <v>150.80223880597</v>
      </c>
      <c r="G60" s="345"/>
    </row>
    <row r="61" ht="17.25" customHeight="1" spans="1:7">
      <c r="A61" s="400" t="str">
        <f>[2]VALVE!$A77</f>
        <v>KOR055.3</v>
      </c>
      <c r="B61" s="401" t="str">
        <f>[2]VALVE!$B77</f>
        <v>CVC10  1 5/8" CHECK VALVE</v>
      </c>
      <c r="C61" s="394">
        <f>[2]VALVE!$C77</f>
        <v>0</v>
      </c>
      <c r="D61" s="417"/>
      <c r="E61" s="98"/>
      <c r="F61" s="134">
        <f>[2]VALVE!J77</f>
        <v>301.274253731343</v>
      </c>
      <c r="G61" s="410"/>
    </row>
    <row r="62" ht="24" spans="1:7">
      <c r="A62" s="400" t="str">
        <f>[2]VALVE!$A78</f>
        <v>KOR080</v>
      </c>
      <c r="B62" s="401" t="str">
        <f>[2]VALVE!$B78</f>
        <v>DPF(Ts01) 2.4c-01 Elect exp-valve c/w coil pqm-10012-00058</v>
      </c>
      <c r="C62" s="394" t="str">
        <f>[2]VALVE!$C78</f>
        <v>12.3KW </v>
      </c>
      <c r="D62" s="59" t="s">
        <v>877</v>
      </c>
      <c r="E62" s="404"/>
      <c r="F62" s="134">
        <f>[2]VALVE!J78</f>
        <v>90.5070085470085</v>
      </c>
      <c r="G62" s="404"/>
    </row>
    <row r="63" ht="24" spans="1:7">
      <c r="A63" s="400" t="str">
        <f>[2]VALVE!$A79</f>
        <v>KOR080.1</v>
      </c>
      <c r="B63" s="401" t="str">
        <f>[2]VALVE!$B79</f>
        <v>DPF(Ts01) 2.4c-01 Elect exp-valve c/w coil pqm-10012-00058,Controller,Pressure sensor,tranformer</v>
      </c>
      <c r="C63" s="394" t="str">
        <f>[2]VALVE!$C79</f>
        <v>12.3KW </v>
      </c>
      <c r="D63" s="59" t="s">
        <v>877</v>
      </c>
      <c r="E63" s="404"/>
      <c r="F63" s="134">
        <f>[2]VALVE!J79</f>
        <v>906.55264957265</v>
      </c>
      <c r="G63" s="404"/>
    </row>
    <row r="64" ht="24" spans="1:7">
      <c r="A64" s="400" t="str">
        <f>[2]VALVE!$A80</f>
        <v>KOR081</v>
      </c>
      <c r="B64" s="401" t="str">
        <f>[2]VALVE!$B80</f>
        <v>DPF(Ts01) 3.0c-01 Elect exp-valve c/w coil pqm-10012-00058</v>
      </c>
      <c r="C64" s="394" t="str">
        <f>[2]VALVE!$C80</f>
        <v>14.7KW</v>
      </c>
      <c r="D64" s="59" t="s">
        <v>878</v>
      </c>
      <c r="E64" s="404"/>
      <c r="F64" s="134">
        <f>[2]VALVE!J80</f>
        <v>97.5668376068376</v>
      </c>
      <c r="G64" s="404"/>
    </row>
    <row r="65" ht="24" spans="1:7">
      <c r="A65" s="400" t="str">
        <f>[2]VALVE!$A81</f>
        <v>KOR081.1</v>
      </c>
      <c r="B65" s="401" t="str">
        <f>[2]VALVE!$B81</f>
        <v>DPF(Ts01) 3.0c-01 Elect exp-valve c/w coil pqm-10012-00058,Controller,Pressure sensor,transformer</v>
      </c>
      <c r="C65" s="394" t="str">
        <f>[2]VALVE!$C81</f>
        <v>14.7KW</v>
      </c>
      <c r="D65" s="59" t="s">
        <v>879</v>
      </c>
      <c r="E65" s="404"/>
      <c r="F65" s="134">
        <f>[2]VALVE!J81</f>
        <v>913.612478632479</v>
      </c>
      <c r="G65" s="404"/>
    </row>
    <row r="66" ht="24" spans="1:7">
      <c r="A66" s="400" t="str">
        <f>[2]VALVE!$A82</f>
        <v>KOR082</v>
      </c>
      <c r="B66" s="401" t="str">
        <f>[2]VALVE!$B82</f>
        <v>DPF(Ts01) 3.2c-01 Elect exp-valve c/w coil pqm-10012-00058</v>
      </c>
      <c r="C66" s="394" t="str">
        <f>[2]VALVE!$C82</f>
        <v>19.6KW</v>
      </c>
      <c r="D66" s="59" t="s">
        <v>880</v>
      </c>
      <c r="E66" s="404"/>
      <c r="F66" s="134">
        <f>[2]VALVE!J82</f>
        <v>111.545299145299</v>
      </c>
      <c r="G66" s="404"/>
    </row>
    <row r="67" ht="24" spans="1:7">
      <c r="A67" s="400" t="str">
        <f>[2]VALVE!$A83</f>
        <v>KOR082.1</v>
      </c>
      <c r="B67" s="401" t="str">
        <f>[2]VALVE!$B83</f>
        <v>DPF(Ts01) 3.2c-01 Elect exp-valve c/w coil pqm-10012-00058,Controller,Pressure sensor,transformer</v>
      </c>
      <c r="C67" s="394" t="str">
        <f>[2]VALVE!$C83</f>
        <v>19.6KW</v>
      </c>
      <c r="D67" s="59" t="s">
        <v>880</v>
      </c>
      <c r="E67" s="404"/>
      <c r="F67" s="134">
        <f>[2]VALVE!J83</f>
        <v>927.59094017094</v>
      </c>
      <c r="G67" s="404"/>
    </row>
    <row r="68" ht="24" spans="1:7">
      <c r="A68" s="400" t="str">
        <f>[2]VALVE!$A84</f>
        <v>KOR083</v>
      </c>
      <c r="B68" s="401" t="str">
        <f>[2]VALVE!$B84</f>
        <v>DPF(Ts01) 4.0c-01 Elect exp-valve c/w coil pqm-03012-00009</v>
      </c>
      <c r="C68" s="394" t="str">
        <f>[2]VALVE!$C84</f>
        <v>29.4KW</v>
      </c>
      <c r="D68" s="59" t="s">
        <v>881</v>
      </c>
      <c r="E68" s="404"/>
      <c r="F68" s="134">
        <f>[2]VALVE!J84</f>
        <v>219.560683760684</v>
      </c>
      <c r="G68" s="404"/>
    </row>
    <row r="69" ht="24" spans="1:7">
      <c r="A69" s="400" t="str">
        <f>[2]VALVE!$A85</f>
        <v>KOR083.1</v>
      </c>
      <c r="B69" s="401" t="str">
        <f>[2]VALVE!$B85</f>
        <v>DPF(Ts01) 4.0c-01 Elect exp-valve c/w coil pqm-03012-00009,Controller,Pressure sensor,transformer</v>
      </c>
      <c r="C69" s="394" t="str">
        <f>[2]VALVE!$C85</f>
        <v>29.4KW</v>
      </c>
      <c r="D69" s="59" t="s">
        <v>881</v>
      </c>
      <c r="E69" s="404"/>
      <c r="F69" s="134">
        <f>[2]VALVE!J85</f>
        <v>1035.60632478632</v>
      </c>
      <c r="G69" s="404"/>
    </row>
    <row r="70" ht="24" spans="1:7">
      <c r="A70" s="400" t="str">
        <f>[2]VALVE!$A86</f>
        <v>KOR084</v>
      </c>
      <c r="B70" s="401" t="str">
        <f>[2]VALVE!$B86</f>
        <v>DPF(Ts01) 4.5c-01 Elect exp-valve c/w coil pqm-03012-00009</v>
      </c>
      <c r="C70" s="394" t="str">
        <f>[2]VALVE!$C86</f>
        <v>36.8KW</v>
      </c>
      <c r="D70" s="59" t="s">
        <v>882</v>
      </c>
      <c r="E70" s="404"/>
      <c r="F70" s="134">
        <f>[2]VALVE!J86</f>
        <v>222.384615384615</v>
      </c>
      <c r="G70" s="404"/>
    </row>
    <row r="71" ht="34.5" customHeight="1" spans="1:7">
      <c r="A71" s="400" t="str">
        <f>[2]VALVE!$A87</f>
        <v>KOR084.1</v>
      </c>
      <c r="B71" s="401" t="str">
        <f>[2]VALVE!$B87</f>
        <v>DPF(Ts01) 4.5c-01 Elect exp-valve c/w coil pqm-03012-00009,Controller,Pressure sensor,transformer</v>
      </c>
      <c r="C71" s="394" t="str">
        <f>[2]VALVE!$C87</f>
        <v>36.8KW</v>
      </c>
      <c r="D71" s="59" t="s">
        <v>882</v>
      </c>
      <c r="E71" s="404"/>
      <c r="F71" s="134">
        <f>[2]VALVE!J87</f>
        <v>1038.43025641026</v>
      </c>
      <c r="G71" s="404"/>
    </row>
    <row r="72" ht="39" customHeight="1" spans="1:7">
      <c r="A72" s="400" t="str">
        <f>[2]VALVE!$A88</f>
        <v>KOR085</v>
      </c>
      <c r="B72" s="401" t="str">
        <f>[2]VALVE!$B88</f>
        <v>PQM-10012-00058 VALVE COIL</v>
      </c>
      <c r="C72" s="394">
        <f>[2]VALVE!$C88</f>
        <v>0</v>
      </c>
      <c r="D72" s="173"/>
      <c r="E72" s="404"/>
      <c r="F72" s="134">
        <f>[2]VALVE!J88</f>
        <v>40.5657777777778</v>
      </c>
      <c r="G72" s="404"/>
    </row>
    <row r="73" ht="43.5" customHeight="1" spans="1:7">
      <c r="A73" s="400" t="str">
        <f>[2]VALVE!$A89</f>
        <v>KOR086</v>
      </c>
      <c r="B73" s="401" t="str">
        <f>[2]VALVE!$B89</f>
        <v>PQM-03012-00009 VALVE COIL</v>
      </c>
      <c r="C73" s="394">
        <f>[2]VALVE!$C89</f>
        <v>0</v>
      </c>
      <c r="D73" s="418"/>
      <c r="E73" s="404"/>
      <c r="F73" s="134">
        <f>[2]VALVE!J89</f>
        <v>77.5522222222222</v>
      </c>
      <c r="G73" s="404"/>
    </row>
    <row r="74" ht="30" customHeight="1" spans="1:7">
      <c r="A74" s="400" t="str">
        <f>[2]VALVE!$A90</f>
        <v>KOR087</v>
      </c>
      <c r="B74" s="401" t="str">
        <f>[2]VALVE!$B90</f>
        <v>SEC-601-00 Controller c/w temp sensor</v>
      </c>
      <c r="C74" s="394">
        <f>[2]VALVE!$C90</f>
        <v>0</v>
      </c>
      <c r="D74" s="418"/>
      <c r="E74" s="404"/>
      <c r="F74" s="134">
        <f>[2]VALVE!J90</f>
        <v>443.592592592593</v>
      </c>
      <c r="G74" s="404"/>
    </row>
    <row r="75" ht="30" customHeight="1" spans="1:7">
      <c r="A75" s="400" t="str">
        <f>[2]VALVE!$A91</f>
        <v>KOR088</v>
      </c>
      <c r="B75" s="401" t="str">
        <f>[2]VALVE!$B91</f>
        <v>SEC-601-R4-24 Controller c/w temp sensor</v>
      </c>
      <c r="C75" s="394">
        <f>[2]VALVE!$C91</f>
        <v>0</v>
      </c>
      <c r="D75" s="418"/>
      <c r="E75" s="404"/>
      <c r="F75" s="134">
        <f>[2]VALVE!J91</f>
        <v>443.592592592593</v>
      </c>
      <c r="G75" s="404"/>
    </row>
    <row r="76" ht="30" customHeight="1" spans="1:7">
      <c r="A76" s="400" t="str">
        <f>[2]VALVE!$A92</f>
        <v>KOR088.1</v>
      </c>
      <c r="B76" s="401" t="str">
        <f>[2]VALVE!$B92</f>
        <v>SEC-612-R4 Controller wifi c/w temp sensor</v>
      </c>
      <c r="C76" s="394">
        <f>[2]VALVE!$C92</f>
        <v>0</v>
      </c>
      <c r="D76" s="418"/>
      <c r="E76" s="404"/>
      <c r="F76" s="134">
        <f>[2]VALVE!J92</f>
        <v>443.592592592593</v>
      </c>
      <c r="G76" s="404"/>
    </row>
    <row r="77" ht="61.5" customHeight="1" spans="1:7">
      <c r="A77" s="400" t="str">
        <f>[2]VALVE!$A93</f>
        <v>KOR089</v>
      </c>
      <c r="B77" s="401" t="str">
        <f>[2]VALVE!$B93</f>
        <v>YCQB02L28 Pressure sensor</v>
      </c>
      <c r="C77" s="394">
        <f>[2]VALVE!$C93</f>
        <v>0</v>
      </c>
      <c r="D77" s="418"/>
      <c r="E77" s="404"/>
      <c r="F77" s="134">
        <f>[2]VALVE!J93</f>
        <v>103.654901960784</v>
      </c>
      <c r="G77" s="345"/>
    </row>
    <row r="78" ht="61.5" customHeight="1" spans="1:7">
      <c r="A78" s="400" t="str">
        <f>[2]VALVE!$A94</f>
        <v>KOR089.1</v>
      </c>
      <c r="B78" s="401" t="str">
        <f>[2]VALVE!$B94</f>
        <v>NTC5K SENSOR</v>
      </c>
      <c r="C78" s="394"/>
      <c r="D78" s="418"/>
      <c r="E78" s="404"/>
      <c r="F78" s="134">
        <f>[2]VALVE!J94</f>
        <v>26.6425490196078</v>
      </c>
      <c r="G78" s="345"/>
    </row>
    <row r="79" ht="68.25" customHeight="1" spans="1:7">
      <c r="A79" s="400" t="str">
        <f>[2]VALVE!$A95</f>
        <v>KOR090</v>
      </c>
      <c r="B79" s="401" t="str">
        <f>[2]VALVE!$B95</f>
        <v>Meanwell LRS-50-24 tranformer</v>
      </c>
      <c r="C79" s="394">
        <f>[2]VALVE!$C95</f>
        <v>0</v>
      </c>
      <c r="D79" s="419"/>
      <c r="E79" s="404"/>
      <c r="F79" s="134">
        <f>[2]VALVE!J95</f>
        <v>50.5419559127999</v>
      </c>
      <c r="G79" s="345"/>
    </row>
    <row r="80" ht="72" customHeight="1" spans="1:7">
      <c r="A80" s="400" t="str">
        <f>[2]VALVE!$A96</f>
        <v>KOR091</v>
      </c>
      <c r="B80" s="401" t="str">
        <f>[2]VALVE!$B96</f>
        <v>3 WAY REVERSING VALVE</v>
      </c>
      <c r="C80" s="394">
        <f>[2]VALVE!$C96</f>
        <v>0</v>
      </c>
      <c r="D80" s="418"/>
      <c r="E80" s="404"/>
      <c r="F80" s="134">
        <f>[2]VALVE!J96</f>
        <v>136.047058823529</v>
      </c>
      <c r="G80" s="420"/>
    </row>
    <row r="81" spans="1:7">
      <c r="A81" s="400" t="str">
        <f>[2]VALVE!$A97</f>
        <v>KOR092</v>
      </c>
      <c r="B81" s="401" t="str">
        <f>[2]VALVE!$B97</f>
        <v>MDF-A03-3L003 (3/8") solenoid valve c/w coil </v>
      </c>
      <c r="C81" s="394" t="str">
        <f>[2]VALVE!$C97</f>
        <v>1hp-2hp</v>
      </c>
      <c r="D81" s="20"/>
      <c r="E81" s="404"/>
      <c r="F81" s="134">
        <f>[2]VALVE!J97</f>
        <v>110.36498557444</v>
      </c>
      <c r="G81" s="404"/>
    </row>
    <row r="82" spans="1:7">
      <c r="A82" s="400" t="str">
        <f>[2]VALVE!$A98</f>
        <v>KOR093</v>
      </c>
      <c r="B82" s="401" t="str">
        <f>[2]VALVE!$B98</f>
        <v>MDF-A03-6L001 (3/8")  solenoid valve c/w coil </v>
      </c>
      <c r="C82" s="394" t="str">
        <f>[2]VALVE!$C98</f>
        <v>2.5hp-3.5hp</v>
      </c>
      <c r="D82" s="20"/>
      <c r="E82" s="404"/>
      <c r="F82" s="134">
        <f>[2]VALVE!J98</f>
        <v>127.537071800234</v>
      </c>
      <c r="G82" s="404"/>
    </row>
    <row r="83" spans="1:7">
      <c r="A83" s="400" t="str">
        <f>[2]VALVE!$A100</f>
        <v>KOR093.1</v>
      </c>
      <c r="B83" s="401" t="str">
        <f>[2]VALVE!$B100</f>
        <v>MDF-A03-6L003 (1/2")  solenoid valve c/w coil</v>
      </c>
      <c r="C83" s="394" t="str">
        <f>[2]VALVE!$C100</f>
        <v>4hp-5hp</v>
      </c>
      <c r="D83" s="20"/>
      <c r="E83" s="345"/>
      <c r="F83" s="134">
        <f>[2]VALVE!J100</f>
        <v>127.537071800234</v>
      </c>
      <c r="G83" s="404"/>
    </row>
    <row r="84" spans="1:7">
      <c r="A84" s="400" t="str">
        <f>[2]VALVE!$A101</f>
        <v>KOR094</v>
      </c>
      <c r="B84" s="401" t="str">
        <f>[2]VALVE!$B101</f>
        <v>MDF-A03-10L003 (1/2")  solenoid valve c/w coil</v>
      </c>
      <c r="C84" s="394" t="str">
        <f>[2]VALVE!$C101</f>
        <v>5hp-7.5hp</v>
      </c>
      <c r="D84" s="20"/>
      <c r="E84" s="345"/>
      <c r="F84" s="134">
        <f>[2]VALVE!J101</f>
        <v>152.066823730992</v>
      </c>
      <c r="G84" s="404"/>
    </row>
    <row r="85" spans="1:7">
      <c r="A85" s="400" t="str">
        <f>[2]VALVE!$A103</f>
        <v>KOR095</v>
      </c>
      <c r="B85" s="401" t="str">
        <f>[2]VALVE!$B103</f>
        <v>MDF-A03-15L001 (5/8")  solenoid valve c/w coil</v>
      </c>
      <c r="C85" s="394" t="str">
        <f>[2]VALVE!$C103</f>
        <v>8hp-18hp</v>
      </c>
      <c r="D85" s="20"/>
      <c r="E85" s="345"/>
      <c r="F85" s="134">
        <f>[2]VALVE!J103</f>
        <v>184.558981013695</v>
      </c>
      <c r="G85" s="404"/>
    </row>
    <row r="86" ht="24" spans="1:7">
      <c r="A86" s="400" t="str">
        <f>[2]VALVE!$A99</f>
        <v>KOR093.01</v>
      </c>
      <c r="B86" s="401" t="str">
        <f>[2]VALVE!$B99</f>
        <v>MDF-A03-6H002 (3/8") SANHUA SOLENOID VALVE C/W COIL (WELDING)</v>
      </c>
      <c r="C86" s="394" t="str">
        <f>[2]VALVE!$C99</f>
        <v>2.5hp-3.5hp</v>
      </c>
      <c r="D86" s="20"/>
      <c r="E86" s="345"/>
      <c r="F86" s="134">
        <f>[2]VALVE!J99</f>
        <v>127.499275572298</v>
      </c>
      <c r="G86" s="404"/>
    </row>
    <row r="87" ht="24" spans="1:7">
      <c r="A87" s="400" t="str">
        <f>[2]VALVE!$A102</f>
        <v>KOR094.01</v>
      </c>
      <c r="B87" s="401" t="str">
        <f>[2]VALVE!$B102</f>
        <v>MDF-A03-10H002 (1/2") SANHUA SOLENOID VALVE C/W COIL (WELDING)</v>
      </c>
      <c r="C87" s="394" t="str">
        <f>[2]VALVE!$C102</f>
        <v>6hp-7.5hp</v>
      </c>
      <c r="D87" s="20"/>
      <c r="E87" s="345"/>
      <c r="F87" s="134">
        <f>[2]VALVE!J102</f>
        <v>153.956635127814</v>
      </c>
      <c r="G87" s="404"/>
    </row>
    <row r="88" ht="24" spans="1:7">
      <c r="A88" s="400" t="str">
        <f>[2]VALVE!$A104</f>
        <v>KOR095.01</v>
      </c>
      <c r="B88" s="401" t="str">
        <f>[2]VALVE!$B104</f>
        <v>MDF-A03-15H002 (5/8") SANHUA SOLENOID VALVE C/W COIL (WELDING)</v>
      </c>
      <c r="C88" s="394" t="str">
        <f>[2]VALVE!$C104</f>
        <v>8hp-18hp</v>
      </c>
      <c r="D88" s="20"/>
      <c r="E88" s="345"/>
      <c r="F88" s="134">
        <f>[2]VALVE!J104</f>
        <v>184.558981013695</v>
      </c>
      <c r="G88" s="404"/>
    </row>
    <row r="89" spans="1:7">
      <c r="A89" s="400" t="str">
        <f>[2]VALVE!$A105</f>
        <v>KOR096</v>
      </c>
      <c r="B89" s="401" t="str">
        <f>[2]VALVE!$B105</f>
        <v>MDF-A03-15H003 (7/8")  solenoid valve c/w coil</v>
      </c>
      <c r="C89" s="394" t="str">
        <f>[2]VALVE!$C105</f>
        <v>25hp</v>
      </c>
      <c r="D89" s="20"/>
      <c r="E89" s="345"/>
      <c r="F89" s="134">
        <f>[2]VALVE!J105</f>
        <v>209.194438502674</v>
      </c>
      <c r="G89" s="404"/>
    </row>
    <row r="90" spans="1:7">
      <c r="A90" s="400" t="str">
        <f>[2]VALVE!$A106</f>
        <v>KOR097</v>
      </c>
      <c r="B90" s="401" t="str">
        <f>[2]VALVE!$B106</f>
        <v>MDF-A03-20H001 (7/8")  solenoid valve c/w coil</v>
      </c>
      <c r="C90" s="394" t="str">
        <f>[2]VALVE!$C106</f>
        <v>30hp-35hp</v>
      </c>
      <c r="D90" s="20"/>
      <c r="E90" s="345"/>
      <c r="F90" s="134">
        <f>[2]VALVE!J106</f>
        <v>289.409197860963</v>
      </c>
      <c r="G90" s="404"/>
    </row>
    <row r="91" spans="1:7">
      <c r="A91" s="400" t="str">
        <f>[2]VALVE!$A107</f>
        <v>KOR098</v>
      </c>
      <c r="B91" s="401" t="str">
        <f>[2]VALVE!$B107</f>
        <v>MDF-A03-20H003 (1 1/8")  solenoid valve c/w coil</v>
      </c>
      <c r="C91" s="394" t="str">
        <f>[2]VALVE!$C107</f>
        <v>40hp</v>
      </c>
      <c r="D91" s="20"/>
      <c r="E91" s="345"/>
      <c r="F91" s="134">
        <f>[2]VALVE!J107</f>
        <v>303.190588235294</v>
      </c>
      <c r="G91" s="404"/>
    </row>
    <row r="92" spans="1:7">
      <c r="A92" s="400" t="str">
        <f>[2]VALVE!$A108</f>
        <v>KOR099</v>
      </c>
      <c r="B92" s="401" t="str">
        <f>[2]VALVE!$B108</f>
        <v>MDF-A03-22H008 (1 1/8")  solenoid valve c/w coil</v>
      </c>
      <c r="C92" s="394" t="str">
        <f>[2]VALVE!$C108</f>
        <v>50hp</v>
      </c>
      <c r="D92" s="20"/>
      <c r="E92" s="345"/>
      <c r="F92" s="134">
        <f>[2]VALVE!J108</f>
        <v>353.722352941176</v>
      </c>
      <c r="G92" s="404"/>
    </row>
    <row r="93" ht="15" customHeight="1" spans="1:7">
      <c r="A93" s="400" t="str">
        <f>[2]VALVE!$A109</f>
        <v>KOR100</v>
      </c>
      <c r="B93" s="401" t="str">
        <f>[2]VALVE!$B109</f>
        <v>MQ-A0322G-00001 230V COIL</v>
      </c>
      <c r="C93" s="394">
        <f>[2]VALVE!$C109</f>
        <v>0</v>
      </c>
      <c r="D93" s="20"/>
      <c r="E93" s="345"/>
      <c r="F93" s="134">
        <f>[2]VALVE!J109</f>
        <v>47.6434051881622</v>
      </c>
      <c r="G93" s="404"/>
    </row>
    <row r="94" ht="18.75" customHeight="1" spans="1:7">
      <c r="A94" s="400" t="str">
        <f>[2]VALVE!$A110</f>
        <v>KOR101</v>
      </c>
      <c r="B94" s="401" t="str">
        <f>[2]VALVE!$B110</f>
        <v>MQ-A0322G-00001 12VDC COIL</v>
      </c>
      <c r="C94" s="394">
        <f>[2]VALVE!$C110</f>
        <v>0</v>
      </c>
      <c r="D94" s="20"/>
      <c r="E94" s="345"/>
      <c r="F94" s="134">
        <f>[2]VALVE!J110</f>
        <v>64.6665240641711</v>
      </c>
      <c r="G94" s="404"/>
    </row>
    <row r="95" spans="1:7">
      <c r="A95" s="400" t="str">
        <f>[2]VALVE!$A111</f>
        <v>KOR102</v>
      </c>
      <c r="B95" s="401" t="str">
        <f>[2]VALVE!$B111</f>
        <v>MQ-A0324G-00001 24VDC COIL</v>
      </c>
      <c r="C95" s="394">
        <f>[2]VALVE!$C111</f>
        <v>0</v>
      </c>
      <c r="D95" s="269"/>
      <c r="E95" s="345"/>
      <c r="F95" s="134">
        <f>[2]VALVE!J111</f>
        <v>64.6665240641711</v>
      </c>
      <c r="G95" s="404"/>
    </row>
    <row r="96" spans="1:7">
      <c r="A96" s="400" t="str">
        <f>[2]VALVE!$A112</f>
        <v>KOR103</v>
      </c>
      <c r="B96" s="401" t="str">
        <f>[2]VALVE!$B112</f>
        <v>FDF3A08 C/W COIL SOLENOID VALVE (3/8")</v>
      </c>
      <c r="C96" s="394">
        <f>[2]VALVE!$C112</f>
        <v>0</v>
      </c>
      <c r="D96" s="269"/>
      <c r="E96" s="345"/>
      <c r="F96" s="134">
        <f>[2]VALVE!J112</f>
        <v>44.0955300127714</v>
      </c>
      <c r="G96" s="404"/>
    </row>
    <row r="97" spans="1:7">
      <c r="A97" s="400" t="str">
        <f>[2]VALVE!$A113</f>
        <v>KOR103.1</v>
      </c>
      <c r="B97" s="401" t="str">
        <f>[2]VALVE!$B113</f>
        <v>FDF6A58 C/W COIL SOLENOID VALVE (3/8")</v>
      </c>
      <c r="C97" s="394">
        <f>[2]VALVE!$C113</f>
        <v>0</v>
      </c>
      <c r="D97" s="269"/>
      <c r="E97" s="345"/>
      <c r="F97" s="134">
        <f>[2]VALVE!J113</f>
        <v>57.1765006385696</v>
      </c>
      <c r="G97" s="404"/>
    </row>
    <row r="98" spans="1:7">
      <c r="A98" s="400" t="str">
        <f>[2]VALVE!$A114</f>
        <v>KOR103.2</v>
      </c>
      <c r="B98" s="401" t="str">
        <f>[2]VALVE!$B114</f>
        <v>FDF11A16 solenoid valve with coil (1/2")</v>
      </c>
      <c r="C98" s="394">
        <f>[2]VALVE!$C114</f>
        <v>0</v>
      </c>
      <c r="D98" s="269"/>
      <c r="E98" s="345"/>
      <c r="F98" s="134">
        <f>[2]VALVE!J114</f>
        <v>149.534482758621</v>
      </c>
      <c r="G98" s="404"/>
    </row>
    <row r="99" ht="15" spans="1:7">
      <c r="A99" s="400" t="str">
        <f>[2]VALVE!$A115</f>
        <v>KOR103.3</v>
      </c>
      <c r="B99" s="401" t="str">
        <f>[2]VALVE!$B115</f>
        <v>FDF13A12 solenoid valve with coil (5/8")</v>
      </c>
      <c r="C99" s="394">
        <f>[2]VALVE!$C115</f>
        <v>0</v>
      </c>
      <c r="D99" s="418"/>
      <c r="E99" s="345"/>
      <c r="F99" s="134">
        <f>[2]VALVE!J115</f>
        <v>171.529501915709</v>
      </c>
      <c r="G99" s="404"/>
    </row>
    <row r="100" customHeight="1" spans="1:7">
      <c r="A100" s="400" t="str">
        <f>[2]VALVE!$A116</f>
        <v>KOR104</v>
      </c>
      <c r="B100" s="401" t="str">
        <f>[2]VALVE!$B116</f>
        <v>FQ-A0522G SOLENOID COIL</v>
      </c>
      <c r="C100" s="394">
        <f>[2]VALVE!$C116</f>
        <v>0</v>
      </c>
      <c r="E100" s="345"/>
      <c r="F100" s="134">
        <f>[2]VALVE!J116</f>
        <v>20.0434227330779</v>
      </c>
      <c r="G100" s="404"/>
    </row>
    <row r="101" ht="24" spans="1:7">
      <c r="A101" s="400" t="str">
        <f>[2]VALVE!$A117</f>
        <v>KOR105</v>
      </c>
      <c r="B101" s="401" t="str">
        <f>[2]VALVE!$B117</f>
        <v>DN40 (1 5/8") FORGED STEEL VALVE C/W CHECK VALVE</v>
      </c>
      <c r="C101" s="394" t="str">
        <f>[2]VALVE!$C117</f>
        <v>1 5/8"</v>
      </c>
      <c r="D101" s="98" t="s">
        <v>883</v>
      </c>
      <c r="E101" s="345"/>
      <c r="F101" s="134">
        <f>[2]VALVE!J117</f>
        <v>391.946883701007</v>
      </c>
      <c r="G101" s="407"/>
    </row>
    <row r="102" ht="24" spans="1:7">
      <c r="A102" s="400" t="str">
        <f>[2]VALVE!$A118</f>
        <v>KOR106</v>
      </c>
      <c r="B102" s="401" t="str">
        <f>[2]VALVE!$B118</f>
        <v>DN50 (2 1/8") FORGED STEEL VALVE C/W CHECK VALVE</v>
      </c>
      <c r="C102" s="394" t="str">
        <f>[2]VALVE!$C118</f>
        <v>2 1/8"</v>
      </c>
      <c r="D102" s="98"/>
      <c r="E102" s="345"/>
      <c r="F102" s="134">
        <f>[2]VALVE!J118</f>
        <v>479.331762690084</v>
      </c>
      <c r="G102" s="408"/>
    </row>
    <row r="103" ht="24" spans="1:7">
      <c r="A103" s="400" t="str">
        <f>[2]VALVE!$A119</f>
        <v>KOR107</v>
      </c>
      <c r="B103" s="401" t="str">
        <f>[2]VALVE!$B119</f>
        <v>DN65 (2 5/8") FORGED STEEL VALVE C/W CHECK VALVE</v>
      </c>
      <c r="C103" s="394" t="str">
        <f>[2]VALVE!$C119</f>
        <v>2 5/8"</v>
      </c>
      <c r="D103" s="98"/>
      <c r="E103" s="345"/>
      <c r="F103" s="134">
        <f>[2]VALVE!J119</f>
        <v>584.707646176912</v>
      </c>
      <c r="G103" s="408"/>
    </row>
    <row r="104" ht="24" spans="1:7">
      <c r="A104" s="400" t="str">
        <f>[2]VALVE!$A120</f>
        <v>KOR108</v>
      </c>
      <c r="B104" s="401" t="str">
        <f>[2]VALVE!$B120</f>
        <v>DN80 (3 1/8") FORGED STEEL VALVE C/W CHECK VALVE</v>
      </c>
      <c r="C104" s="394" t="str">
        <f>[2]VALVE!$C120</f>
        <v>3 1/8"</v>
      </c>
      <c r="D104" s="98"/>
      <c r="E104" s="420"/>
      <c r="F104" s="355">
        <f>[2]VALVE!J120</f>
        <v>706.789462411651</v>
      </c>
      <c r="G104" s="408"/>
    </row>
    <row r="105" ht="24" spans="1:7">
      <c r="A105" s="400" t="str">
        <f>[2]VALVE!$A121</f>
        <v>KOR109</v>
      </c>
      <c r="B105" s="421" t="str">
        <f>[2]VALVE!$B121</f>
        <v>DN100 (4 1/8") FORGED STEEL VALVE C/W CHECK VALVE</v>
      </c>
      <c r="C105" s="394" t="str">
        <f>[2]VALVE!$C121</f>
        <v>4 1/8"</v>
      </c>
      <c r="D105" s="98"/>
      <c r="E105" s="345"/>
      <c r="F105" s="134">
        <f>[2]VALVE!J121</f>
        <v>1078.03241236525</v>
      </c>
      <c r="G105" s="408"/>
    </row>
    <row r="106" spans="1:7">
      <c r="A106" s="400" t="str">
        <f>[2]VALVE!$A122</f>
        <v>KOR110</v>
      </c>
      <c r="B106" s="421" t="str">
        <f>[2]VALVE!$B122</f>
        <v>DN40N (1 5/8") FORGED STEEL VALVE</v>
      </c>
      <c r="C106" s="394" t="str">
        <f>[2]VALVE!$C122</f>
        <v>1 5/8"</v>
      </c>
      <c r="D106" s="98" t="s">
        <v>884</v>
      </c>
      <c r="E106" s="345"/>
      <c r="F106" s="134">
        <f>[2]VALVE!J122</f>
        <v>321.267937459841</v>
      </c>
      <c r="G106" s="408"/>
    </row>
    <row r="107" spans="1:7">
      <c r="A107" s="400" t="str">
        <f>[2]VALVE!$A123</f>
        <v>KOR111</v>
      </c>
      <c r="B107" s="421" t="str">
        <f>[2]VALVE!$B123</f>
        <v>DN50N (2 1/8") FORGED STEEL VALVE</v>
      </c>
      <c r="C107" s="394" t="str">
        <f>[2]VALVE!$C123</f>
        <v>2 1/8"</v>
      </c>
      <c r="D107" s="98"/>
      <c r="E107" s="345"/>
      <c r="F107" s="134">
        <f>[2]VALVE!J123</f>
        <v>426.64382094667</v>
      </c>
      <c r="G107" s="408"/>
    </row>
    <row r="108" spans="1:7">
      <c r="A108" s="400" t="str">
        <f>[2]VALVE!$A124</f>
        <v>KOR112</v>
      </c>
      <c r="B108" s="421" t="str">
        <f>[2]VALVE!$B124</f>
        <v>DN65N (2 5/8") FORGED STEEL VALVE</v>
      </c>
      <c r="C108" s="394" t="str">
        <f>[2]VALVE!$C124</f>
        <v>2 5/8"</v>
      </c>
      <c r="D108" s="98"/>
      <c r="E108" s="345"/>
      <c r="F108" s="134">
        <f>[2]VALVE!J124</f>
        <v>483.186977939602</v>
      </c>
      <c r="G108" s="408"/>
    </row>
    <row r="109" spans="1:7">
      <c r="A109" s="400" t="str">
        <f>[2]VALVE!$A125</f>
        <v>KOR113</v>
      </c>
      <c r="B109" s="421" t="str">
        <f>[2]VALVE!$B125</f>
        <v>DN80N (3 1/8") FORGED STEEL VALVE</v>
      </c>
      <c r="C109" s="394" t="str">
        <f>[2]VALVE!$C125</f>
        <v>3 1/8"</v>
      </c>
      <c r="D109" s="98"/>
      <c r="E109" s="345"/>
      <c r="F109" s="134">
        <f>[2]VALVE!J125</f>
        <v>605.268794174341</v>
      </c>
      <c r="G109" s="408"/>
    </row>
    <row r="110" spans="1:7">
      <c r="A110" s="400" t="str">
        <f>[2]VALVE!$A126</f>
        <v>KOR114</v>
      </c>
      <c r="B110" s="421" t="str">
        <f>[2]VALVE!$B126</f>
        <v>DN100N (4 1/8") FORGED STEEL VALVE</v>
      </c>
      <c r="C110" s="403" t="str">
        <f>[2]VALVE!$C126</f>
        <v>4 1/8"</v>
      </c>
      <c r="D110" s="98"/>
      <c r="E110" s="345"/>
      <c r="F110" s="134">
        <f>[2]VALVE!J126</f>
        <v>855.857785393018</v>
      </c>
      <c r="G110" s="410"/>
    </row>
  </sheetData>
  <mergeCells count="27">
    <mergeCell ref="D4:D8"/>
    <mergeCell ref="D9:D12"/>
    <mergeCell ref="D14:D20"/>
    <mergeCell ref="D21:D30"/>
    <mergeCell ref="D31:D41"/>
    <mergeCell ref="D42:D44"/>
    <mergeCell ref="D47:D55"/>
    <mergeCell ref="D56:D59"/>
    <mergeCell ref="D101:D105"/>
    <mergeCell ref="D106:D110"/>
    <mergeCell ref="G4:G8"/>
    <mergeCell ref="G9:G12"/>
    <mergeCell ref="G14:G20"/>
    <mergeCell ref="G21:G28"/>
    <mergeCell ref="G29:G30"/>
    <mergeCell ref="G31:G41"/>
    <mergeCell ref="G42:G44"/>
    <mergeCell ref="G45:G46"/>
    <mergeCell ref="G47:G55"/>
    <mergeCell ref="G56:G59"/>
    <mergeCell ref="G62:G71"/>
    <mergeCell ref="G72:G73"/>
    <mergeCell ref="G74:G76"/>
    <mergeCell ref="G81:G92"/>
    <mergeCell ref="G93:G95"/>
    <mergeCell ref="G96:G100"/>
    <mergeCell ref="G101:G110"/>
  </mergeCells>
  <pageMargins left="0.7" right="0.7" top="0.75" bottom="0.75" header="0.3" footer="0.3"/>
  <pageSetup paperSize="9" orientation="portrait"/>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P145"/>
  <sheetViews>
    <sheetView workbookViewId="0">
      <pane xSplit="2" ySplit="8" topLeftCell="C115" activePane="bottomRight" state="frozen"/>
      <selection/>
      <selection pane="topRight"/>
      <selection pane="bottomLeft"/>
      <selection pane="bottomRight" activeCell="J119" sqref="J119"/>
    </sheetView>
  </sheetViews>
  <sheetFormatPr defaultColWidth="9.14285714285714" defaultRowHeight="15"/>
  <cols>
    <col min="1" max="1" width="15" style="290" customWidth="1"/>
    <col min="2" max="2" width="34.7142857142857" style="347" customWidth="1"/>
    <col min="3" max="3" width="21.7142857142857" style="290" customWidth="1"/>
    <col min="4" max="4" width="17.7142857142857" style="290" customWidth="1"/>
    <col min="5" max="5" width="12.2857142857143" style="290" customWidth="1"/>
    <col min="6" max="6" width="14" style="348" customWidth="1"/>
    <col min="7" max="7" width="30.8571428571429" style="290" customWidth="1"/>
    <col min="8" max="8" width="11.2857142857143" style="290" customWidth="1"/>
    <col min="9" max="9" width="9.14285714285714" style="290" customWidth="1"/>
    <col min="10" max="10" width="11.1428571428571" style="290" customWidth="1"/>
    <col min="11" max="11" width="10.2857142857143" style="290" customWidth="1"/>
    <col min="12" max="12" width="10.4285714285714" style="290" customWidth="1"/>
    <col min="15" max="15" width="11.5714285714286" customWidth="1"/>
    <col min="17" max="16384" width="9.14285714285714" style="290"/>
  </cols>
  <sheetData>
    <row r="1" customFormat="1" ht="15.75" customHeight="1" spans="1:12">
      <c r="A1" t="str">
        <f>VALVE!A1</f>
        <v>DATE :28.9.26</v>
      </c>
    </row>
    <row r="2" customFormat="1"/>
    <row r="3" customFormat="1"/>
    <row r="4" customFormat="1"/>
    <row r="5" customFormat="1"/>
    <row r="6" customFormat="1"/>
    <row r="7" customFormat="1"/>
    <row r="8" ht="24" spans="1:12">
      <c r="A8" s="133" t="str">
        <f>'[2]Oil separator'!$A8</f>
        <v>ITEM CODE</v>
      </c>
      <c r="B8" s="349" t="str">
        <f>'[2]Oil separator'!B8</f>
        <v>MODEL</v>
      </c>
      <c r="C8" s="269" t="str">
        <f>'[1]Oil separator'!C8</f>
        <v>AIRMENDER ORIGINAL SPARE PARTS</v>
      </c>
      <c r="D8" s="275" t="str">
        <f>'[2]Oil separator'!D8</f>
        <v>SIZE(inch)</v>
      </c>
      <c r="E8" s="268" t="s">
        <v>810</v>
      </c>
      <c r="F8" s="350" t="str">
        <f>'[2]Oil separator'!L8</f>
        <v>(RM) </v>
      </c>
      <c r="G8" s="351" t="s">
        <v>141</v>
      </c>
      <c r="H8" s="352" t="s">
        <v>885</v>
      </c>
      <c r="I8" s="352" t="s">
        <v>886</v>
      </c>
      <c r="J8" s="352" t="s">
        <v>887</v>
      </c>
      <c r="K8" s="353" t="s">
        <v>888</v>
      </c>
      <c r="L8" s="353" t="s">
        <v>889</v>
      </c>
    </row>
    <row r="9" ht="20.45" customHeight="1" spans="1:12">
      <c r="A9" s="133" t="str">
        <f>'[2]Oil separator'!$A9</f>
        <v>AIR001</v>
      </c>
      <c r="B9" s="349" t="str">
        <f>'[2]Oil separator'!B9</f>
        <v>QC-205S</v>
      </c>
      <c r="C9" s="354" t="s">
        <v>890</v>
      </c>
      <c r="D9" s="275" t="str">
        <f>'[2]Oil separator'!D9</f>
        <v>5/8"</v>
      </c>
      <c r="E9" s="268"/>
      <c r="F9" s="355">
        <f>'[2]Oil separator'!L9</f>
        <v>80.9715224534501</v>
      </c>
      <c r="G9" s="351"/>
      <c r="H9" s="356">
        <v>4</v>
      </c>
      <c r="I9" s="357">
        <v>8.47</v>
      </c>
      <c r="J9" s="357">
        <v>1.37</v>
      </c>
      <c r="K9" s="357">
        <v>1.39</v>
      </c>
      <c r="L9" s="357">
        <v>2.12</v>
      </c>
    </row>
    <row r="10" ht="20.45" customHeight="1" spans="1:12">
      <c r="A10" s="133" t="str">
        <f>'[2]Oil separator'!$A10</f>
        <v>AIR002</v>
      </c>
      <c r="B10" s="349" t="str">
        <f>'[2]Oil separator'!B10</f>
        <v>QC-206</v>
      </c>
      <c r="C10" s="358"/>
      <c r="D10" s="275" t="str">
        <f>'[2]Oil separator'!D10</f>
        <v>3/4"</v>
      </c>
      <c r="E10" s="275"/>
      <c r="F10" s="355">
        <f>'[2]Oil separator'!L10</f>
        <v>106.755750273823</v>
      </c>
      <c r="G10" s="359"/>
      <c r="H10" s="356">
        <v>5.5</v>
      </c>
      <c r="I10" s="357">
        <v>10.24</v>
      </c>
      <c r="J10" s="357">
        <v>1.57</v>
      </c>
      <c r="K10" s="357">
        <v>3.5</v>
      </c>
      <c r="L10" s="357">
        <v>3.15</v>
      </c>
    </row>
    <row r="11" ht="20.45" customHeight="1" spans="1:12">
      <c r="A11" s="133" t="str">
        <f>'[2]Oil separator'!$A11</f>
        <v>AIR003</v>
      </c>
      <c r="B11" s="349" t="str">
        <f>'[2]Oil separator'!B11</f>
        <v>QC-207S</v>
      </c>
      <c r="C11" s="358"/>
      <c r="D11" s="275" t="str">
        <f>'[2]Oil separator'!D11</f>
        <v>7/8"</v>
      </c>
      <c r="E11" s="275"/>
      <c r="F11" s="355">
        <f>'[2]Oil separator'!L11</f>
        <v>103.664658634538</v>
      </c>
      <c r="G11" s="359"/>
      <c r="H11" s="356">
        <v>5.5</v>
      </c>
      <c r="I11" s="360">
        <v>10.24</v>
      </c>
      <c r="J11" s="360">
        <v>1.57</v>
      </c>
      <c r="K11" s="360">
        <v>3.5</v>
      </c>
      <c r="L11" s="360">
        <v>3.15</v>
      </c>
    </row>
    <row r="12" ht="20.45" customHeight="1" spans="1:12">
      <c r="A12" s="133" t="str">
        <f>'[2]Oil separator'!$A12</f>
        <v>AIR004</v>
      </c>
      <c r="B12" s="349" t="str">
        <f>'[2]Oil separator'!B12</f>
        <v>QC-207</v>
      </c>
      <c r="C12" s="358"/>
      <c r="D12" s="275" t="str">
        <f>'[2]Oil separator'!D12</f>
        <v>7/8"</v>
      </c>
      <c r="E12" s="275"/>
      <c r="F12" s="355">
        <f>'[2]Oil separator'!L12</f>
        <v>119.421686746988</v>
      </c>
      <c r="G12" s="359"/>
      <c r="H12" s="356">
        <v>5.5</v>
      </c>
      <c r="I12" s="357">
        <v>12.6</v>
      </c>
      <c r="J12" s="357">
        <v>1.57</v>
      </c>
      <c r="K12" s="357">
        <v>4.36</v>
      </c>
      <c r="L12" s="357">
        <v>3.15</v>
      </c>
    </row>
    <row r="13" ht="20.45" customHeight="1" spans="1:12">
      <c r="A13" s="133" t="str">
        <f>'[2]Oil separator'!$A13</f>
        <v>AIR005</v>
      </c>
      <c r="B13" s="349" t="str">
        <f>'[2]Oil separator'!B13</f>
        <v>QC-211</v>
      </c>
      <c r="C13" s="358"/>
      <c r="D13" s="275" t="str">
        <f>'[2]Oil separator'!D13</f>
        <v>11/8"</v>
      </c>
      <c r="E13" s="275"/>
      <c r="F13" s="355">
        <f>'[2]Oil separator'!L13</f>
        <v>161.71686746988</v>
      </c>
      <c r="G13" s="359"/>
      <c r="H13" s="356">
        <v>6.5</v>
      </c>
      <c r="I13" s="360">
        <v>15.75</v>
      </c>
      <c r="J13" s="360">
        <v>1.77</v>
      </c>
      <c r="K13" s="360">
        <v>7.4</v>
      </c>
      <c r="L13" s="360">
        <v>3.15</v>
      </c>
    </row>
    <row r="14" ht="20.45" customHeight="1" spans="1:12">
      <c r="A14" s="133" t="str">
        <f>'[2]Oil separator'!$A14</f>
        <v>AIR006</v>
      </c>
      <c r="B14" s="349" t="str">
        <f>'[2]Oil separator'!B14</f>
        <v>QC-213</v>
      </c>
      <c r="C14" s="358"/>
      <c r="D14" s="275" t="str">
        <f>'[2]Oil separator'!D14</f>
        <v>13/8"</v>
      </c>
      <c r="E14" s="275"/>
      <c r="F14" s="355">
        <f>'[2]Oil separator'!L14</f>
        <v>195.41730558598</v>
      </c>
      <c r="G14" s="359"/>
      <c r="H14" s="356">
        <v>6.5</v>
      </c>
      <c r="I14" s="357">
        <v>20.87</v>
      </c>
      <c r="J14" s="357">
        <v>2.16</v>
      </c>
      <c r="K14" s="357">
        <v>9.9</v>
      </c>
      <c r="L14" s="357">
        <v>3.31</v>
      </c>
    </row>
    <row r="15" ht="20.45" customHeight="1" spans="1:12">
      <c r="A15" s="133" t="str">
        <f>'[2]Oil separator'!$A15</f>
        <v>AIR007</v>
      </c>
      <c r="B15" s="349" t="str">
        <f>'[2]Oil separator'!B15</f>
        <v>QC-215</v>
      </c>
      <c r="C15" s="358"/>
      <c r="D15" s="275" t="str">
        <f>'[2]Oil separator'!D15</f>
        <v>15/8"</v>
      </c>
      <c r="E15" s="275"/>
      <c r="F15" s="355">
        <f>'[2]Oil separator'!L15</f>
        <v>241.414257028112</v>
      </c>
      <c r="G15" s="359"/>
      <c r="H15" s="356">
        <v>6.5</v>
      </c>
      <c r="I15" s="360">
        <v>22.84</v>
      </c>
      <c r="J15" s="360">
        <v>2.16</v>
      </c>
      <c r="K15" s="360">
        <v>10.9</v>
      </c>
      <c r="L15" s="360">
        <v>3.23</v>
      </c>
    </row>
    <row r="16" ht="20.45" customHeight="1" spans="1:12">
      <c r="A16" s="133" t="str">
        <f>'[2]Oil separator'!$A16</f>
        <v>AIR008</v>
      </c>
      <c r="B16" s="349" t="str">
        <f>'[2]Oil separator'!B16</f>
        <v>QC-221 (BIG)</v>
      </c>
      <c r="C16" s="358"/>
      <c r="D16" s="275" t="str">
        <f>'[2]Oil separator'!D16</f>
        <v>21/8"</v>
      </c>
      <c r="E16" s="275"/>
      <c r="F16" s="355">
        <f>'[2]Oil separator'!L16</f>
        <v>580.522088353414</v>
      </c>
      <c r="G16" s="359"/>
      <c r="H16" s="361">
        <v>8.5</v>
      </c>
      <c r="I16" s="357">
        <v>28</v>
      </c>
      <c r="J16" s="357">
        <v>2.36</v>
      </c>
      <c r="K16" s="357">
        <v>24.2</v>
      </c>
      <c r="L16" s="357">
        <v>5.12</v>
      </c>
    </row>
    <row r="17" ht="20.45" customHeight="1" spans="1:12">
      <c r="A17" s="133" t="str">
        <f>'[2]Oil separator'!$A17</f>
        <v>AIR009</v>
      </c>
      <c r="B17" s="349" t="str">
        <f>'[2]Oil separator'!B17</f>
        <v>RA-225(立式) VERTICAL TYPE</v>
      </c>
      <c r="C17" s="358"/>
      <c r="D17" s="275" t="str">
        <f>'[2]Oil separator'!D17</f>
        <v>25/8"</v>
      </c>
      <c r="E17" s="275"/>
      <c r="F17" s="355">
        <f>'[2]Oil separator'!L17</f>
        <v>843.49859437751</v>
      </c>
      <c r="G17" s="359"/>
      <c r="H17" s="356">
        <v>10.75</v>
      </c>
      <c r="I17" s="360">
        <v>25.6</v>
      </c>
      <c r="J17" s="360">
        <v>2.95</v>
      </c>
      <c r="K17" s="360">
        <v>33.4</v>
      </c>
      <c r="L17" s="360">
        <v>6.3</v>
      </c>
    </row>
    <row r="18" ht="20.45" customHeight="1" spans="1:12">
      <c r="A18" s="133" t="str">
        <f>'[2]Oil separator'!$A18</f>
        <v>AIR010</v>
      </c>
      <c r="B18" s="349" t="str">
        <f>'[2]Oil separator'!B18</f>
        <v>RA-231(立式) VERTICAL TYPE</v>
      </c>
      <c r="C18" s="358"/>
      <c r="D18" s="275" t="str">
        <f>'[2]Oil separator'!D18</f>
        <v>31/8"</v>
      </c>
      <c r="E18" s="275"/>
      <c r="F18" s="355">
        <f>'[2]Oil separator'!L18</f>
        <v>1254.83995983936</v>
      </c>
      <c r="G18" s="359"/>
      <c r="H18" s="361">
        <v>12.75</v>
      </c>
      <c r="I18" s="357">
        <v>23.62</v>
      </c>
      <c r="J18" s="357">
        <v>2.95</v>
      </c>
      <c r="K18" s="357">
        <v>43.19</v>
      </c>
      <c r="L18" s="357">
        <v>7.09</v>
      </c>
    </row>
    <row r="19" ht="20.45" customHeight="1" spans="1:12">
      <c r="A19" s="133" t="str">
        <f>'[2]Oil separator'!$A19</f>
        <v>AIR010.2</v>
      </c>
      <c r="B19" s="349" t="str">
        <f>'[2]Oil separator'!B19</f>
        <v>CXQF65-50L (2 5/8") S.ACC</v>
      </c>
      <c r="C19" s="358"/>
      <c r="D19" s="275" t="str">
        <f>'[2]Oil separator'!D19</f>
        <v>25/8"</v>
      </c>
      <c r="E19" s="275"/>
      <c r="F19" s="355">
        <f>'[2]Oil separator'!L19</f>
        <v>1234.75267529746</v>
      </c>
      <c r="G19" s="359"/>
      <c r="H19" s="362"/>
      <c r="I19" s="357"/>
      <c r="J19" s="357"/>
      <c r="K19" s="357"/>
      <c r="L19" s="357"/>
    </row>
    <row r="20" ht="20.45" customHeight="1" spans="1:12">
      <c r="A20" s="133" t="str">
        <f>'[2]Oil separator'!$A20</f>
        <v>AIR010.3</v>
      </c>
      <c r="B20" s="349" t="str">
        <f>'[2]Oil separator'!B20</f>
        <v>CXQF76-50L (3 1/8") S.ACC</v>
      </c>
      <c r="C20" s="358"/>
      <c r="D20" s="275" t="str">
        <f>'[2]Oil separator'!D20</f>
        <v>31/8"</v>
      </c>
      <c r="E20" s="275"/>
      <c r="F20" s="355">
        <f>'[2]Oil separator'!L20</f>
        <v>1309.58617077004</v>
      </c>
      <c r="G20" s="359"/>
      <c r="H20" s="362"/>
      <c r="I20" s="357"/>
      <c r="J20" s="357"/>
      <c r="K20" s="357"/>
      <c r="L20" s="357"/>
    </row>
    <row r="21" ht="20.45" customHeight="1" spans="1:12">
      <c r="A21" s="133" t="str">
        <f>'[2]Oil separator'!$A21</f>
        <v>AIR012</v>
      </c>
      <c r="B21" s="349" t="str">
        <f>'[2]Oil separator'!B21</f>
        <v>S-QF90L (4") S.ACCUMULATOR</v>
      </c>
      <c r="C21" s="358"/>
      <c r="D21" s="275" t="str">
        <f>'[2]Oil separator'!D21</f>
        <v>4"</v>
      </c>
      <c r="E21" s="275"/>
      <c r="F21" s="355">
        <f>'[2]Oil separator'!L21</f>
        <v>1746.11489436005</v>
      </c>
      <c r="G21" s="359"/>
      <c r="H21" s="362"/>
      <c r="I21" s="357"/>
      <c r="J21" s="357"/>
      <c r="K21" s="357"/>
      <c r="L21" s="357"/>
    </row>
    <row r="22" ht="20.45" customHeight="1" spans="1:12">
      <c r="A22" s="133" t="str">
        <f>'[2]Oil separator'!$A23</f>
        <v>AIR012.1</v>
      </c>
      <c r="B22" s="349" t="str">
        <f>'[2]Oil separator'!B23</f>
        <v>ZTQ-A090T 2 IN1 S.ACCUMULATOR</v>
      </c>
      <c r="C22" s="358"/>
      <c r="D22" s="275" t="str">
        <f>'[2]Oil separator'!D23</f>
        <v>7/8",1 1/8"</v>
      </c>
      <c r="E22" s="275"/>
      <c r="F22" s="355">
        <f>'[2]Oil separator'!L23</f>
        <v>439.023173439098</v>
      </c>
      <c r="G22" s="359"/>
      <c r="H22" s="362"/>
      <c r="I22" s="357"/>
      <c r="J22" s="357"/>
      <c r="K22" s="357"/>
      <c r="L22" s="357"/>
    </row>
    <row r="23" ht="20.45" customHeight="1" spans="1:12">
      <c r="A23" s="133" t="str">
        <f>'[2]Oil separator'!$A24</f>
        <v>AIR012.2</v>
      </c>
      <c r="B23" s="349" t="str">
        <f>'[2]Oil separator'!B24</f>
        <v>ZTQ-A110T 3 IN1 S.ACCUMULATOR</v>
      </c>
      <c r="C23" s="363"/>
      <c r="D23" s="275" t="str">
        <f>'[2]Oil separator'!D24</f>
        <v>7/8",1 3/8"</v>
      </c>
      <c r="E23" s="275"/>
      <c r="F23" s="355">
        <f>'[2]Oil separator'!L24</f>
        <v>507.620544288957</v>
      </c>
      <c r="G23" s="364"/>
      <c r="H23" s="362"/>
      <c r="I23" s="357"/>
      <c r="J23" s="357"/>
      <c r="K23" s="357"/>
      <c r="L23" s="357"/>
    </row>
    <row r="24" ht="20.45" customHeight="1" spans="1:12">
      <c r="A24" s="133" t="str">
        <f>'[2]Oil separator'!$A26</f>
        <v>AIR014</v>
      </c>
      <c r="B24" s="349" t="str">
        <f>'[2]Oil separator'!B26</f>
        <v>QC-55824 OIL SEPARATOR 1/2"</v>
      </c>
      <c r="C24" s="358"/>
      <c r="D24" s="275" t="str">
        <f>'[2]Oil separator'!D26</f>
        <v>1/2"</v>
      </c>
      <c r="E24" s="275"/>
      <c r="F24" s="355">
        <f>'[2]Oil separator'!L26</f>
        <v>127.216942303375</v>
      </c>
      <c r="G24" s="359"/>
      <c r="H24" s="365">
        <v>4</v>
      </c>
      <c r="I24" s="357">
        <v>9.64</v>
      </c>
      <c r="J24" s="357">
        <v>1.18</v>
      </c>
      <c r="K24" s="357">
        <v>1.89</v>
      </c>
      <c r="L24" s="366"/>
    </row>
    <row r="25" ht="20.45" customHeight="1" spans="1:12">
      <c r="A25" s="133" t="str">
        <f>'[2]Oil separator'!$A27</f>
        <v>AIR015</v>
      </c>
      <c r="B25" s="349" t="str">
        <f>'[2]Oil separator'!B27</f>
        <v>QC-55855 OIL SEPARATOR 5/8"</v>
      </c>
      <c r="C25" s="358"/>
      <c r="D25" s="275" t="str">
        <f>'[2]Oil separator'!D27</f>
        <v>5/8"</v>
      </c>
      <c r="E25" s="275"/>
      <c r="F25" s="355">
        <f>'[2]Oil separator'!L27</f>
        <v>147.42198608097</v>
      </c>
      <c r="G25" s="359"/>
      <c r="H25" s="365">
        <v>4</v>
      </c>
      <c r="I25" s="360">
        <v>13.38</v>
      </c>
      <c r="J25" s="360">
        <v>1.38</v>
      </c>
      <c r="K25" s="360">
        <v>1.89</v>
      </c>
      <c r="L25" s="366"/>
    </row>
    <row r="26" ht="20.45" customHeight="1" spans="1:12">
      <c r="A26" s="133" t="str">
        <f>'[2]Oil separator'!$A29</f>
        <v>AIR016</v>
      </c>
      <c r="B26" s="349" t="str">
        <f>'[2]Oil separator'!B29</f>
        <v>QC-55877 OIL SEPARATOR 7/8"</v>
      </c>
      <c r="C26" s="358"/>
      <c r="D26" s="275" t="str">
        <f>'[2]Oil separator'!D29</f>
        <v>7/8"</v>
      </c>
      <c r="E26" s="275"/>
      <c r="F26" s="355">
        <f>'[2]Oil separator'!L29</f>
        <v>158.647010401856</v>
      </c>
      <c r="G26" s="359"/>
      <c r="H26" s="365">
        <v>4</v>
      </c>
      <c r="I26" s="357">
        <v>16.34</v>
      </c>
      <c r="J26" s="357">
        <v>1.58</v>
      </c>
      <c r="K26" s="357">
        <v>1.89</v>
      </c>
      <c r="L26" s="366"/>
    </row>
    <row r="27" ht="20.45" customHeight="1" spans="1:12">
      <c r="A27" s="133" t="str">
        <f>'[2]Oil separator'!$A30</f>
        <v>AIR017</v>
      </c>
      <c r="B27" s="349" t="str">
        <f>'[2]Oil separator'!B30</f>
        <v>QC-55899 OIL SEPARATOR 1 1/8"</v>
      </c>
      <c r="C27" s="358"/>
      <c r="D27" s="275" t="str">
        <f>'[2]Oil separator'!D30</f>
        <v>11/8"</v>
      </c>
      <c r="E27" s="275"/>
      <c r="F27" s="355">
        <f>'[2]Oil separator'!L30</f>
        <v>199.036144578313</v>
      </c>
      <c r="G27" s="359"/>
      <c r="H27" s="365">
        <v>4</v>
      </c>
      <c r="I27" s="360">
        <v>17.52</v>
      </c>
      <c r="J27" s="360">
        <v>1.77</v>
      </c>
      <c r="K27" s="360">
        <v>1.89</v>
      </c>
      <c r="L27" s="366"/>
    </row>
    <row r="28" ht="20.45" customHeight="1" spans="1:12">
      <c r="A28" s="133" t="str">
        <f>'[2]Oil separator'!$A31</f>
        <v>AIR018</v>
      </c>
      <c r="B28" s="349" t="str">
        <f>'[2]Oil separator'!B31</f>
        <v>QC-559011 OIL SEPARATOR 1 3/8"</v>
      </c>
      <c r="C28" s="358"/>
      <c r="D28" s="275" t="str">
        <f>'[2]Oil separator'!D31</f>
        <v>13/8"</v>
      </c>
      <c r="E28" s="275"/>
      <c r="F28" s="355">
        <f>'[2]Oil separator'!L31</f>
        <v>225.980513671452</v>
      </c>
      <c r="G28" s="359"/>
      <c r="H28" s="365">
        <v>4</v>
      </c>
      <c r="I28" s="357">
        <v>18.7</v>
      </c>
      <c r="J28" s="357">
        <v>1.97</v>
      </c>
      <c r="K28" s="357">
        <v>1.97</v>
      </c>
      <c r="L28" s="366"/>
    </row>
    <row r="29" ht="20.45" customHeight="1" spans="1:12">
      <c r="A29" s="133" t="str">
        <f>'[2]Oil separator'!$A32</f>
        <v>AIR019</v>
      </c>
      <c r="B29" s="349" t="str">
        <f>'[2]Oil separator'!B32</f>
        <v>QC-56899B OIL SEPARATOR 1 1/8"</v>
      </c>
      <c r="C29" s="358"/>
      <c r="D29" s="275" t="str">
        <f>'[2]Oil separator'!D32</f>
        <v>11/8"</v>
      </c>
      <c r="E29" s="275"/>
      <c r="F29" s="355">
        <f>'[2]Oil separator'!L32</f>
        <v>264.354563162831</v>
      </c>
      <c r="G29" s="359"/>
      <c r="H29" s="365">
        <v>5.5</v>
      </c>
      <c r="I29" s="360">
        <v>15.55</v>
      </c>
      <c r="J29" s="360">
        <v>1.77</v>
      </c>
      <c r="K29" s="360">
        <v>2.76</v>
      </c>
      <c r="L29" s="366"/>
    </row>
    <row r="30" ht="20.45" customHeight="1" spans="1:12">
      <c r="A30" s="133" t="str">
        <f>'[2]Oil separator'!$A33</f>
        <v>AIR020</v>
      </c>
      <c r="B30" s="349" t="str">
        <f>'[2]Oil separator'!B33</f>
        <v>QC-569011B OIL SEPARATOR 1 3/8"</v>
      </c>
      <c r="C30" s="358"/>
      <c r="D30" s="275" t="str">
        <f>'[2]Oil separator'!D33</f>
        <v>13/8"</v>
      </c>
      <c r="E30" s="275"/>
      <c r="F30" s="355">
        <f>'[2]Oil separator'!L33</f>
        <v>292.682115626065</v>
      </c>
      <c r="G30" s="359"/>
      <c r="H30" s="365">
        <v>5.5</v>
      </c>
      <c r="I30" s="357">
        <v>16.73</v>
      </c>
      <c r="J30" s="357">
        <v>1.97</v>
      </c>
      <c r="K30" s="357">
        <v>2.76</v>
      </c>
      <c r="L30" s="366"/>
    </row>
    <row r="31" ht="20.45" customHeight="1" spans="1:12">
      <c r="A31" s="133" t="str">
        <f>'[2]Oil separator'!$A34</f>
        <v>AIR021</v>
      </c>
      <c r="B31" s="349" t="str">
        <f>'[2]Oil separator'!B34</f>
        <v>QC-569213B OIL SEPARATOR 1 5/8"</v>
      </c>
      <c r="C31" s="358"/>
      <c r="D31" s="275" t="str">
        <f>'[2]Oil separator'!D34</f>
        <v>15/8"</v>
      </c>
      <c r="E31" s="275"/>
      <c r="F31" s="355" t="str">
        <f>'[2]Oil separator'!L34</f>
        <v>~</v>
      </c>
      <c r="G31" s="359"/>
      <c r="H31" s="365">
        <v>5.5</v>
      </c>
      <c r="I31" s="360">
        <v>17.91</v>
      </c>
      <c r="J31" s="360">
        <v>1.97</v>
      </c>
      <c r="K31" s="360">
        <v>2.76</v>
      </c>
      <c r="L31" s="366"/>
    </row>
    <row r="32" ht="20.45" customHeight="1" spans="1:12">
      <c r="A32" s="133" t="str">
        <f>'[2]Oil separator'!$A35</f>
        <v>AIR022</v>
      </c>
      <c r="B32" s="349" t="str">
        <f>'[2]Oil separator'!B35</f>
        <v>QC-569417B OIL SEPARATOR 2 1/8"</v>
      </c>
      <c r="C32" s="363"/>
      <c r="D32" s="275" t="str">
        <f>'[2]Oil separator'!D35</f>
        <v>21/8"</v>
      </c>
      <c r="E32" s="275"/>
      <c r="F32" s="355">
        <f>'[2]Oil separator'!L35</f>
        <v>381.187488877666</v>
      </c>
      <c r="G32" s="364"/>
      <c r="H32" s="367">
        <v>6</v>
      </c>
      <c r="I32" s="360">
        <v>19.3</v>
      </c>
      <c r="J32" s="360">
        <v>2.4</v>
      </c>
      <c r="K32" s="360">
        <v>2.99</v>
      </c>
      <c r="L32" s="366"/>
    </row>
    <row r="33" ht="20.45" customHeight="1" spans="1:12">
      <c r="A33" s="133" t="str">
        <f>'[2]Oil separator'!$A36</f>
        <v>AIR040.1</v>
      </c>
      <c r="B33" s="349" t="str">
        <f>'[2]Oil separator'!B36</f>
        <v>HSAR-411</v>
      </c>
      <c r="C33" s="368" t="s">
        <v>891</v>
      </c>
      <c r="D33" s="275" t="str">
        <f>'[2]Oil separator'!D36</f>
        <v>1/2" , 1 1/8" (4HP-6HP)</v>
      </c>
      <c r="E33" s="275"/>
      <c r="F33" s="355">
        <f>'[2]Oil separator'!L36</f>
        <v>539.056224899598</v>
      </c>
      <c r="G33" s="369"/>
      <c r="H33" s="370"/>
      <c r="I33" s="371"/>
      <c r="J33" s="371"/>
      <c r="K33" s="371"/>
      <c r="L33" s="366"/>
    </row>
    <row r="34" ht="20.45" customHeight="1" spans="1:12">
      <c r="A34" s="133" t="str">
        <f>'[2]Oil separator'!$A37</f>
        <v>AIR040.2</v>
      </c>
      <c r="B34" s="349" t="str">
        <f>'[2]Oil separator'!B37</f>
        <v>HSAR-513</v>
      </c>
      <c r="C34" s="372"/>
      <c r="D34" s="275" t="str">
        <f>'[2]Oil separator'!D37</f>
        <v>5/8" , 1 3/8" (8HP-12HP)</v>
      </c>
      <c r="E34" s="275"/>
      <c r="F34" s="355">
        <f>'[2]Oil separator'!L37</f>
        <v>631.939759036145</v>
      </c>
      <c r="G34" s="373"/>
      <c r="H34" s="370"/>
      <c r="I34" s="371"/>
      <c r="J34" s="371"/>
      <c r="K34" s="371"/>
      <c r="L34" s="366"/>
    </row>
    <row r="35" ht="20.45" customHeight="1" spans="1:12">
      <c r="A35" s="133" t="str">
        <f>'[2]Oil separator'!$A38</f>
        <v>AIR040.3</v>
      </c>
      <c r="B35" s="349" t="str">
        <f>'[2]Oil separator'!B38</f>
        <v>HSAR-515</v>
      </c>
      <c r="C35" s="372"/>
      <c r="D35" s="275" t="str">
        <f>'[2]Oil separator'!D38</f>
        <v>5/8" , 1 5/8" (15HP-20HP)</v>
      </c>
      <c r="E35" s="275"/>
      <c r="F35" s="355">
        <f>'[2]Oil separator'!L38</f>
        <v>756.33734939759</v>
      </c>
      <c r="G35" s="373"/>
      <c r="H35" s="370"/>
      <c r="I35" s="371"/>
      <c r="J35" s="371"/>
      <c r="K35" s="371"/>
      <c r="L35" s="366"/>
    </row>
    <row r="36" ht="20.45" customHeight="1" spans="1:12">
      <c r="A36" s="133" t="str">
        <f>'[2]Oil separator'!$A39</f>
        <v>AIR040.4</v>
      </c>
      <c r="B36" s="349" t="str">
        <f>'[2]Oil separator'!B39</f>
        <v>HSAR-721</v>
      </c>
      <c r="C36" s="374"/>
      <c r="D36" s="275" t="str">
        <f>'[2]Oil separator'!D39</f>
        <v>7/8" , 2 1/8" (25HP-30HP)</v>
      </c>
      <c r="E36" s="275"/>
      <c r="F36" s="355">
        <f>'[2]Oil separator'!L39</f>
        <v>1099.67469879518</v>
      </c>
      <c r="G36" s="375"/>
      <c r="H36" s="370"/>
      <c r="I36" s="371"/>
      <c r="J36" s="371"/>
      <c r="K36" s="371"/>
      <c r="L36" s="366"/>
    </row>
    <row r="37" ht="20.45" customHeight="1" spans="1:12">
      <c r="A37" s="133" t="str">
        <f>'[2]Oil separator'!$A40</f>
        <v>AIR041</v>
      </c>
      <c r="B37" s="349" t="str">
        <f>'[2]Oil separator'!B40</f>
        <v>OR-6206 (6litres)</v>
      </c>
      <c r="C37" s="368" t="s">
        <v>892</v>
      </c>
      <c r="D37" s="275" t="str">
        <f>'[2]Oil separator'!D40</f>
        <v>3/8"</v>
      </c>
      <c r="E37" s="275"/>
      <c r="F37" s="355">
        <f>'[2]Oil separator'!L40</f>
        <v>452.333333333333</v>
      </c>
      <c r="G37" s="22"/>
      <c r="H37" s="22"/>
      <c r="I37" s="366"/>
      <c r="J37" s="366"/>
      <c r="K37" s="366"/>
      <c r="L37" s="366"/>
    </row>
    <row r="38" ht="20.45" customHeight="1" spans="1:12">
      <c r="A38" s="133" t="str">
        <f>'[2]Oil separator'!$A41</f>
        <v>AIR042</v>
      </c>
      <c r="B38" s="349" t="str">
        <f>'[2]Oil separator'!B41</f>
        <v>OR-6208 (8litres)</v>
      </c>
      <c r="C38" s="372"/>
      <c r="D38" s="275" t="str">
        <f>'[2]Oil separator'!D41</f>
        <v>3/8"</v>
      </c>
      <c r="E38" s="275"/>
      <c r="F38" s="355">
        <f>'[2]Oil separator'!L41</f>
        <v>550.666666666667</v>
      </c>
      <c r="G38" s="22"/>
      <c r="H38" s="22"/>
      <c r="I38" s="366"/>
      <c r="J38" s="366"/>
      <c r="K38" s="366"/>
      <c r="L38" s="366"/>
    </row>
    <row r="39" ht="20.45" customHeight="1" spans="1:12">
      <c r="A39" s="133" t="str">
        <f>'[2]Oil separator'!$A42</f>
        <v>AIR043</v>
      </c>
      <c r="B39" s="349" t="str">
        <f>'[2]Oil separator'!B42</f>
        <v>OR-6210 (10litres)</v>
      </c>
      <c r="C39" s="372"/>
      <c r="D39" s="275" t="str">
        <f>'[2]Oil separator'!D42</f>
        <v>3/8"</v>
      </c>
      <c r="E39" s="275"/>
      <c r="F39" s="355">
        <f>'[2]Oil separator'!L42</f>
        <v>688.333333333333</v>
      </c>
      <c r="G39" s="22"/>
      <c r="H39" s="22"/>
      <c r="I39" s="366"/>
      <c r="J39" s="366"/>
      <c r="K39" s="366"/>
      <c r="L39" s="366"/>
    </row>
    <row r="40" ht="20.45" customHeight="1" spans="1:12">
      <c r="A40" s="133" t="str">
        <f>'[2]Oil separator'!$A43</f>
        <v>AIR044</v>
      </c>
      <c r="B40" s="349" t="str">
        <f>'[2]Oil separator'!B43</f>
        <v>OR-6314 (14litres)</v>
      </c>
      <c r="C40" s="372"/>
      <c r="D40" s="275" t="str">
        <f>'[2]Oil separator'!D43</f>
        <v>3/8"</v>
      </c>
      <c r="E40" s="275"/>
      <c r="F40" s="355">
        <f>'[2]Oil separator'!L43</f>
        <v>876.477777777778</v>
      </c>
      <c r="G40" s="22"/>
      <c r="H40" s="22"/>
      <c r="I40" s="366"/>
      <c r="J40" s="366"/>
      <c r="K40" s="366"/>
      <c r="L40" s="366"/>
    </row>
    <row r="41" ht="20.45" customHeight="1" spans="1:12">
      <c r="A41" s="133" t="str">
        <f>'[2]Oil separator'!$A44</f>
        <v>AIR045</v>
      </c>
      <c r="B41" s="349" t="str">
        <f>'[2]Oil separator'!B44</f>
        <v>OR-6316 (16litres)</v>
      </c>
      <c r="C41" s="374"/>
      <c r="D41" s="275" t="str">
        <f>'[2]Oil separator'!D44</f>
        <v>3/8"</v>
      </c>
      <c r="E41" s="275"/>
      <c r="F41" s="355">
        <f>'[2]Oil separator'!L44</f>
        <v>908.6</v>
      </c>
      <c r="G41" s="22"/>
      <c r="H41" s="22"/>
      <c r="I41" s="366"/>
      <c r="J41" s="366"/>
      <c r="K41" s="366"/>
      <c r="L41" s="366"/>
    </row>
    <row r="42" ht="20.45" customHeight="1" spans="1:12">
      <c r="A42" s="133" t="str">
        <f>'[2]Oil separator'!$A45</f>
        <v>AIR046</v>
      </c>
      <c r="B42" s="349" t="str">
        <f>'[2]Oil separator'!B45</f>
        <v>QC-485T </v>
      </c>
      <c r="C42" s="368" t="s">
        <v>893</v>
      </c>
      <c r="D42" s="275" t="str">
        <f>'[2]Oil separator'!D45</f>
        <v>5/8"</v>
      </c>
      <c r="E42" s="275"/>
      <c r="F42" s="355">
        <f>'[2]Oil separator'!L45</f>
        <v>176.289156626506</v>
      </c>
      <c r="G42" s="369"/>
      <c r="H42" s="22"/>
      <c r="I42" s="366"/>
      <c r="J42" s="366"/>
      <c r="K42" s="366"/>
      <c r="L42" s="366"/>
    </row>
    <row r="43" ht="20.45" customHeight="1" spans="1:12">
      <c r="A43" s="133" t="str">
        <f>'[2]Oil separator'!$A46</f>
        <v>AIR047</v>
      </c>
      <c r="B43" s="349" t="str">
        <f>'[2]Oil separator'!B46</f>
        <v>QC-487T</v>
      </c>
      <c r="C43" s="372"/>
      <c r="D43" s="275" t="str">
        <f>'[2]Oil separator'!D46</f>
        <v>7/8"</v>
      </c>
      <c r="E43" s="275"/>
      <c r="F43" s="355">
        <f>'[2]Oil separator'!L46</f>
        <v>181.122891566265</v>
      </c>
      <c r="G43" s="373"/>
      <c r="H43" s="366"/>
      <c r="I43" s="366"/>
      <c r="J43" s="366"/>
      <c r="K43" s="366"/>
      <c r="L43" s="366"/>
    </row>
    <row r="44" ht="20.45" customHeight="1" spans="1:12">
      <c r="A44" s="133" t="str">
        <f>'[2]Oil separator'!$A47</f>
        <v>AIR048</v>
      </c>
      <c r="B44" s="349" t="str">
        <f>'[2]Oil separator'!B47</f>
        <v>QC-489T</v>
      </c>
      <c r="C44" s="372"/>
      <c r="D44" s="275" t="str">
        <f>'[2]Oil separator'!D47</f>
        <v>11/8"</v>
      </c>
      <c r="E44" s="275"/>
      <c r="F44" s="355">
        <f>'[2]Oil separator'!L47</f>
        <v>184.10843373494</v>
      </c>
      <c r="G44" s="373"/>
      <c r="H44" s="366"/>
      <c r="I44" s="366"/>
      <c r="J44" s="366"/>
      <c r="K44" s="366"/>
      <c r="L44" s="366"/>
    </row>
    <row r="45" ht="20.45" customHeight="1" spans="1:12">
      <c r="A45" s="133" t="str">
        <f>'[2]Oil separator'!$A48</f>
        <v>AIR049</v>
      </c>
      <c r="B45" s="349" t="str">
        <f>'[2]Oil separator'!B48</f>
        <v>QC-4811T</v>
      </c>
      <c r="C45" s="372"/>
      <c r="D45" s="275" t="str">
        <f>'[2]Oil separator'!D48</f>
        <v>13/8"</v>
      </c>
      <c r="E45" s="275"/>
      <c r="F45" s="355">
        <f>'[2]Oil separator'!L48</f>
        <v>189.084337349398</v>
      </c>
      <c r="G45" s="373"/>
      <c r="H45" s="366"/>
      <c r="I45" s="366"/>
      <c r="J45" s="366"/>
      <c r="K45" s="366"/>
      <c r="L45" s="366"/>
    </row>
    <row r="46" ht="20.45" customHeight="1" spans="1:12">
      <c r="A46" s="133" t="str">
        <f>'[2]Oil separator'!$A49</f>
        <v>AIR050</v>
      </c>
      <c r="B46" s="349" t="str">
        <f>'[2]Oil separator'!B49</f>
        <v>QC-4813T</v>
      </c>
      <c r="C46" s="372"/>
      <c r="D46" s="275" t="str">
        <f>'[2]Oil separator'!D49</f>
        <v>15/8"</v>
      </c>
      <c r="E46" s="275"/>
      <c r="F46" s="355">
        <f>'[2]Oil separator'!L49</f>
        <v>189.084337349398</v>
      </c>
      <c r="G46" s="373"/>
      <c r="H46" s="366"/>
      <c r="I46" s="366"/>
      <c r="J46" s="366"/>
      <c r="K46" s="366"/>
      <c r="L46" s="366"/>
    </row>
    <row r="47" ht="20.45" customHeight="1" spans="1:12">
      <c r="A47" s="133" t="str">
        <f>'[2]Oil separator'!$A50</f>
        <v>AIR051</v>
      </c>
      <c r="B47" s="349" t="str">
        <f>'[2]Oil separator'!B50</f>
        <v>QC-4817T</v>
      </c>
      <c r="C47" s="372"/>
      <c r="D47" s="275" t="str">
        <f>'[2]Oil separator'!D50</f>
        <v>21/8"</v>
      </c>
      <c r="E47" s="275"/>
      <c r="F47" s="355">
        <f>'[2]Oil separator'!L50</f>
        <v>199.036144578313</v>
      </c>
      <c r="G47" s="373"/>
      <c r="H47" s="366"/>
      <c r="I47" s="366"/>
      <c r="J47" s="366"/>
      <c r="K47" s="366"/>
      <c r="L47" s="366"/>
    </row>
    <row r="48" ht="20.45" customHeight="1" spans="1:12">
      <c r="A48" s="133" t="str">
        <f>'[2]Oil separator'!$A51</f>
        <v>AIR052</v>
      </c>
      <c r="B48" s="349" t="str">
        <f>'[2]Oil separator'!B51</f>
        <v>QC-4821T</v>
      </c>
      <c r="C48" s="372"/>
      <c r="D48" s="275" t="str">
        <f>'[2]Oil separator'!D51</f>
        <v>2 5/8"</v>
      </c>
      <c r="E48" s="275"/>
      <c r="F48" s="355">
        <f>'[2]Oil separator'!L51</f>
        <v>206.002409638554</v>
      </c>
      <c r="G48" s="373"/>
      <c r="H48" s="366"/>
      <c r="I48" s="366"/>
      <c r="J48" s="366"/>
      <c r="K48" s="366"/>
      <c r="L48" s="366"/>
    </row>
    <row r="49" ht="20.45" customHeight="1" spans="1:12">
      <c r="A49" s="133" t="str">
        <f>'[2]Oil separator'!$A52</f>
        <v>AIR053</v>
      </c>
      <c r="B49" s="349" t="str">
        <f>'[2]Oil separator'!B52</f>
        <v>QC-4825T</v>
      </c>
      <c r="C49" s="372"/>
      <c r="D49" s="275" t="str">
        <f>'[2]Oil separator'!D52</f>
        <v>3 1/8"</v>
      </c>
      <c r="E49" s="275"/>
      <c r="F49" s="355">
        <f>'[2]Oil separator'!L52</f>
        <v>218.939759036145</v>
      </c>
      <c r="G49" s="373"/>
      <c r="H49" s="366"/>
      <c r="I49" s="366"/>
      <c r="J49" s="366"/>
      <c r="K49" s="366"/>
      <c r="L49" s="366"/>
    </row>
    <row r="50" ht="20.45" customHeight="1" spans="1:12">
      <c r="A50" s="133" t="str">
        <f>'[2]Oil separator'!$A53</f>
        <v>AIR054</v>
      </c>
      <c r="B50" s="349" t="str">
        <f>'[2]Oil separator'!B53</f>
        <v>QC-9611T (2 CORES)</v>
      </c>
      <c r="C50" s="372"/>
      <c r="D50" s="275" t="str">
        <f>'[2]Oil separator'!D53</f>
        <v>13/8"</v>
      </c>
      <c r="E50" s="275"/>
      <c r="F50" s="355">
        <f>'[2]Oil separator'!L53</f>
        <v>238.843373493976</v>
      </c>
      <c r="G50" s="373"/>
      <c r="H50" s="366"/>
      <c r="I50" s="366"/>
      <c r="J50" s="366"/>
      <c r="K50" s="366"/>
      <c r="L50" s="366"/>
    </row>
    <row r="51" ht="20.45" customHeight="1" spans="1:12">
      <c r="A51" s="133" t="str">
        <f>'[2]Oil separator'!$A54</f>
        <v>AIR055</v>
      </c>
      <c r="B51" s="349" t="str">
        <f>'[2]Oil separator'!B54</f>
        <v>QC-9613T (2CORES)</v>
      </c>
      <c r="C51" s="372"/>
      <c r="D51" s="275" t="str">
        <f>'[2]Oil separator'!D54</f>
        <v>15/8"</v>
      </c>
      <c r="E51" s="275"/>
      <c r="F51" s="355">
        <f>'[2]Oil separator'!L54</f>
        <v>264.718072289157</v>
      </c>
      <c r="G51" s="373"/>
      <c r="H51" s="366"/>
      <c r="I51" s="366"/>
      <c r="J51" s="366"/>
      <c r="K51" s="366"/>
      <c r="L51" s="366"/>
    </row>
    <row r="52" ht="20.45" customHeight="1" spans="1:12">
      <c r="A52" s="133" t="str">
        <f>'[2]Oil separator'!$A55</f>
        <v>AIR056</v>
      </c>
      <c r="B52" s="349" t="str">
        <f>'[2]Oil separator'!B55</f>
        <v>QC-9617T (2CORES)</v>
      </c>
      <c r="C52" s="372"/>
      <c r="D52" s="275" t="str">
        <f>'[2]Oil separator'!D55</f>
        <v>21/8"</v>
      </c>
      <c r="E52" s="275"/>
      <c r="F52" s="355">
        <f>'[2]Oil separator'!L55</f>
        <v>264.718072289157</v>
      </c>
      <c r="G52" s="373"/>
      <c r="H52" s="366"/>
      <c r="I52" s="366"/>
      <c r="J52" s="366"/>
      <c r="K52" s="366"/>
      <c r="L52" s="366"/>
    </row>
    <row r="53" ht="20.45" customHeight="1" spans="1:12">
      <c r="A53" s="133" t="str">
        <f>'[2]Oil separator'!$A56</f>
        <v>AIR057</v>
      </c>
      <c r="B53" s="349" t="str">
        <f>'[2]Oil separator'!B56</f>
        <v>QC-9621T (2CORES)</v>
      </c>
      <c r="C53" s="372"/>
      <c r="D53" s="275" t="str">
        <f>'[2]Oil separator'!D56</f>
        <v>2 5/8"</v>
      </c>
      <c r="E53" s="275"/>
      <c r="F53" s="355">
        <f>'[2]Oil separator'!L56</f>
        <v>284.621686746988</v>
      </c>
      <c r="G53" s="373"/>
      <c r="H53" s="366"/>
      <c r="I53" s="366"/>
      <c r="J53" s="366"/>
      <c r="K53" s="366"/>
      <c r="L53" s="366"/>
    </row>
    <row r="54" ht="20.45" customHeight="1" spans="1:12">
      <c r="A54" s="133" t="str">
        <f>'[2]Oil separator'!$A57</f>
        <v>AIR058</v>
      </c>
      <c r="B54" s="349" t="str">
        <f>'[2]Oil separator'!B57</f>
        <v>BLR/STAS-9625T (2CORES)</v>
      </c>
      <c r="C54" s="372"/>
      <c r="D54" s="275" t="str">
        <f>'[2]Oil separator'!D57</f>
        <v>3 1/8"</v>
      </c>
      <c r="E54" s="275"/>
      <c r="F54" s="355">
        <f>'[2]Oil separator'!L57</f>
        <v>347.318072289157</v>
      </c>
      <c r="G54" s="373"/>
      <c r="H54" s="366"/>
      <c r="I54" s="366"/>
      <c r="J54" s="366"/>
      <c r="K54" s="366"/>
      <c r="L54" s="366"/>
    </row>
    <row r="55" ht="20.45" customHeight="1" spans="1:12">
      <c r="A55" s="133" t="str">
        <f>'[2]Oil separator'!$A58</f>
        <v>AIR058.1</v>
      </c>
      <c r="B55" s="349" t="str">
        <f>'[2]Oil separator'!B58</f>
        <v>SGS-2108 (4" H-100)2CORE</v>
      </c>
      <c r="C55" s="374"/>
      <c r="D55" s="275" t="str">
        <f>'[2]Oil separator'!D58</f>
        <v>4"</v>
      </c>
      <c r="E55" s="275"/>
      <c r="F55" s="355">
        <f>'[2]Oil separator'!L58</f>
        <v>449.000972835441</v>
      </c>
      <c r="G55" s="375"/>
      <c r="H55" s="366"/>
      <c r="I55" s="366"/>
      <c r="J55" s="366"/>
      <c r="K55" s="366"/>
      <c r="L55" s="366"/>
    </row>
    <row r="56" ht="20.45" customHeight="1" spans="1:12">
      <c r="A56" s="133" t="str">
        <f>'[2]Oil separator'!$A59</f>
        <v>AIR068</v>
      </c>
      <c r="B56" s="349" t="str">
        <f>'[2]Oil separator'!B59</f>
        <v>1 3/8" (11658) 5200 oil separator</v>
      </c>
      <c r="C56" s="354" t="s">
        <v>894</v>
      </c>
      <c r="D56" s="275" t="str">
        <f>'[2]Oil separator'!D59</f>
        <v>13/8"</v>
      </c>
      <c r="E56" s="275" t="s">
        <v>895</v>
      </c>
      <c r="F56" s="355">
        <f>'[2]Oil separator'!L59</f>
        <v>428.693234476367</v>
      </c>
      <c r="G56" s="369"/>
      <c r="H56" s="366"/>
      <c r="I56" s="366"/>
      <c r="J56" s="366"/>
      <c r="K56" s="366"/>
      <c r="L56" s="366"/>
    </row>
    <row r="57" ht="20.45" customHeight="1" spans="1:12">
      <c r="A57" s="133" t="str">
        <f>'[2]Oil separator'!$A60</f>
        <v>AIR069</v>
      </c>
      <c r="B57" s="349" t="str">
        <f>'[2]Oil separator'!B60</f>
        <v>1 5/8" (13658) 5200 oil separator</v>
      </c>
      <c r="C57" s="358"/>
      <c r="D57" s="275" t="str">
        <f>'[2]Oil separator'!D60</f>
        <v>15/8"</v>
      </c>
      <c r="E57" s="276"/>
      <c r="F57" s="355">
        <f>'[2]Oil separator'!L60</f>
        <v>501.417979610751</v>
      </c>
      <c r="G57" s="373"/>
      <c r="H57" s="366"/>
      <c r="I57" s="366"/>
      <c r="J57" s="366"/>
      <c r="K57" s="366"/>
      <c r="L57" s="366"/>
    </row>
    <row r="58" ht="20.45" customHeight="1" spans="1:12">
      <c r="A58" s="133" t="str">
        <f>'[2]Oil separator'!$A61</f>
        <v>AIR070</v>
      </c>
      <c r="B58" s="349" t="str">
        <f>'[2]Oil separator'!B61</f>
        <v>2 1/8"  5200 oil separator (152mm)</v>
      </c>
      <c r="C58" s="358"/>
      <c r="D58" s="275" t="str">
        <f>'[2]Oil separator'!D61</f>
        <v>21/8"</v>
      </c>
      <c r="E58" s="276"/>
      <c r="F58" s="355" t="str">
        <f>'[2]Oil separator'!L61</f>
        <v>~</v>
      </c>
      <c r="G58" s="373"/>
      <c r="H58" s="366"/>
      <c r="I58" s="366"/>
      <c r="J58" s="366"/>
      <c r="K58" s="366"/>
      <c r="L58" s="366"/>
    </row>
    <row r="59" ht="20.45" customHeight="1" spans="1:12">
      <c r="A59" s="133" t="str">
        <f>'[2]Oil separator'!$A62</f>
        <v>AIR071</v>
      </c>
      <c r="B59" s="349" t="str">
        <f>'[2]Oil separator'!B62</f>
        <v>2 1/8"  5200 oil separator (219mm)</v>
      </c>
      <c r="C59" s="363"/>
      <c r="D59" s="275" t="str">
        <f>'[2]Oil separator'!D62</f>
        <v>21/8"</v>
      </c>
      <c r="E59" s="277"/>
      <c r="F59" s="355" t="str">
        <f>'[2]Oil separator'!L62</f>
        <v>~</v>
      </c>
      <c r="G59" s="375"/>
      <c r="H59" s="366"/>
      <c r="I59" s="366"/>
      <c r="J59" s="366"/>
      <c r="K59" s="366"/>
      <c r="L59" s="366"/>
    </row>
    <row r="60" ht="20.45" customHeight="1" spans="1:12">
      <c r="A60" s="133" t="str">
        <f>'[2]Oil separator'!$A63</f>
        <v>AIR079</v>
      </c>
      <c r="B60" s="349" t="str">
        <f>'[2]Oil separator'!B63</f>
        <v>BLR/HSA-2407</v>
      </c>
      <c r="C60" s="368" t="s">
        <v>896</v>
      </c>
      <c r="D60" s="275" t="str">
        <f>'[2]Oil separator'!D63</f>
        <v>Suction 7/8" Liquid 1/2"</v>
      </c>
      <c r="E60" s="275" t="s">
        <v>895</v>
      </c>
      <c r="F60" s="355">
        <f>'[2]Oil separator'!L63</f>
        <v>179.224791666667</v>
      </c>
      <c r="G60" s="22"/>
      <c r="H60" s="366"/>
      <c r="I60" s="366"/>
      <c r="J60" s="366"/>
      <c r="K60" s="366"/>
      <c r="L60" s="366"/>
    </row>
    <row r="61" ht="20.45" customHeight="1" spans="1:12">
      <c r="A61" s="133" t="str">
        <f>'[2]Oil separator'!$A64</f>
        <v>AIR080</v>
      </c>
      <c r="B61" s="349" t="str">
        <f>'[2]Oil separator'!B64</f>
        <v>BLR/HSA-2411</v>
      </c>
      <c r="C61" s="372"/>
      <c r="D61" s="275" t="str">
        <f>'[2]Oil separator'!D64</f>
        <v>Suction 1-1/8" Liquid 5/8"</v>
      </c>
      <c r="E61" s="276"/>
      <c r="F61" s="355">
        <f>'[2]Oil separator'!L64</f>
        <v>222.245625</v>
      </c>
      <c r="G61" s="22"/>
      <c r="H61" s="366"/>
      <c r="I61" s="366"/>
      <c r="J61" s="366"/>
      <c r="K61" s="366"/>
      <c r="L61" s="366"/>
    </row>
    <row r="62" ht="20.45" customHeight="1" spans="1:12">
      <c r="A62" s="133" t="str">
        <f>'[2]Oil separator'!$A65</f>
        <v>AIR081</v>
      </c>
      <c r="B62" s="349" t="str">
        <f>'[2]Oil separator'!B65</f>
        <v>BLR/HSA-2413</v>
      </c>
      <c r="C62" s="372"/>
      <c r="D62" s="275" t="str">
        <f>'[2]Oil separator'!D65</f>
        <v>Suction 1-3/8" Liquid 3/4"</v>
      </c>
      <c r="E62" s="276"/>
      <c r="F62" s="355">
        <f>'[2]Oil separator'!L65</f>
        <v>258.125</v>
      </c>
      <c r="G62" s="22"/>
      <c r="H62" s="366"/>
      <c r="I62" s="366"/>
      <c r="J62" s="366"/>
      <c r="K62" s="366"/>
      <c r="L62" s="366"/>
    </row>
    <row r="63" ht="20.45" customHeight="1" spans="1:12">
      <c r="A63" s="133" t="str">
        <f>'[2]Oil separator'!$A66</f>
        <v>AIR082</v>
      </c>
      <c r="B63" s="349" t="str">
        <f>'[2]Oil separator'!B66</f>
        <v>BLR/HSA-2415</v>
      </c>
      <c r="C63" s="372"/>
      <c r="D63" s="275" t="str">
        <f>'[2]Oil separator'!D66</f>
        <v>Suction 1-5/8" Liquid 7/8"</v>
      </c>
      <c r="E63" s="276"/>
      <c r="F63" s="355">
        <f>'[2]Oil separator'!L66</f>
        <v>408.697916666667</v>
      </c>
      <c r="G63" s="22"/>
      <c r="H63" s="366"/>
      <c r="I63" s="366"/>
      <c r="J63" s="366"/>
      <c r="K63" s="366"/>
      <c r="L63" s="366"/>
    </row>
    <row r="64" ht="20.45" customHeight="1" spans="1:12">
      <c r="A64" s="133" t="str">
        <f>'[2]Oil separator'!$A67</f>
        <v>AIR083</v>
      </c>
      <c r="B64" s="349" t="str">
        <f>'[2]Oil separator'!B67</f>
        <v>BLR/HSA-2417 / QC-4410</v>
      </c>
      <c r="C64" s="372"/>
      <c r="D64" s="275" t="str">
        <f>'[2]Oil separator'!D67</f>
        <v>Suction 2-1/8" Liquid 7/8"</v>
      </c>
      <c r="E64" s="276"/>
      <c r="F64" s="355">
        <f>'[2]Oil separator'!L67</f>
        <v>433.825212121212</v>
      </c>
      <c r="G64" s="22"/>
      <c r="H64" s="366"/>
      <c r="I64" s="366"/>
      <c r="J64" s="366"/>
      <c r="K64" s="366"/>
      <c r="L64" s="366"/>
    </row>
    <row r="65" ht="20.45" customHeight="1" spans="1:16">
      <c r="A65" s="133" t="str">
        <f>'[2]Oil separator'!$A68</f>
        <v>AIR084</v>
      </c>
      <c r="B65" s="349" t="str">
        <f>'[2]Oil separator'!B68</f>
        <v>BLR/HSA-2421</v>
      </c>
      <c r="C65" s="374"/>
      <c r="D65" s="275" t="str">
        <f>'[2]Oil separator'!D68</f>
        <v>Suction 2-5/8"  Liquid 7/8"</v>
      </c>
      <c r="E65" s="277"/>
      <c r="F65" s="355">
        <f>'[2]Oil separator'!L68</f>
        <v>798.724791666667</v>
      </c>
      <c r="G65" s="22"/>
      <c r="H65" s="366"/>
      <c r="I65" s="366"/>
      <c r="J65" s="366"/>
      <c r="K65" s="366"/>
      <c r="L65" s="366"/>
    </row>
    <row r="66" ht="20.45" customHeight="1" spans="1:16">
      <c r="A66" s="133" t="str">
        <f>'[2]Oil separator'!$A69</f>
        <v>AIR085</v>
      </c>
      <c r="B66" s="349" t="str">
        <f>'[2]Oil separator'!B69</f>
        <v>F-6611Q (7lit , total vol 19.8lit)</v>
      </c>
      <c r="C66" s="376" t="s">
        <v>897</v>
      </c>
      <c r="D66" s="275" t="str">
        <f>'[2]Oil separator'!D69</f>
        <v>1 3/8"</v>
      </c>
      <c r="E66" s="275"/>
      <c r="F66" s="355">
        <f>'[2]Oil separator'!L69</f>
        <v>799.473983739837</v>
      </c>
      <c r="G66" s="369"/>
      <c r="H66" s="267" t="s">
        <v>898</v>
      </c>
      <c r="I66" s="267" t="s">
        <v>899</v>
      </c>
      <c r="J66" s="366"/>
      <c r="K66" s="366"/>
      <c r="L66" s="366"/>
    </row>
    <row r="67" ht="20.45" customHeight="1" spans="1:16">
      <c r="A67" s="133" t="str">
        <f>'[2]Oil separator'!$A70</f>
        <v>AIR086</v>
      </c>
      <c r="B67" s="349" t="str">
        <f>'[2]Oil separator'!B70</f>
        <v>F-6613Q (7lit , total vol 19.8lit)</v>
      </c>
      <c r="C67" s="377"/>
      <c r="D67" s="275" t="str">
        <f>'[2]Oil separator'!D70</f>
        <v>1 5/8"</v>
      </c>
      <c r="E67" s="275"/>
      <c r="F67" s="355">
        <f>'[2]Oil separator'!L70</f>
        <v>820.795528455285</v>
      </c>
      <c r="G67" s="373"/>
      <c r="H67" s="267" t="s">
        <v>900</v>
      </c>
      <c r="I67" s="267" t="s">
        <v>901</v>
      </c>
      <c r="J67" s="366"/>
      <c r="K67" s="366"/>
      <c r="L67" s="366"/>
    </row>
    <row r="68" s="346" customFormat="1" ht="20.45" customHeight="1" spans="1:16">
      <c r="A68" s="133" t="str">
        <f>'[2]Oil separator'!$A71</f>
        <v>AIR087</v>
      </c>
      <c r="B68" s="349" t="str">
        <f>'[2]Oil separator'!B71</f>
        <v>2 1/8" Oil storage separator (7.6l)</v>
      </c>
      <c r="C68" s="377"/>
      <c r="D68" s="275" t="str">
        <f>'[2]Oil separator'!D71</f>
        <v>21/8"</v>
      </c>
      <c r="E68" s="275"/>
      <c r="F68" s="355" t="str">
        <f>'[2]Oil separator'!L71</f>
        <v>~</v>
      </c>
      <c r="G68" s="373"/>
      <c r="H68" s="267" t="s">
        <v>902</v>
      </c>
      <c r="I68" s="267" t="s">
        <v>903</v>
      </c>
      <c r="J68" s="267"/>
      <c r="K68" s="267"/>
      <c r="L68" s="267"/>
      <c r="M68"/>
      <c r="N68"/>
      <c r="O68"/>
      <c r="P68"/>
    </row>
    <row r="69" s="346" customFormat="1" ht="20.45" customHeight="1" spans="1:16">
      <c r="A69" s="133" t="str">
        <f>'[2]Oil separator'!$A72</f>
        <v>AIR088</v>
      </c>
      <c r="B69" s="349" t="str">
        <f>'[2]Oil separator'!B72</f>
        <v>2 1/8" Oil storage separator (9.2l)</v>
      </c>
      <c r="C69" s="377"/>
      <c r="D69" s="275" t="str">
        <f>'[2]Oil separator'!D72</f>
        <v>21/8"</v>
      </c>
      <c r="E69" s="275"/>
      <c r="F69" s="355" t="str">
        <f>'[2]Oil separator'!L72</f>
        <v>~</v>
      </c>
      <c r="G69" s="373"/>
      <c r="H69" s="267" t="s">
        <v>904</v>
      </c>
      <c r="I69" s="267" t="s">
        <v>905</v>
      </c>
      <c r="J69" s="267"/>
      <c r="K69" s="267"/>
      <c r="L69" s="267"/>
      <c r="M69"/>
      <c r="N69"/>
      <c r="O69"/>
      <c r="P69"/>
    </row>
    <row r="70" s="346" customFormat="1" ht="20.45" customHeight="1" spans="1:16">
      <c r="A70" s="133" t="str">
        <f>'[2]Oil separator'!$A73</f>
        <v>AIR088.2</v>
      </c>
      <c r="B70" s="349" t="str">
        <f>'[2]Oil separator'!B73</f>
        <v>F-8625Q (15lit , total 79lit)</v>
      </c>
      <c r="C70" s="378"/>
      <c r="D70" s="275" t="str">
        <f>'[2]Oil separator'!D73</f>
        <v>3 1/8"</v>
      </c>
      <c r="E70" s="275"/>
      <c r="F70" s="355">
        <f>'[2]Oil separator'!L73</f>
        <v>2516.61382113821</v>
      </c>
      <c r="G70" s="375"/>
      <c r="H70" s="267" t="s">
        <v>902</v>
      </c>
      <c r="I70" s="267" t="s">
        <v>906</v>
      </c>
      <c r="J70" s="267"/>
      <c r="K70" s="267"/>
      <c r="L70" s="267"/>
      <c r="M70"/>
      <c r="N70"/>
      <c r="O70"/>
      <c r="P70"/>
    </row>
    <row r="71" s="346" customFormat="1" ht="20.45" customHeight="1" spans="1:16">
      <c r="A71" s="133" t="str">
        <f>'[2]Oil separator'!$A74</f>
        <v>AIR088.3</v>
      </c>
      <c r="B71" s="349" t="str">
        <f>'[2]Oil separator'!B74</f>
        <v>OFD 053 OIL FILTER (3/8")</v>
      </c>
      <c r="C71" s="376" t="s">
        <v>907</v>
      </c>
      <c r="D71" s="275" t="str">
        <f>'[2]Oil separator'!D74</f>
        <v>3/8"</v>
      </c>
      <c r="E71" s="275"/>
      <c r="F71" s="355">
        <f>'[2]Oil separator'!L74</f>
        <v>31.0964705882353</v>
      </c>
      <c r="G71" s="22"/>
      <c r="H71" s="267"/>
      <c r="I71" s="267"/>
      <c r="J71" s="267"/>
      <c r="K71" s="267"/>
      <c r="L71" s="267"/>
      <c r="M71"/>
      <c r="N71"/>
      <c r="O71"/>
      <c r="P71"/>
    </row>
    <row r="72" s="346" customFormat="1" ht="20.45" customHeight="1" spans="1:16">
      <c r="A72" s="133" t="str">
        <f>'[2]Oil separator'!$A75</f>
        <v>AIR088.4</v>
      </c>
      <c r="B72" s="349" t="str">
        <f>'[2]Oil separator'!B75</f>
        <v>OFD-084 OIL FILTER (1/2")</v>
      </c>
      <c r="C72" s="377"/>
      <c r="D72" s="275" t="str">
        <f>'[2]Oil separator'!D75</f>
        <v>1/2"</v>
      </c>
      <c r="E72" s="275"/>
      <c r="F72" s="355">
        <f>'[2]Oil separator'!L75</f>
        <v>38.8705882352941</v>
      </c>
      <c r="G72" s="22"/>
      <c r="H72" s="267"/>
      <c r="I72" s="267"/>
      <c r="J72" s="267"/>
      <c r="K72" s="267"/>
      <c r="L72" s="267"/>
      <c r="M72"/>
      <c r="N72"/>
      <c r="O72"/>
      <c r="P72"/>
    </row>
    <row r="73" s="346" customFormat="1" ht="20.45" customHeight="1" spans="1:16">
      <c r="A73" s="133" t="str">
        <f>'[2]Oil separator'!$A76</f>
        <v>AIR088.5</v>
      </c>
      <c r="B73" s="349" t="str">
        <f>'[2]Oil separator'!B76</f>
        <v>OFD-085 OIL FILTER (5/8")</v>
      </c>
      <c r="C73" s="377"/>
      <c r="D73" s="275" t="str">
        <f>'[2]Oil separator'!D76</f>
        <v>5/8"</v>
      </c>
      <c r="E73" s="275"/>
      <c r="F73" s="355">
        <f>'[2]Oil separator'!L76</f>
        <v>39.8423529411765</v>
      </c>
      <c r="G73" s="22"/>
      <c r="H73" s="267"/>
      <c r="I73" s="267"/>
      <c r="J73" s="267"/>
      <c r="K73" s="267"/>
      <c r="L73" s="267"/>
      <c r="M73"/>
      <c r="N73"/>
      <c r="O73"/>
      <c r="P73"/>
    </row>
    <row r="74" s="346" customFormat="1" ht="69.75" customHeight="1" spans="1:16">
      <c r="A74" s="133" t="str">
        <f>'[2]Oil separator'!$A77</f>
        <v>AIR088.6</v>
      </c>
      <c r="B74" s="349" t="str">
        <f>'[2]Oil separator'!B77</f>
        <v>SFT-48Y OIL FILTER CORE </v>
      </c>
      <c r="C74" s="378"/>
      <c r="D74" s="275" t="str">
        <f>'[2]Oil separator'!C77</f>
        <v>OIL FILTER CORE WASHABLE</v>
      </c>
      <c r="E74" s="275"/>
      <c r="F74" s="355">
        <f>'[2]Oil separator'!L77</f>
        <v>82.815734989648</v>
      </c>
      <c r="G74" s="22"/>
      <c r="H74" s="267"/>
      <c r="I74" s="267"/>
      <c r="J74" s="267"/>
      <c r="K74" s="267"/>
      <c r="L74" s="267"/>
      <c r="M74"/>
      <c r="N74"/>
      <c r="O74"/>
      <c r="P74"/>
    </row>
    <row r="75" s="346" customFormat="1" ht="49.5" customHeight="1" spans="1:16">
      <c r="A75" s="133" t="str">
        <f>'[2]Oil separator'!$A79</f>
        <v>AIR088.7</v>
      </c>
      <c r="B75" s="349" t="str">
        <f>'[2]Oil separator'!B79</f>
        <v>Bitzer screw oil filter ZF3060W</v>
      </c>
      <c r="C75" s="281" t="s">
        <v>908</v>
      </c>
      <c r="D75" s="275">
        <f>'[2]Oil separator'!D79</f>
        <v>0</v>
      </c>
      <c r="E75" s="275"/>
      <c r="F75" s="355">
        <f>'[2]Oil separator'!L79</f>
        <v>217.9361447096</v>
      </c>
      <c r="G75" s="22"/>
      <c r="H75" s="267"/>
      <c r="I75" s="267"/>
      <c r="J75" s="267"/>
      <c r="K75" s="267"/>
      <c r="L75" s="267"/>
      <c r="M75"/>
      <c r="N75"/>
      <c r="O75"/>
      <c r="P75"/>
    </row>
    <row r="76" s="346" customFormat="1" ht="49.5" customHeight="1" spans="1:16">
      <c r="A76" s="133" t="str">
        <f>'[2]Oil separator'!$A80</f>
        <v>AIR088.8</v>
      </c>
      <c r="B76" s="349" t="str">
        <f>'[2]Oil separator'!B80</f>
        <v>Refcomp screw oil filter 700358mp</v>
      </c>
      <c r="C76" s="281" t="s">
        <v>909</v>
      </c>
      <c r="D76" s="275">
        <f>'[2]Oil separator'!D80</f>
        <v>0</v>
      </c>
      <c r="E76" s="275"/>
      <c r="F76" s="355">
        <f>'[2]Oil separator'!L80</f>
        <v>249.508945161119</v>
      </c>
      <c r="G76" s="22"/>
      <c r="H76" s="267"/>
      <c r="I76" s="267"/>
      <c r="J76" s="267"/>
      <c r="K76" s="267"/>
      <c r="L76" s="267"/>
      <c r="M76"/>
      <c r="N76"/>
      <c r="O76"/>
      <c r="P76"/>
    </row>
    <row r="77" s="346" customFormat="1" ht="49.5" customHeight="1" spans="1:16">
      <c r="A77" s="133" t="str">
        <f>'[2]Oil separator'!$A81</f>
        <v>AIR088.9</v>
      </c>
      <c r="B77" s="349" t="str">
        <f>'[2]Oil separator'!B81</f>
        <v>QCF-100 SUCTION FILTER CORE</v>
      </c>
      <c r="C77" s="281"/>
      <c r="D77" s="275" t="str">
        <f>'[2]Oil separator'!D81</f>
        <v>SFT-100G</v>
      </c>
      <c r="E77" s="275"/>
      <c r="F77" s="355">
        <f>'[2]Oil separator'!L81</f>
        <v>105.274509803922</v>
      </c>
      <c r="G77" s="22"/>
      <c r="H77" s="267"/>
      <c r="I77" s="267"/>
      <c r="J77" s="267"/>
      <c r="K77" s="267"/>
      <c r="L77" s="267"/>
      <c r="M77"/>
      <c r="N77"/>
      <c r="O77"/>
      <c r="P77"/>
    </row>
    <row r="78" s="346" customFormat="1" ht="49.5" customHeight="1" spans="1:16">
      <c r="A78" s="133" t="str">
        <f>'[2]Oil separator'!$A82</f>
        <v>AIR088.10</v>
      </c>
      <c r="B78" s="349" t="str">
        <f>'[2]Oil separator'!B82</f>
        <v>BLR/F48 SUCTION FILTER CORE</v>
      </c>
      <c r="C78" s="376"/>
      <c r="D78" s="275"/>
      <c r="E78" s="275"/>
      <c r="F78" s="355">
        <f>'[2]Oil separator'!L82</f>
        <v>38.71875</v>
      </c>
      <c r="G78" s="22"/>
      <c r="H78" s="267"/>
      <c r="I78" s="267"/>
      <c r="J78" s="267"/>
      <c r="K78" s="267"/>
      <c r="L78" s="267"/>
      <c r="M78"/>
      <c r="N78"/>
      <c r="O78"/>
      <c r="P78"/>
    </row>
    <row r="79" s="346" customFormat="1" ht="90.75" customHeight="1" spans="1:16">
      <c r="A79" s="133" t="str">
        <f>'[2]Oil separator'!$A83</f>
        <v>AIR088.11</v>
      </c>
      <c r="B79" s="349" t="str">
        <f>'[2]Oil separator'!B83</f>
        <v>BITZER screw oil filter shell ZF3072 c/w 7/8" connector</v>
      </c>
      <c r="C79" s="376"/>
      <c r="D79" s="275"/>
      <c r="E79" s="275"/>
      <c r="F79" s="355">
        <f>'[2]Oil separator'!L83</f>
        <v>657.654366094264</v>
      </c>
      <c r="G79" s="22"/>
      <c r="H79" s="267"/>
      <c r="I79" s="267"/>
      <c r="J79" s="267"/>
      <c r="K79" s="267"/>
      <c r="L79" s="267"/>
      <c r="M79"/>
      <c r="N79"/>
      <c r="O79"/>
      <c r="P79"/>
    </row>
    <row r="80" s="346" customFormat="1" spans="1:16">
      <c r="A80" s="133" t="str">
        <f>'[2]Oil separator'!$A84</f>
        <v>AIR089</v>
      </c>
      <c r="B80" s="349" t="str">
        <f>'[2]Oil separator'!B84</f>
        <v>163S BURNED FILTER DRIER</v>
      </c>
      <c r="C80" s="376" t="s">
        <v>910</v>
      </c>
      <c r="D80" s="275"/>
      <c r="E80" s="275"/>
      <c r="F80" s="355">
        <f>'[2]Oil separator'!L84</f>
        <v>44.0209411764706</v>
      </c>
      <c r="G80" s="22"/>
      <c r="H80" s="267"/>
      <c r="I80" s="267"/>
      <c r="J80" s="267"/>
      <c r="K80" s="267"/>
      <c r="L80" s="267"/>
      <c r="M80"/>
      <c r="N80"/>
      <c r="O80"/>
      <c r="P80"/>
    </row>
    <row r="81" s="346" customFormat="1" spans="1:16">
      <c r="A81" s="133" t="str">
        <f>'[2]Oil separator'!$A85</f>
        <v>AIR089.1</v>
      </c>
      <c r="B81" s="349" t="str">
        <f>'[2]Oil separator'!B85</f>
        <v>164S BURNED FILTER DRIER</v>
      </c>
      <c r="C81" s="377"/>
      <c r="D81" s="275"/>
      <c r="E81" s="275"/>
      <c r="F81" s="355">
        <f>'[2]Oil separator'!L85</f>
        <v>45.1870588235294</v>
      </c>
      <c r="G81" s="22"/>
      <c r="H81" s="267"/>
      <c r="I81" s="267"/>
      <c r="J81" s="267"/>
      <c r="K81" s="267"/>
      <c r="L81" s="267"/>
      <c r="M81"/>
      <c r="N81"/>
      <c r="O81"/>
      <c r="P81"/>
    </row>
    <row r="82" s="346" customFormat="1" ht="16.5" customHeight="1" spans="1:16">
      <c r="A82" s="133" t="str">
        <f>'[2]Oil separator'!$A86</f>
        <v>AIR089.2</v>
      </c>
      <c r="B82" s="349" t="str">
        <f>'[2]Oil separator'!B86</f>
        <v>165S BURNED FILTER DRIER</v>
      </c>
      <c r="C82" s="377"/>
      <c r="D82" s="275"/>
      <c r="E82" s="275"/>
      <c r="F82" s="355">
        <f>'[2]Oil separator'!L86</f>
        <v>45.6729411764706</v>
      </c>
      <c r="G82" s="22"/>
      <c r="H82" s="267"/>
      <c r="I82" s="267"/>
      <c r="J82" s="267"/>
      <c r="K82" s="267"/>
      <c r="L82" s="267"/>
      <c r="M82"/>
      <c r="N82"/>
      <c r="O82"/>
      <c r="P82"/>
    </row>
    <row r="83" s="346" customFormat="1" ht="16.5" customHeight="1" spans="1:16">
      <c r="A83" s="133" t="str">
        <f>'[2]Oil separator'!$A87</f>
        <v>AIR089.3</v>
      </c>
      <c r="B83" s="349" t="str">
        <f>'[2]Oil separator'!B87</f>
        <v>305S BURNED FILTER DRIER</v>
      </c>
      <c r="C83" s="377"/>
      <c r="D83" s="275"/>
      <c r="E83" s="275"/>
      <c r="F83" s="355">
        <f>'[2]Oil separator'!L87</f>
        <v>69.9670588235294</v>
      </c>
      <c r="G83" s="22"/>
      <c r="H83" s="267"/>
      <c r="I83" s="267"/>
      <c r="J83" s="267"/>
      <c r="K83" s="267"/>
      <c r="L83" s="267"/>
      <c r="M83"/>
      <c r="N83"/>
      <c r="O83"/>
      <c r="P83"/>
    </row>
    <row r="84" s="346" customFormat="1" customHeight="1" spans="1:16">
      <c r="A84" s="133" t="str">
        <f>'[2]Oil separator'!$A88</f>
        <v>AIR089.4</v>
      </c>
      <c r="B84" s="349" t="str">
        <f>'[2]Oil separator'!B88</f>
        <v>306S BURNED FILTER DRIER</v>
      </c>
      <c r="C84" s="378"/>
      <c r="D84" s="275"/>
      <c r="E84" s="275"/>
      <c r="F84" s="355">
        <f>'[2]Oil separator'!L88</f>
        <v>71.4247058823529</v>
      </c>
      <c r="G84" s="22"/>
      <c r="H84" s="267"/>
      <c r="I84" s="267"/>
      <c r="J84" s="267"/>
      <c r="K84" s="267"/>
      <c r="L84" s="267"/>
      <c r="M84"/>
      <c r="N84"/>
      <c r="O84"/>
      <c r="P84"/>
    </row>
    <row r="85" s="346" customFormat="1" ht="49.5" customHeight="1" spans="1:16">
      <c r="A85" s="133" t="str">
        <f>'[2]Oil separator'!$A89</f>
        <v>AIR090</v>
      </c>
      <c r="B85" s="349" t="str">
        <f>'[2]Oil separator'!B89</f>
        <v>CYF-29L OIL SEPARATOR </v>
      </c>
      <c r="C85" s="281" t="s">
        <v>911</v>
      </c>
      <c r="D85" s="274" t="str">
        <f>'[2]Oil separator'!D89</f>
        <v>15/8" (30hp-40hp) c/w heater &amp; optical level switch</v>
      </c>
      <c r="E85" s="275"/>
      <c r="F85" s="355">
        <f>'[2]Oil separator'!L89</f>
        <v>1578.67494824017</v>
      </c>
      <c r="G85" s="369"/>
      <c r="H85" s="267"/>
      <c r="I85" s="267"/>
      <c r="J85" s="267"/>
      <c r="K85" s="267"/>
      <c r="L85" s="267"/>
      <c r="M85"/>
      <c r="N85"/>
      <c r="O85"/>
      <c r="P85"/>
    </row>
    <row r="86" ht="53.25" customHeight="1" spans="1:16">
      <c r="A86" s="133" t="str">
        <f>'[2]Oil separator'!$A90</f>
        <v>AIR090.1</v>
      </c>
      <c r="B86" s="349" t="str">
        <f>'[2]Oil separator'!B90</f>
        <v>CYF-40L OIL SEPARATOR </v>
      </c>
      <c r="C86" s="281"/>
      <c r="D86" s="274" t="str">
        <f>'[2]Oil separator'!D90</f>
        <v>15/8" (40hp-50hp) c/w heater &amp; optical level switch</v>
      </c>
      <c r="E86" s="275"/>
      <c r="F86" s="355">
        <f>'[2]Oil separator'!L90</f>
        <v>3429.08902691511</v>
      </c>
      <c r="G86" s="373"/>
      <c r="H86" s="366"/>
      <c r="I86" s="366"/>
      <c r="J86" s="366"/>
      <c r="K86" s="366"/>
      <c r="L86" s="366"/>
    </row>
    <row r="87" ht="53.25" customHeight="1" spans="1:16">
      <c r="A87" s="133" t="str">
        <f>'[2]Oil separator'!$A91</f>
        <v>AIR090.2</v>
      </c>
      <c r="B87" s="349" t="str">
        <f>'[2]Oil separator'!B91</f>
        <v>CYF-60L OIL SEPARATOR </v>
      </c>
      <c r="C87" s="281"/>
      <c r="D87" s="274" t="str">
        <f>'[2]Oil separator'!D91</f>
        <v>21/8" (60hp) c/w heater &amp; optical level switch</v>
      </c>
      <c r="E87" s="275"/>
      <c r="F87" s="355">
        <f>'[2]Oil separator'!L91</f>
        <v>3687.88819875776</v>
      </c>
      <c r="G87" s="373"/>
      <c r="H87" s="366"/>
      <c r="I87" s="366"/>
      <c r="J87" s="366"/>
      <c r="K87" s="366"/>
      <c r="L87" s="366"/>
    </row>
    <row r="88" ht="53.25" customHeight="1" spans="1:16">
      <c r="A88" s="133" t="str">
        <f>'[2]Oil separator'!$A92</f>
        <v>AIR090.3</v>
      </c>
      <c r="B88" s="349" t="str">
        <f>'[2]Oil separator'!B92</f>
        <v>CYF-90L OIL SEPARATOR </v>
      </c>
      <c r="C88" s="281"/>
      <c r="D88" s="274" t="str">
        <f>'[2]Oil separator'!D92</f>
        <v>21/8" (80hp-90hp) c/w heater &amp; optical level switch</v>
      </c>
      <c r="E88" s="275"/>
      <c r="F88" s="355">
        <f>'[2]Oil separator'!L92</f>
        <v>3157.34989648033</v>
      </c>
      <c r="G88" s="375"/>
      <c r="H88" s="366"/>
      <c r="I88" s="366"/>
      <c r="J88" s="366"/>
      <c r="K88" s="366"/>
      <c r="L88" s="366"/>
    </row>
    <row r="89" ht="54" customHeight="1" spans="1:16">
      <c r="A89" s="133" t="str">
        <f>'[2]Oil separator'!$A95</f>
        <v>AIR091</v>
      </c>
      <c r="B89" s="349" t="str">
        <f>'[2]Oil separator'!B95</f>
        <v>Oil level regulator 5500-03205 </v>
      </c>
      <c r="C89" s="281" t="s">
        <v>912</v>
      </c>
      <c r="D89" s="275">
        <f>'[2]Oil separator'!D95</f>
        <v>0</v>
      </c>
      <c r="E89" s="275"/>
      <c r="F89" s="355">
        <f>'[2]Oil separator'!L95</f>
        <v>291.529411764706</v>
      </c>
      <c r="G89" s="366"/>
      <c r="H89" s="366"/>
      <c r="I89" s="366"/>
      <c r="J89" s="366"/>
      <c r="K89" s="366"/>
      <c r="L89" s="366"/>
    </row>
    <row r="90" ht="52.5" customHeight="1" spans="1:16">
      <c r="A90" s="133" t="str">
        <f>'[2]Oil separator'!$A96</f>
        <v>AIR092</v>
      </c>
      <c r="B90" s="349" t="str">
        <f>'[2]Oil separator'!B96</f>
        <v>FSP-02 Oil level adapter (4fc - 4cc)</v>
      </c>
      <c r="C90" s="319" t="s">
        <v>913</v>
      </c>
      <c r="D90" s="275">
        <f>'[2]Oil separator'!D96</f>
        <v>0</v>
      </c>
      <c r="E90" s="275"/>
      <c r="F90" s="355">
        <f>'[2]Oil separator'!L96</f>
        <v>100.180324584252</v>
      </c>
      <c r="G90" s="369"/>
      <c r="H90" s="366"/>
      <c r="I90" s="366"/>
      <c r="J90" s="366"/>
      <c r="K90" s="366"/>
      <c r="L90" s="366"/>
    </row>
    <row r="91" ht="52.5" customHeight="1" spans="1:16">
      <c r="A91" s="133" t="str">
        <f>'[2]Oil separator'!$A97</f>
        <v>AIR092.1</v>
      </c>
      <c r="B91" s="349" t="str">
        <f>'[2]Oil separator'!B97</f>
        <v>FSP-04 Oil level adapter (10hp-15hp sanyo)</v>
      </c>
      <c r="C91" s="281" t="s">
        <v>914</v>
      </c>
      <c r="D91" s="275">
        <f>'[2]Oil separator'!D97</f>
        <v>0</v>
      </c>
      <c r="E91" s="275"/>
      <c r="F91" s="355">
        <f>'[2]Oil separator'!L97</f>
        <v>99.81384</v>
      </c>
      <c r="G91" s="373"/>
      <c r="H91" s="366"/>
      <c r="I91" s="366"/>
      <c r="J91" s="366"/>
      <c r="K91" s="366"/>
      <c r="L91" s="366"/>
    </row>
    <row r="92" ht="52.5" customHeight="1" spans="1:16">
      <c r="A92" s="133" t="str">
        <f>'[2]Oil separator'!$A98</f>
        <v>AIR092.2</v>
      </c>
      <c r="B92" s="349" t="str">
        <f>'[2]Oil separator'!B98</f>
        <v>FSP-05 Oil level adapter (Copeland zb15-114,zfi23-81)1 1/4" rotalock</v>
      </c>
      <c r="C92" s="281" t="s">
        <v>915</v>
      </c>
      <c r="D92" s="275">
        <f>'[2]Oil separator'!D98</f>
        <v>0</v>
      </c>
      <c r="E92" s="275"/>
      <c r="F92" s="355">
        <f>'[2]Oil separator'!L98</f>
        <v>99.81384</v>
      </c>
      <c r="G92" s="373"/>
      <c r="H92" s="366"/>
      <c r="I92" s="366"/>
      <c r="J92" s="366"/>
      <c r="K92" s="366"/>
      <c r="L92" s="366"/>
    </row>
    <row r="93" ht="52.5" customHeight="1" spans="1:16">
      <c r="A93" s="133" t="str">
        <f>'[2]Oil separator'!$A99</f>
        <v>AIR092.3</v>
      </c>
      <c r="B93" s="349" t="str">
        <f>'[2]Oil separator'!B99</f>
        <v>FSP-06 Oil level adapter (Copeland zb130-220,zfi96-140)1 3/4" rotalock</v>
      </c>
      <c r="C93" s="281" t="s">
        <v>915</v>
      </c>
      <c r="D93" s="275">
        <f>'[2]Oil separator'!D99</f>
        <v>0</v>
      </c>
      <c r="E93" s="275"/>
      <c r="F93" s="355">
        <f>'[2]Oil separator'!L99</f>
        <v>180</v>
      </c>
      <c r="G93" s="373"/>
      <c r="H93" s="366"/>
      <c r="I93" s="366"/>
      <c r="J93" s="366"/>
      <c r="K93" s="366"/>
      <c r="L93" s="366"/>
    </row>
    <row r="94" ht="20.45" customHeight="1" spans="1:16">
      <c r="A94" s="133" t="str">
        <f>'[2]Oil separator'!$A100</f>
        <v>AIR094</v>
      </c>
      <c r="B94" s="349" t="str">
        <f>'[2]Oil separator'!B100</f>
        <v>FCV-30</v>
      </c>
      <c r="C94" s="379" t="s">
        <v>916</v>
      </c>
      <c r="D94" s="275" t="str">
        <f>'[2]Oil separator'!D100</f>
        <v>30psi</v>
      </c>
      <c r="E94" s="275"/>
      <c r="F94" s="355">
        <f>'[2]Oil separator'!L100</f>
        <v>109.74</v>
      </c>
      <c r="G94" s="373"/>
      <c r="H94" s="366"/>
      <c r="I94" s="366"/>
      <c r="J94" s="366"/>
      <c r="K94" s="366"/>
      <c r="L94" s="366"/>
    </row>
    <row r="95" ht="20.45" customHeight="1" spans="1:16">
      <c r="A95" s="133" t="str">
        <f>'[2]Oil separator'!$A101</f>
        <v>AIR095</v>
      </c>
      <c r="B95" s="349" t="str">
        <f>'[2]Oil separator'!B101</f>
        <v>F-S1 (vertical)</v>
      </c>
      <c r="C95" s="380" t="s">
        <v>917</v>
      </c>
      <c r="D95" s="275" t="str">
        <f>'[2]Oil separator'!D101</f>
        <v>1/4"</v>
      </c>
      <c r="E95" s="275"/>
      <c r="F95" s="355">
        <f>'[2]Oil separator'!L101</f>
        <v>24.6950535059493</v>
      </c>
      <c r="G95" s="22"/>
      <c r="H95" s="366"/>
      <c r="I95" s="366"/>
      <c r="J95" s="366"/>
      <c r="K95" s="366"/>
      <c r="L95" s="366"/>
    </row>
    <row r="96" ht="20.45" customHeight="1" spans="1:16">
      <c r="A96" s="133" t="str">
        <f>'[2]Oil separator'!$A102</f>
        <v>AIR097</v>
      </c>
      <c r="B96" s="349" t="str">
        <f>'[2]Oil separator'!B102</f>
        <v>F-S3 (vertical)</v>
      </c>
      <c r="C96" s="381"/>
      <c r="D96" s="275" t="str">
        <f>'[2]Oil separator'!D102</f>
        <v>3/8"</v>
      </c>
      <c r="E96" s="275"/>
      <c r="F96" s="355">
        <f>'[2]Oil separator'!L102</f>
        <v>25.1440544787847</v>
      </c>
      <c r="G96" s="22"/>
      <c r="H96" s="366"/>
      <c r="I96" s="366"/>
      <c r="J96" s="366"/>
      <c r="K96" s="366"/>
      <c r="L96" s="366"/>
    </row>
    <row r="97" ht="18" customHeight="1" spans="1:12">
      <c r="A97" s="133" t="str">
        <f>'[2]Oil separator'!$A103</f>
        <v>AIR099</v>
      </c>
      <c r="B97" s="349" t="str">
        <f>'[2]Oil separator'!B103</f>
        <v>ZHJT01</v>
      </c>
      <c r="C97" s="25" t="s">
        <v>918</v>
      </c>
      <c r="D97" s="275">
        <f>'[2]Oil separator'!D103</f>
        <v>0</v>
      </c>
      <c r="E97" s="275"/>
      <c r="F97" s="355">
        <f>'[2]Oil separator'!L103</f>
        <v>9.736475</v>
      </c>
      <c r="G97" s="22"/>
      <c r="H97" s="366"/>
      <c r="I97" s="366"/>
      <c r="J97" s="366"/>
      <c r="K97" s="366"/>
      <c r="L97" s="366"/>
    </row>
    <row r="98" ht="18" customHeight="1" spans="1:12">
      <c r="A98" s="133" t="str">
        <f>'[2]Oil separator'!$A104</f>
        <v>AIR100</v>
      </c>
      <c r="B98" s="349" t="str">
        <f>'[2]Oil separator'!B104</f>
        <v>ZHJT02</v>
      </c>
      <c r="C98" s="25" t="s">
        <v>919</v>
      </c>
      <c r="D98" s="275">
        <f>'[2]Oil separator'!D104</f>
        <v>0</v>
      </c>
      <c r="E98" s="275"/>
      <c r="F98" s="355">
        <f>'[2]Oil separator'!L104</f>
        <v>11.4779583333333</v>
      </c>
      <c r="G98" s="22"/>
      <c r="H98" s="366"/>
      <c r="I98" s="366"/>
      <c r="J98" s="366"/>
      <c r="K98" s="366"/>
      <c r="L98" s="366"/>
    </row>
    <row r="99" ht="18" customHeight="1" spans="1:12">
      <c r="A99" s="133" t="str">
        <f>'[2]Oil separator'!$A105</f>
        <v>AIR101</v>
      </c>
      <c r="B99" s="349" t="str">
        <f>'[2]Oil separator'!B105</f>
        <v>ZHJT03</v>
      </c>
      <c r="C99" s="25" t="s">
        <v>920</v>
      </c>
      <c r="D99" s="275">
        <f>'[2]Oil separator'!D105</f>
        <v>0</v>
      </c>
      <c r="E99" s="275"/>
      <c r="F99" s="355">
        <f>'[2]Oil separator'!L105</f>
        <v>13.77355</v>
      </c>
      <c r="G99" s="22"/>
      <c r="H99" s="366"/>
      <c r="I99" s="366"/>
      <c r="J99" s="366"/>
      <c r="K99" s="366"/>
      <c r="L99" s="366"/>
    </row>
    <row r="100" ht="18" customHeight="1" spans="1:12">
      <c r="A100" s="133" t="str">
        <f>'[2]Oil separator'!$A106</f>
        <v>AIR102</v>
      </c>
      <c r="B100" s="349" t="str">
        <f>'[2]Oil separator'!B106</f>
        <v>ZHJT04</v>
      </c>
      <c r="C100" s="25" t="s">
        <v>921</v>
      </c>
      <c r="D100" s="275">
        <f>'[2]Oil separator'!D106</f>
        <v>0</v>
      </c>
      <c r="E100" s="275"/>
      <c r="F100" s="355">
        <f>'[2]Oil separator'!L106</f>
        <v>17.2565166666667</v>
      </c>
      <c r="G100" s="22"/>
      <c r="H100" s="366"/>
      <c r="I100" s="366"/>
      <c r="J100" s="366"/>
      <c r="K100" s="366"/>
      <c r="L100" s="366"/>
    </row>
    <row r="101" ht="18" customHeight="1" spans="1:12">
      <c r="A101" s="133" t="str">
        <f>'[2]Oil separator'!$A107</f>
        <v>AIR103</v>
      </c>
      <c r="B101" s="349" t="str">
        <f>'[2]Oil separator'!B107</f>
        <v>JT01 (1/4") NUT FITTING</v>
      </c>
      <c r="C101" s="25"/>
      <c r="D101" s="275">
        <f>'[2]Oil separator'!D107</f>
        <v>0</v>
      </c>
      <c r="E101" s="275"/>
      <c r="F101" s="355">
        <f>'[2]Oil separator'!L107</f>
        <v>3.82407407407407</v>
      </c>
      <c r="G101" s="369"/>
      <c r="H101" s="366"/>
      <c r="I101" s="366"/>
      <c r="J101" s="366"/>
      <c r="K101" s="366"/>
      <c r="L101" s="366"/>
    </row>
    <row r="102" ht="18" customHeight="1" spans="1:12">
      <c r="A102" s="133" t="str">
        <f>'[2]Oil separator'!$A108</f>
        <v>AIR103.1</v>
      </c>
      <c r="B102" s="349" t="str">
        <f>'[2]Oil separator'!B108</f>
        <v>JT02 (3/8") NUT FITTING</v>
      </c>
      <c r="C102" s="25"/>
      <c r="D102" s="275">
        <f>'[2]Oil separator'!D108</f>
        <v>0</v>
      </c>
      <c r="E102" s="275"/>
      <c r="F102" s="355">
        <f>'[2]Oil separator'!L108</f>
        <v>6.50092592592593</v>
      </c>
      <c r="G102" s="373"/>
      <c r="H102" s="366"/>
      <c r="I102" s="366"/>
      <c r="J102" s="366"/>
      <c r="K102" s="366"/>
      <c r="L102" s="366"/>
    </row>
    <row r="103" ht="18" customHeight="1" spans="1:12">
      <c r="A103" s="133" t="str">
        <f>'[2]Oil separator'!$A109</f>
        <v>AIR103.2</v>
      </c>
      <c r="B103" s="349" t="str">
        <f>'[2]Oil separator'!B109</f>
        <v>JT03 (1/2") NUT FITTING</v>
      </c>
      <c r="C103" s="25"/>
      <c r="D103" s="268">
        <f>'[2]Oil separator'!D109</f>
        <v>0</v>
      </c>
      <c r="E103" s="268"/>
      <c r="F103" s="355">
        <f>'[2]Oil separator'!L109</f>
        <v>7.64814814814815</v>
      </c>
      <c r="G103" s="373"/>
      <c r="H103" s="366"/>
      <c r="I103" s="366"/>
      <c r="J103" s="366"/>
      <c r="K103" s="366"/>
      <c r="L103" s="366"/>
    </row>
    <row r="104" ht="18" customHeight="1" spans="1:12">
      <c r="A104" s="133" t="str">
        <f>'[2]Oil separator'!$A110</f>
        <v>AIR103.3</v>
      </c>
      <c r="B104" s="349" t="str">
        <f>'[2]Oil separator'!B110</f>
        <v>JT04 (5/8") NUT FITTING</v>
      </c>
      <c r="C104" s="25"/>
      <c r="D104" s="268">
        <f>'[2]Oil separator'!D110</f>
        <v>0</v>
      </c>
      <c r="E104" s="268"/>
      <c r="F104" s="355">
        <f>'[2]Oil separator'!L110</f>
        <v>10.7074074074074</v>
      </c>
      <c r="G104" s="375"/>
      <c r="H104" s="366"/>
      <c r="I104" s="366"/>
      <c r="J104" s="366"/>
      <c r="K104" s="366"/>
      <c r="L104" s="366"/>
    </row>
    <row r="105" ht="18" customHeight="1" spans="1:12">
      <c r="A105" s="133" t="str">
        <f>'[2]Oil separator'!$A111</f>
        <v>AIR104</v>
      </c>
      <c r="B105" s="349" t="str">
        <f>'[2]Oil separator'!B111</f>
        <v>GPF45-060-11 (6L/MIN)</v>
      </c>
      <c r="C105" s="319" t="s">
        <v>922</v>
      </c>
      <c r="D105" s="269" t="str">
        <f>'[2]Oil separator'!D111</f>
        <v>Oil-flow relay                                </v>
      </c>
      <c r="E105" s="268"/>
      <c r="F105" s="355">
        <f>'[2]Oil separator'!L111</f>
        <v>690.131124913734</v>
      </c>
      <c r="G105" s="22"/>
      <c r="H105" s="366"/>
      <c r="I105" s="366"/>
      <c r="J105" s="366"/>
      <c r="K105" s="366"/>
      <c r="L105" s="366"/>
    </row>
    <row r="106" ht="40.5" customHeight="1" spans="1:12">
      <c r="A106" s="133" t="str">
        <f>'[2]Oil separator'!$A112</f>
        <v>AIR105</v>
      </c>
      <c r="B106" s="349" t="str">
        <f>'[2]Oil separator'!B112</f>
        <v>GPF45-100-11 (10L/MIN)</v>
      </c>
      <c r="C106" s="319" t="s">
        <v>923</v>
      </c>
      <c r="D106" s="269" t="str">
        <f>'[2]Oil separator'!D112</f>
        <v>Oil-flow relay                                </v>
      </c>
      <c r="E106" s="268"/>
      <c r="F106" s="355">
        <f>'[2]Oil separator'!L112</f>
        <v>690.131124913734</v>
      </c>
      <c r="G106" s="22"/>
      <c r="H106" s="366"/>
      <c r="I106" s="366"/>
      <c r="J106" s="366"/>
      <c r="K106" s="366"/>
      <c r="L106" s="366"/>
    </row>
    <row r="107" ht="28.5" customHeight="1" spans="1:12">
      <c r="A107" s="133" t="str">
        <f>'[2]Oil separator'!$A113</f>
        <v>AIR106</v>
      </c>
      <c r="B107" s="349" t="str">
        <f>'[2]Oil separator'!B113</f>
        <v>Oil flow connector 5/8"</v>
      </c>
      <c r="C107" s="319" t="s">
        <v>924</v>
      </c>
      <c r="D107" s="268">
        <f>'[2]Oil separator'!D113</f>
        <v>0</v>
      </c>
      <c r="E107" s="268"/>
      <c r="F107" s="355">
        <f>'[2]Oil separator'!L113</f>
        <v>48.5248447204969</v>
      </c>
      <c r="G107" s="22"/>
      <c r="H107" s="366"/>
      <c r="I107" s="366"/>
      <c r="J107" s="366"/>
      <c r="K107" s="366"/>
      <c r="L107" s="366"/>
    </row>
    <row r="108" ht="27.75" customHeight="1" spans="1:12">
      <c r="A108" s="133" t="str">
        <f>'[2]Oil separator'!$A114</f>
        <v>AIR107</v>
      </c>
      <c r="B108" s="349" t="str">
        <f>'[2]Oil separator'!B114</f>
        <v>Oil flow connector 7/8"</v>
      </c>
      <c r="C108" s="319" t="s">
        <v>925</v>
      </c>
      <c r="D108" s="275">
        <f>'[2]Oil separator'!D114</f>
        <v>0</v>
      </c>
      <c r="E108" s="275"/>
      <c r="F108" s="355">
        <f>'[2]Oil separator'!L114</f>
        <v>51.75983436853</v>
      </c>
      <c r="G108" s="22"/>
      <c r="H108" s="366"/>
      <c r="I108" s="366"/>
      <c r="J108" s="366"/>
      <c r="K108" s="366"/>
      <c r="L108" s="366"/>
    </row>
    <row r="109" ht="28.5" customHeight="1" spans="1:12">
      <c r="A109" s="133" t="str">
        <f>'[2]Oil separator'!$A115</f>
        <v>AIR108</v>
      </c>
      <c r="B109" s="349" t="str">
        <f>'[2]Oil separator'!B115</f>
        <v>OUT69 Y( 4.5k ,AC110-230V)（Used for Refcomp screw) </v>
      </c>
      <c r="C109" s="382" t="s">
        <v>926</v>
      </c>
      <c r="D109" s="275">
        <f>'[2]Oil separator'!D115</f>
        <v>0</v>
      </c>
      <c r="E109" s="275"/>
      <c r="F109" s="355">
        <f>'[2]Oil separator'!L115</f>
        <v>873.447204968944</v>
      </c>
      <c r="G109" s="369"/>
      <c r="H109" s="366"/>
      <c r="I109" s="366"/>
      <c r="J109" s="366"/>
      <c r="K109" s="366"/>
      <c r="L109" s="366"/>
    </row>
    <row r="110" ht="28.5" customHeight="1" spans="1:12">
      <c r="A110" s="133" t="str">
        <f>'[2]Oil separator'!$A116</f>
        <v>AIR109</v>
      </c>
      <c r="B110" s="349" t="str">
        <f>'[2]Oil separator'!B116</f>
        <v>OUT69 Y( 11.4k ,AC110-230V)（Used for Refcomp screw) </v>
      </c>
      <c r="C110" s="383"/>
      <c r="D110" s="275">
        <f>'[2]Oil separator'!D116</f>
        <v>0</v>
      </c>
      <c r="E110" s="275"/>
      <c r="F110" s="355">
        <f>'[2]Oil separator'!L116</f>
        <v>873.447204968944</v>
      </c>
      <c r="G110" s="375"/>
      <c r="H110" s="366"/>
      <c r="I110" s="366"/>
      <c r="J110" s="366"/>
      <c r="K110" s="366"/>
      <c r="L110" s="366"/>
    </row>
    <row r="111" ht="54.75" customHeight="1" spans="1:12">
      <c r="A111" s="133" t="str">
        <f>'[2]Oil separator'!$A117</f>
        <v>AIR110</v>
      </c>
      <c r="B111" s="349" t="str">
        <f>'[2]Oil separator'!B117</f>
        <v>SE-E1(115/230VAC,Dual supply)(Used fro bitzer screw)</v>
      </c>
      <c r="C111" s="384" t="s">
        <v>927</v>
      </c>
      <c r="D111" s="275">
        <f>'[2]Oil separator'!D117</f>
        <v>0</v>
      </c>
      <c r="E111" s="275"/>
      <c r="F111" s="355">
        <f>'[2]Oil separator'!L117</f>
        <v>737.577639751553</v>
      </c>
      <c r="G111" s="366"/>
      <c r="H111" s="366"/>
      <c r="I111" s="366"/>
      <c r="J111" s="366"/>
      <c r="K111" s="366"/>
      <c r="L111" s="366"/>
    </row>
    <row r="112" ht="29.25" customHeight="1" spans="1:12">
      <c r="A112" s="133" t="str">
        <f>'[2]Oil separator'!$A118</f>
        <v>AIR111</v>
      </c>
      <c r="B112" s="349" t="str">
        <f>'[2]Oil separator'!B118</f>
        <v>OUT571 (AC110-230V,Dual supply) DP-II</v>
      </c>
      <c r="C112" s="306" t="s">
        <v>928</v>
      </c>
      <c r="D112" s="275" t="str">
        <f>'[2]Oil separator'!D118</f>
        <v>Include: Machine Head(0.65bar/M20x1.5)</v>
      </c>
      <c r="E112" s="275"/>
      <c r="F112" s="355">
        <f>'[2]Oil separator'!L118</f>
        <v>428.959627329192</v>
      </c>
      <c r="G112" s="22"/>
      <c r="H112" s="366"/>
      <c r="I112" s="366"/>
      <c r="J112" s="366"/>
      <c r="K112" s="366"/>
      <c r="L112" s="366"/>
    </row>
    <row r="113" ht="27.75" customHeight="1" spans="1:12">
      <c r="A113" s="133" t="str">
        <f>'[2]Oil separator'!$A119</f>
        <v>AIR112</v>
      </c>
      <c r="B113" s="349" t="str">
        <f>'[2]Oil separator'!B119</f>
        <v>INT276 LC Kriwan delta p II</v>
      </c>
      <c r="C113" s="308"/>
      <c r="D113" s="275" t="str">
        <f>'[2]Oil separator'!D119</f>
        <v>INT276 LC oil level monitoring</v>
      </c>
      <c r="E113" s="275"/>
      <c r="F113" s="355" t="str">
        <f>'[2]Oil separator'!L119</f>
        <v>~</v>
      </c>
      <c r="G113" s="22"/>
      <c r="H113" s="366"/>
      <c r="I113" s="366"/>
      <c r="J113" s="366"/>
      <c r="K113" s="366"/>
      <c r="L113" s="366"/>
    </row>
    <row r="114" ht="26.25" customHeight="1" spans="1:12">
      <c r="A114" s="133" t="str">
        <f>'[2]Oil separator'!$A120</f>
        <v>AIR113</v>
      </c>
      <c r="B114" s="349" t="str">
        <f>'[2]Oil separator'!B120</f>
        <v>OLC-276 (115/230,Dual supply)</v>
      </c>
      <c r="C114" s="385" t="str">
        <f>'[2]Oil separator'!$C120</f>
        <v> Optical Level Switch                        </v>
      </c>
      <c r="D114" s="386" t="str">
        <f>'[2]Oil separator'!D120</f>
        <v>Include: M20x1.5 (Monitoring glass prism  )                                                           </v>
      </c>
      <c r="E114" s="268"/>
      <c r="F114" s="355">
        <f>'[2]Oil separator'!L120</f>
        <v>291.149068322981</v>
      </c>
      <c r="G114" s="369"/>
      <c r="H114" s="366"/>
      <c r="I114" s="366"/>
      <c r="J114" s="366"/>
      <c r="K114" s="366"/>
      <c r="L114" s="366"/>
    </row>
    <row r="115" ht="44.25" customHeight="1" spans="1:12">
      <c r="A115" s="133" t="str">
        <f>'[2]Oil separator'!$A121</f>
        <v>AIR114</v>
      </c>
      <c r="B115" s="349" t="str">
        <f>'[2]Oil separator'!B121</f>
        <v>OLC-278 (115/230,Dual supply)</v>
      </c>
      <c r="C115" s="385" t="str">
        <f>'[2]Oil separator'!$C121</f>
        <v> Optical Level Switch                        </v>
      </c>
      <c r="D115" s="386" t="str">
        <f>'[2]Oil separator'!D121</f>
        <v>Include: M20x1.5 (Monitoring glass prism  )                                                           </v>
      </c>
      <c r="E115" s="268"/>
      <c r="F115" s="355">
        <f>'[2]Oil separator'!L121</f>
        <v>309.75</v>
      </c>
      <c r="G115" s="375"/>
      <c r="H115" s="366"/>
      <c r="I115" s="366"/>
      <c r="J115" s="366"/>
      <c r="K115" s="366"/>
      <c r="L115" s="366"/>
    </row>
    <row r="116" ht="58.5" customHeight="1" spans="1:12">
      <c r="A116" s="133" t="str">
        <f>'[2]Oil separator'!$A122</f>
        <v>AIR115</v>
      </c>
      <c r="B116" s="349" t="str">
        <f>'[2]Oil separator'!B122</f>
        <v>OUT280 (AC230V)</v>
      </c>
      <c r="C116" s="385" t="str">
        <f>'[2]Oil separator'!$C122</f>
        <v>Oil Level Regulator    </v>
      </c>
      <c r="D116" s="275">
        <f>'[2]Oil separator'!D122</f>
        <v>0</v>
      </c>
      <c r="E116" s="275"/>
      <c r="F116" s="355">
        <f>'[2]Oil separator'!L122</f>
        <v>649.350649350649</v>
      </c>
      <c r="G116" s="366"/>
      <c r="H116" s="366"/>
      <c r="I116" s="366"/>
      <c r="J116" s="366"/>
      <c r="K116" s="366"/>
      <c r="L116" s="366"/>
    </row>
    <row r="117" ht="36" spans="1:12">
      <c r="A117" s="133" t="str">
        <f>'[2]Oil separator'!$A123</f>
        <v>AIR115.01</v>
      </c>
      <c r="B117" s="386" t="str">
        <f>'[2]Oil separator'!B123</f>
        <v>OUT360R-114-36 (Copeland oil protection Zfi23-81,ZB15-114)</v>
      </c>
      <c r="C117" s="385" t="str">
        <f>'[2]Oil separator'!$C123</f>
        <v>Oil Level Regulator COPELAND</v>
      </c>
      <c r="D117" s="274" t="str">
        <f>'[2]Oil separator'!D123</f>
        <v>(Copeland zb15-114,zfi23-81)1 1/4" rotalock</v>
      </c>
      <c r="E117" s="275"/>
      <c r="F117" s="355">
        <f>'[2]Oil separator'!L123</f>
        <v>508.187464709204</v>
      </c>
      <c r="G117" s="22"/>
      <c r="H117" s="366"/>
      <c r="I117" s="366"/>
      <c r="J117" s="366"/>
      <c r="K117" s="366"/>
      <c r="L117" s="366"/>
    </row>
    <row r="118" ht="40" customHeight="1" spans="1:12">
      <c r="A118" s="133" t="str">
        <f>'[2]Oil separator'!$A124</f>
        <v>AIR115.02</v>
      </c>
      <c r="B118" s="386" t="str">
        <f>'[2]Oil separator'!B124</f>
        <v>OUT360R-134-40 (Copeland oil protection Zfi96-140,ZB130-220)</v>
      </c>
      <c r="C118" s="385" t="str">
        <f>'[2]Oil separator'!$C124</f>
        <v>Oil Level Regulator COPELAND</v>
      </c>
      <c r="D118" s="274" t="str">
        <f>'[2]Oil separator'!D124</f>
        <v>(Copeland zb130-220,zfi96-140)1 3/4" rotalock</v>
      </c>
      <c r="E118" s="275"/>
      <c r="F118" s="355">
        <f>'[2]Oil separator'!L124</f>
        <v>564.652738565782</v>
      </c>
      <c r="G118" s="22"/>
      <c r="H118" s="366"/>
      <c r="I118" s="366"/>
      <c r="J118" s="366"/>
      <c r="K118" s="366"/>
      <c r="L118" s="366"/>
    </row>
    <row r="119" ht="29" customHeight="1" spans="1:12">
      <c r="A119" s="133" t="str">
        <f>'[2]Oil separator'!$A125</f>
        <v>AIR115.03</v>
      </c>
      <c r="B119" s="349" t="str">
        <f>'[2]Oil separator'!B125</f>
        <v>OUT360R-F34 (Bitzer oil protetion)</v>
      </c>
      <c r="C119" s="385" t="str">
        <f>'[2]Oil separator'!$C125</f>
        <v>Oil Level Protection BITZER 3/4hole</v>
      </c>
      <c r="D119" s="275">
        <f>'[2]Oil separator'!D125</f>
        <v>0</v>
      </c>
      <c r="E119" s="275"/>
      <c r="F119" s="355">
        <f>'[2]Oil separator'!L125</f>
        <v>496.894409937888</v>
      </c>
      <c r="G119" s="22"/>
      <c r="H119" s="366"/>
      <c r="I119" s="366"/>
      <c r="J119" s="366"/>
      <c r="K119" s="366"/>
      <c r="L119" s="366"/>
    </row>
    <row r="120" ht="35" customHeight="1" spans="1:12">
      <c r="A120" s="133" t="str">
        <f>'[2]Oil separator'!$A126</f>
        <v>AIR115.04</v>
      </c>
      <c r="B120" s="386" t="str">
        <f>'[2]Oil separator'!B126</f>
        <v>OUT360R-D1-168(Screw Oil separator level protection)</v>
      </c>
      <c r="C120" s="385">
        <f>'[2]Oil separator'!$C126</f>
        <v>0</v>
      </c>
      <c r="D120" s="275">
        <f>'[2]Oil separator'!D126</f>
        <v>0</v>
      </c>
      <c r="E120" s="275"/>
      <c r="F120" s="355">
        <f>'[2]Oil separator'!L126</f>
        <v>543.478260869565</v>
      </c>
      <c r="G120" s="22"/>
      <c r="H120" s="366"/>
      <c r="I120" s="366"/>
      <c r="J120" s="366"/>
      <c r="K120" s="366"/>
      <c r="L120" s="366"/>
    </row>
    <row r="121" ht="58.5" customHeight="1" spans="1:12">
      <c r="A121" s="133" t="str">
        <f>'[2]Oil separator'!$A127</f>
        <v>AIR116</v>
      </c>
      <c r="B121" s="349" t="str">
        <f>'[2]Oil separator'!B127</f>
        <v>OUT680A-12/F34</v>
      </c>
      <c r="C121" s="385" t="str">
        <f>'[2]Oil separator'!$C127</f>
        <v>Oil Level Regulator  BITZER </v>
      </c>
      <c r="D121" s="275">
        <f>'[2]Oil separator'!D127</f>
        <v>0</v>
      </c>
      <c r="E121" s="275"/>
      <c r="F121" s="355">
        <f>'[2]Oil separator'!L127</f>
        <v>966.967814793902</v>
      </c>
      <c r="G121" s="373"/>
      <c r="H121" s="366"/>
      <c r="I121" s="366"/>
      <c r="J121" s="366"/>
      <c r="K121" s="366"/>
      <c r="L121" s="366"/>
    </row>
    <row r="122" ht="77.25" customHeight="1" spans="1:12">
      <c r="A122" s="133" t="str">
        <f>'[2]Oil separator'!$A128</f>
        <v>AIR116.1</v>
      </c>
      <c r="B122" s="349" t="str">
        <f>'[2]Oil separator'!B128</f>
        <v>OUT680R-11/114-36</v>
      </c>
      <c r="C122" s="385" t="str">
        <f>'[2]Oil separator'!$C128</f>
        <v>Oil Level Regulator COPELAND</v>
      </c>
      <c r="D122" s="275">
        <f>'[2]Oil separator'!D128</f>
        <v>0</v>
      </c>
      <c r="E122" s="275"/>
      <c r="F122" s="355">
        <f>'[2]Oil separator'!L128</f>
        <v>928.853754940711</v>
      </c>
      <c r="G122" s="375"/>
      <c r="H122" s="366"/>
      <c r="I122" s="366"/>
      <c r="J122" s="366"/>
      <c r="K122" s="366"/>
      <c r="L122" s="366"/>
    </row>
    <row r="123" ht="71.25" customHeight="1" spans="1:12">
      <c r="A123" s="133" t="str">
        <f>'[2]Oil separator'!$A129</f>
        <v>AIR116.2</v>
      </c>
      <c r="B123" s="349" t="str">
        <f>'[2]Oil separator'!B129</f>
        <v>GPF4710</v>
      </c>
      <c r="C123" s="385" t="str">
        <f>'[2]Oil separator'!$C129</f>
        <v>OIL FLOW CONTROL BITZER SCREW</v>
      </c>
      <c r="D123" s="275">
        <f>'[2]Oil separator'!D129</f>
        <v>0</v>
      </c>
      <c r="E123" s="275"/>
      <c r="F123" s="355">
        <f>'[2]Oil separator'!L129</f>
        <v>1552.7950310559</v>
      </c>
      <c r="G123" s="366"/>
      <c r="H123" s="366"/>
      <c r="I123" s="366"/>
      <c r="J123" s="366"/>
      <c r="K123" s="366"/>
      <c r="L123" s="366"/>
    </row>
    <row r="124" ht="58.5" customHeight="1" spans="1:12">
      <c r="A124" s="133" t="str">
        <f>'[2]Oil separator'!$A130</f>
        <v>AIR116.3</v>
      </c>
      <c r="B124" s="349" t="str">
        <f>'[2]Oil separator'!B130</f>
        <v>GDP20R</v>
      </c>
      <c r="C124" s="385" t="str">
        <f>'[2]Oil separator'!$C130</f>
        <v>OIL PRESSURE CONTROL BITZER SCREW</v>
      </c>
      <c r="D124" s="275">
        <f>'[2]Oil separator'!D130</f>
        <v>0</v>
      </c>
      <c r="E124" s="275"/>
      <c r="F124" s="355">
        <f>'[2]Oil separator'!L130</f>
        <v>1009.31677018634</v>
      </c>
      <c r="G124" s="387"/>
      <c r="H124" s="366"/>
      <c r="I124" s="366"/>
      <c r="J124" s="366"/>
      <c r="K124" s="366"/>
      <c r="L124" s="366"/>
    </row>
    <row r="125" ht="58.5" customHeight="1" spans="1:12">
      <c r="A125" s="133" t="str">
        <f>'[2]Oil separator'!$A131</f>
        <v>AIR116.4</v>
      </c>
      <c r="B125" s="349" t="str">
        <f>'[2]Oil separator'!B131</f>
        <v>PTC110 (02D512S46)</v>
      </c>
      <c r="C125" s="385" t="str">
        <f>'[2]Oil separator'!$C131</f>
        <v>PTC SENSOR BITZER SCREW</v>
      </c>
      <c r="D125" s="275">
        <f>'[2]Oil separator'!D131</f>
        <v>0</v>
      </c>
      <c r="E125" s="275"/>
      <c r="F125" s="355">
        <f>'[2]Oil separator'!L131</f>
        <v>252.329192546584</v>
      </c>
      <c r="G125" s="22"/>
      <c r="H125" s="366"/>
      <c r="I125" s="366"/>
      <c r="J125" s="366"/>
      <c r="K125" s="366"/>
      <c r="L125" s="366"/>
    </row>
    <row r="126" spans="1:12">
      <c r="A126" s="133" t="str">
        <f>'[2]Oil separator'!$A132</f>
        <v>AIR116.5</v>
      </c>
      <c r="B126" s="349" t="str">
        <f>'[2]Oil separator'!B132</f>
        <v>PTC140 (02D512S36)</v>
      </c>
      <c r="C126" s="385" t="str">
        <f>'[2]Oil separator'!$C132</f>
        <v>PTC SENSOR BITZER SCREW</v>
      </c>
      <c r="D126" s="275">
        <f>'[2]Oil separator'!D132</f>
        <v>0</v>
      </c>
      <c r="E126" s="275"/>
      <c r="F126" s="355">
        <f>'[2]Oil separator'!L132</f>
        <v>155.27950310559</v>
      </c>
      <c r="G126" s="22"/>
      <c r="H126" s="366"/>
      <c r="I126" s="366"/>
      <c r="J126" s="366"/>
      <c r="K126" s="366"/>
      <c r="L126" s="366"/>
    </row>
    <row r="127" spans="1:12">
      <c r="A127" s="133" t="str">
        <f>'[2]Oil separator'!$A150</f>
        <v>AIR140</v>
      </c>
      <c r="B127" s="349" t="str">
        <f>'[2]Oil separator'!B150</f>
        <v>LNO-25KWA OIL COOLER</v>
      </c>
      <c r="C127" s="385" t="str">
        <f>'[2]Oil separator'!$C150</f>
        <v>Oil COOLER</v>
      </c>
      <c r="D127" s="275" t="str">
        <f>'[2]Oil separator'!D150</f>
        <v>HL</v>
      </c>
      <c r="E127" s="275"/>
      <c r="F127" s="355">
        <f>'[2]Oil separator'!L150</f>
        <v>2770.04354965374</v>
      </c>
      <c r="G127" s="366"/>
      <c r="H127" s="366"/>
      <c r="I127" s="366"/>
      <c r="J127" s="366"/>
      <c r="K127" s="366"/>
      <c r="L127" s="366"/>
    </row>
    <row r="128" spans="1:12">
      <c r="A128" s="133" t="str">
        <f>'[2]Oil separator'!$A151</f>
        <v>AIR141</v>
      </c>
      <c r="B128" s="349" t="str">
        <f>'[2]Oil separator'!B151</f>
        <v>LNO-45KWA OIL COOLER</v>
      </c>
      <c r="C128" s="388" t="s">
        <v>929</v>
      </c>
      <c r="D128" s="275" t="str">
        <f>'[2]Oil separator'!D151</f>
        <v>HL</v>
      </c>
      <c r="E128" s="275"/>
      <c r="F128" s="355">
        <f>'[2]Oil separator'!L151</f>
        <v>4440.63682444492</v>
      </c>
      <c r="G128" s="22"/>
      <c r="H128" s="366"/>
      <c r="I128" s="366"/>
      <c r="J128" s="366"/>
      <c r="K128" s="366"/>
      <c r="L128" s="366"/>
    </row>
    <row r="129" spans="1:12">
      <c r="A129" s="133" t="str">
        <f>'[2]Oil separator'!$A133</f>
        <v>AIR118</v>
      </c>
      <c r="B129" s="349" t="str">
        <f>'[2]Oil separator'!B133</f>
        <v>CM-2203</v>
      </c>
      <c r="C129" s="389"/>
      <c r="D129" s="275" t="str">
        <f>'[2]Oil separator'!D133</f>
        <v>3/8"</v>
      </c>
      <c r="E129" s="275"/>
      <c r="F129" s="355">
        <f>'[2]Oil separator'!L133</f>
        <v>81.2784</v>
      </c>
      <c r="G129" s="22"/>
      <c r="H129" s="366"/>
      <c r="I129" s="366"/>
      <c r="J129" s="366"/>
      <c r="K129" s="366"/>
      <c r="L129" s="366"/>
    </row>
    <row r="130" spans="1:12">
      <c r="A130" s="133" t="str">
        <f>'[2]Oil separator'!$A134</f>
        <v>AIR119</v>
      </c>
      <c r="B130" s="349" t="str">
        <f>'[2]Oil separator'!B134</f>
        <v>CM-2204</v>
      </c>
      <c r="C130" s="389"/>
      <c r="D130" s="275" t="str">
        <f>'[2]Oil separator'!D134</f>
        <v>1/2"</v>
      </c>
      <c r="E130" s="275"/>
      <c r="F130" s="355">
        <f>'[2]Oil separator'!L134</f>
        <v>88.2168</v>
      </c>
      <c r="G130" s="22"/>
      <c r="H130" s="366"/>
      <c r="I130" s="366"/>
      <c r="J130" s="366"/>
      <c r="K130" s="366"/>
      <c r="L130" s="366"/>
    </row>
    <row r="131" spans="1:12">
      <c r="A131" s="133" t="str">
        <f>'[2]Oil separator'!$A135</f>
        <v>AIR120</v>
      </c>
      <c r="B131" s="349" t="str">
        <f>'[2]Oil separator'!B135</f>
        <v>CM-2205</v>
      </c>
      <c r="C131" s="389"/>
      <c r="D131" s="275" t="str">
        <f>'[2]Oil separator'!D135</f>
        <v>5/8"</v>
      </c>
      <c r="E131" s="275"/>
      <c r="F131" s="355">
        <f>'[2]Oil separator'!L135</f>
        <v>91.1904</v>
      </c>
      <c r="G131" s="22"/>
      <c r="H131" s="366"/>
      <c r="I131" s="366"/>
      <c r="J131" s="366"/>
      <c r="K131" s="366"/>
      <c r="L131" s="366"/>
    </row>
    <row r="132" spans="1:12">
      <c r="A132" s="133" t="str">
        <f>'[2]Oil separator'!$A136</f>
        <v>AIR121</v>
      </c>
      <c r="B132" s="349" t="str">
        <f>'[2]Oil separator'!B136</f>
        <v>CM-2305</v>
      </c>
      <c r="C132" s="389"/>
      <c r="D132" s="275" t="str">
        <f>'[2]Oil separator'!D136</f>
        <v>5/8"</v>
      </c>
      <c r="E132" s="275"/>
      <c r="F132" s="355">
        <f>'[2]Oil separator'!L136</f>
        <v>204.1872</v>
      </c>
      <c r="G132" s="22"/>
      <c r="H132" s="366"/>
      <c r="I132" s="366"/>
      <c r="J132" s="366"/>
      <c r="K132" s="366"/>
      <c r="L132" s="366"/>
    </row>
    <row r="133" spans="1:12">
      <c r="A133" s="133" t="str">
        <f>'[2]Oil separator'!$A137</f>
        <v>AIR122</v>
      </c>
      <c r="B133" s="349" t="str">
        <f>'[2]Oil separator'!B137</f>
        <v>CM-2307</v>
      </c>
      <c r="C133" s="389"/>
      <c r="D133" s="275" t="str">
        <f>'[2]Oil separator'!D137</f>
        <v>7/8"</v>
      </c>
      <c r="E133" s="275"/>
      <c r="F133" s="355">
        <f>'[2]Oil separator'!L137</f>
        <v>215.0904</v>
      </c>
      <c r="G133" s="22"/>
      <c r="H133" s="366"/>
      <c r="I133" s="366"/>
      <c r="J133" s="366"/>
      <c r="K133" s="366"/>
      <c r="L133" s="366"/>
    </row>
    <row r="134" spans="1:12">
      <c r="A134" s="133" t="str">
        <f>'[2]Oil separator'!$A138</f>
        <v>AIR123</v>
      </c>
      <c r="B134" s="349" t="str">
        <f>'[2]Oil separator'!B138</f>
        <v>CM-2311</v>
      </c>
      <c r="C134" s="389"/>
      <c r="D134" s="275" t="str">
        <f>'[2]Oil separator'!D138</f>
        <v>1-1/8"</v>
      </c>
      <c r="E134" s="275"/>
      <c r="F134" s="355">
        <f>'[2]Oil separator'!L138</f>
        <v>220.0464</v>
      </c>
      <c r="G134" s="22"/>
      <c r="H134" s="366"/>
      <c r="I134" s="366"/>
      <c r="J134" s="366"/>
      <c r="K134" s="366"/>
      <c r="L134" s="366"/>
    </row>
    <row r="135" spans="1:12">
      <c r="A135" s="133" t="str">
        <f>'[2]Oil separator'!$A139</f>
        <v>AIR124</v>
      </c>
      <c r="B135" s="349" t="str">
        <f>'[2]Oil separator'!B139</f>
        <v>CM-2411</v>
      </c>
      <c r="C135" s="389"/>
      <c r="D135" s="275" t="str">
        <f>'[2]Oil separator'!D139</f>
        <v>1-1/8"</v>
      </c>
      <c r="E135" s="275"/>
      <c r="F135" s="355">
        <f>'[2]Oil separator'!L139</f>
        <v>277.536</v>
      </c>
      <c r="G135" s="22"/>
      <c r="H135" s="366"/>
      <c r="I135" s="366"/>
      <c r="J135" s="366"/>
      <c r="K135" s="366"/>
      <c r="L135" s="366"/>
    </row>
    <row r="136" spans="1:12">
      <c r="A136" s="133" t="str">
        <f>'[2]Oil separator'!$A140</f>
        <v>AIR125</v>
      </c>
      <c r="B136" s="349" t="str">
        <f>'[2]Oil separator'!B140</f>
        <v>CM-2413</v>
      </c>
      <c r="C136" s="390"/>
      <c r="D136" s="275" t="str">
        <f>'[2]Oil separator'!D140</f>
        <v>1-3/8"</v>
      </c>
      <c r="E136" s="268"/>
      <c r="F136" s="355">
        <f>'[2]Oil separator'!L140</f>
        <v>337.008</v>
      </c>
      <c r="G136" s="22"/>
      <c r="H136" s="366"/>
      <c r="I136" s="366"/>
      <c r="J136" s="366"/>
      <c r="K136" s="366"/>
      <c r="L136" s="366"/>
    </row>
    <row r="137" ht="48" customHeight="1" spans="1:12">
      <c r="A137" s="133" t="str">
        <f>'[2]Oil separator'!$A141</f>
        <v>AIR126</v>
      </c>
      <c r="B137" s="271" t="str">
        <f>'[2]Oil separator'!B141</f>
        <v>CM-2415</v>
      </c>
      <c r="C137" s="366"/>
      <c r="D137" s="268" t="str">
        <f>'[2]Oil separator'!D141</f>
        <v>1-5/8"</v>
      </c>
      <c r="E137" s="268"/>
      <c r="F137" s="134">
        <f>'[2]Oil separator'!L141</f>
        <v>344.9376</v>
      </c>
      <c r="G137" s="366"/>
      <c r="H137" s="366"/>
      <c r="I137" s="366"/>
      <c r="J137" s="366"/>
      <c r="K137" s="366"/>
      <c r="L137" s="366"/>
    </row>
    <row r="138" spans="1:12">
      <c r="A138" s="133" t="str">
        <f>'[2]Oil separator'!$A142</f>
        <v>AIR127</v>
      </c>
      <c r="B138" s="271" t="str">
        <f>'[2]Oil separator'!B142</f>
        <v>eco adaptor</v>
      </c>
      <c r="C138" s="366"/>
      <c r="D138" s="268">
        <f>'[2]Oil separator'!D142</f>
        <v>0</v>
      </c>
      <c r="E138" s="268"/>
      <c r="F138" s="134">
        <f>'[2]Oil separator'!L142</f>
        <v>80</v>
      </c>
      <c r="G138" s="22"/>
      <c r="H138" s="391"/>
      <c r="I138" s="366"/>
      <c r="J138" s="366"/>
      <c r="K138" s="366"/>
      <c r="L138" s="366"/>
    </row>
    <row r="139" spans="1:12">
      <c r="A139" s="133" t="str">
        <f>'[2]Oil separator'!$A143</f>
        <v>AIR128</v>
      </c>
      <c r="B139" s="271" t="str">
        <f>'[2]Oil separator'!B143</f>
        <v>7/8" Oil storage separator (3.9l)</v>
      </c>
      <c r="C139" s="366"/>
      <c r="D139" s="268" t="str">
        <f>'[2]Oil separator'!D143</f>
        <v>7/8 (580mmh * 102mmd)</v>
      </c>
      <c r="E139" s="268"/>
      <c r="F139" s="134">
        <f>'[2]Oil separator'!L143</f>
        <v>413.943705857914</v>
      </c>
      <c r="G139" s="22"/>
      <c r="H139" s="391"/>
      <c r="I139" s="366"/>
      <c r="J139" s="366"/>
      <c r="K139" s="366"/>
      <c r="L139" s="366"/>
    </row>
    <row r="140" spans="1:12">
      <c r="A140" s="133" t="str">
        <f>'[2]Oil separator'!$A144</f>
        <v>AIR129</v>
      </c>
      <c r="B140" s="107" t="str">
        <f>'[2]Oil separator'!B144</f>
        <v>1 1/8" Oil storage separator (3.9l)</v>
      </c>
      <c r="C140" s="366"/>
      <c r="D140" s="268" t="str">
        <f>'[2]Oil separator'!D144</f>
        <v>1-1/8</v>
      </c>
      <c r="E140" s="268"/>
      <c r="F140" s="134">
        <f>'[2]Oil separator'!L144</f>
        <v>416.088491898629</v>
      </c>
      <c r="G140" s="22"/>
      <c r="H140" s="391"/>
      <c r="I140" s="366"/>
      <c r="J140" s="366"/>
      <c r="K140" s="366"/>
      <c r="L140" s="366"/>
    </row>
    <row r="141" spans="1:12">
      <c r="A141" s="133" t="str">
        <f>'[2]Oil separator'!$A145</f>
        <v>AIR130</v>
      </c>
      <c r="B141" s="107" t="str">
        <f>'[2]Oil separator'!B145</f>
        <v>1 1/8" Oil storage separator (7.6l)</v>
      </c>
      <c r="C141" s="366"/>
      <c r="D141" s="268" t="str">
        <f>'[2]Oil separator'!D145</f>
        <v>1-1/8</v>
      </c>
      <c r="E141" s="268"/>
      <c r="F141" s="134">
        <f>'[2]Oil separator'!L145</f>
        <v>730.94308267553</v>
      </c>
      <c r="G141" s="22"/>
      <c r="H141" s="391"/>
      <c r="I141" s="366"/>
      <c r="J141" s="366"/>
      <c r="K141" s="366"/>
      <c r="L141" s="366"/>
    </row>
    <row r="142" spans="1:12">
      <c r="A142" s="133" t="str">
        <f>'[2]Oil separator'!$A146</f>
        <v>AIR131</v>
      </c>
      <c r="B142" s="107" t="str">
        <f>'[2]Oil separator'!B146</f>
        <v>1 3/8" Oil storage separator (7.6l)</v>
      </c>
      <c r="C142" s="366"/>
      <c r="D142" s="268" t="str">
        <f>'[2]Oil separator'!D146</f>
        <v>1-3/8</v>
      </c>
      <c r="E142" s="268"/>
      <c r="F142" s="134">
        <f>'[2]Oil separator'!L146</f>
        <v>787.565434150395</v>
      </c>
      <c r="G142" s="22"/>
      <c r="H142" s="391"/>
      <c r="I142" s="366"/>
      <c r="J142" s="366"/>
      <c r="K142" s="366"/>
      <c r="L142" s="366"/>
    </row>
    <row r="143" spans="1:12">
      <c r="A143" s="133" t="str">
        <f>'[2]Oil separator'!$A147</f>
        <v>AIR132</v>
      </c>
      <c r="B143" s="271" t="str">
        <f>'[2]Oil separator'!B147</f>
        <v>1 5/8" Oil storage separator (7.6l)</v>
      </c>
      <c r="C143" s="366"/>
      <c r="D143" s="268" t="str">
        <f>'[2]Oil separator'!D147</f>
        <v>1-5/8</v>
      </c>
      <c r="E143" s="268"/>
      <c r="F143" s="134">
        <f>'[2]Oil separator'!L147</f>
        <v>806.439551308683</v>
      </c>
      <c r="G143" s="22"/>
      <c r="H143" s="391"/>
      <c r="I143" s="366"/>
      <c r="J143" s="366"/>
      <c r="K143" s="366"/>
      <c r="L143" s="366"/>
    </row>
    <row r="144" spans="1:12">
      <c r="A144" s="133" t="str">
        <f>'[2]Oil separator'!$A148</f>
        <v>AIR133</v>
      </c>
      <c r="B144" s="107" t="str">
        <f>'[2]Oil separator'!B148</f>
        <v>2 1/8" Oil storage separator (7.6l)</v>
      </c>
      <c r="C144" s="366"/>
      <c r="D144" s="268" t="str">
        <f>'[2]Oil separator'!D148</f>
        <v>2-1/8</v>
      </c>
      <c r="E144" s="268"/>
      <c r="F144" s="134">
        <f>'[2]Oil separator'!L148</f>
        <v>899.094308267553</v>
      </c>
      <c r="G144" s="22"/>
      <c r="H144" s="391"/>
      <c r="I144" s="366"/>
      <c r="J144" s="366"/>
      <c r="K144" s="366"/>
      <c r="L144" s="366"/>
    </row>
    <row r="145" spans="1:12">
      <c r="A145" s="133" t="str">
        <f>'[2]Oil separator'!$A149</f>
        <v>AIR134</v>
      </c>
      <c r="B145" s="107" t="str">
        <f>'[2]Oil separator'!B149</f>
        <v>2 1/8" Oil storage separator (9.2l)</v>
      </c>
      <c r="C145" s="366"/>
      <c r="D145" s="268" t="str">
        <f>'[2]Oil separator'!D149</f>
        <v>2-1/8</v>
      </c>
      <c r="E145" s="268"/>
      <c r="F145" s="134">
        <f>'[2]Oil separator'!L149</f>
        <v>1181.34815122559</v>
      </c>
      <c r="G145" s="22"/>
      <c r="H145" s="391"/>
      <c r="I145" s="366"/>
      <c r="J145" s="366"/>
      <c r="K145" s="366"/>
      <c r="L145" s="366"/>
    </row>
  </sheetData>
  <mergeCells count="44">
    <mergeCell ref="C9:C23"/>
    <mergeCell ref="C24:C32"/>
    <mergeCell ref="C33:C36"/>
    <mergeCell ref="C37:C41"/>
    <mergeCell ref="C42:C55"/>
    <mergeCell ref="C56:C59"/>
    <mergeCell ref="C60:C65"/>
    <mergeCell ref="C66:C70"/>
    <mergeCell ref="C71:C74"/>
    <mergeCell ref="C80:C84"/>
    <mergeCell ref="C85:C88"/>
    <mergeCell ref="C95:C96"/>
    <mergeCell ref="C109:C110"/>
    <mergeCell ref="C112:C113"/>
    <mergeCell ref="C128:C136"/>
    <mergeCell ref="E56:E59"/>
    <mergeCell ref="E60:E65"/>
    <mergeCell ref="G9:G23"/>
    <mergeCell ref="G24:G32"/>
    <mergeCell ref="G33:G36"/>
    <mergeCell ref="G37:G41"/>
    <mergeCell ref="G42:G55"/>
    <mergeCell ref="G56:G59"/>
    <mergeCell ref="G60:G65"/>
    <mergeCell ref="G66:G70"/>
    <mergeCell ref="G71:G73"/>
    <mergeCell ref="G75:G76"/>
    <mergeCell ref="G77:G78"/>
    <mergeCell ref="G80:G84"/>
    <mergeCell ref="G85:G88"/>
    <mergeCell ref="G90:G93"/>
    <mergeCell ref="G95:G96"/>
    <mergeCell ref="G97:G100"/>
    <mergeCell ref="G101:G104"/>
    <mergeCell ref="G105:G106"/>
    <mergeCell ref="G107:G108"/>
    <mergeCell ref="G109:G110"/>
    <mergeCell ref="G112:G113"/>
    <mergeCell ref="G114:G115"/>
    <mergeCell ref="G117:G120"/>
    <mergeCell ref="G121:G122"/>
    <mergeCell ref="G125:G126"/>
    <mergeCell ref="G128:G136"/>
    <mergeCell ref="G138:G145"/>
  </mergeCells>
  <pageMargins left="0.7" right="0.7" top="0.75" bottom="0.75" header="0.3" footer="0.3"/>
  <pageSetup paperSize="9" orientation="portrait" horizontalDpi="180" verticalDpi="180"/>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G368"/>
  <sheetViews>
    <sheetView zoomScale="115" zoomScaleNormal="115" workbookViewId="0">
      <pane xSplit="2" ySplit="3" topLeftCell="F182" activePane="bottomRight" state="frozen"/>
      <selection/>
      <selection pane="topRight"/>
      <selection pane="bottomLeft"/>
      <selection pane="bottomRight" activeCell="A2" sqref="A2"/>
    </sheetView>
  </sheetViews>
  <sheetFormatPr defaultColWidth="9" defaultRowHeight="12" outlineLevelCol="6"/>
  <cols>
    <col min="1" max="1" width="16.1428571428571" style="291" customWidth="1"/>
    <col min="2" max="2" width="32" style="292" customWidth="1"/>
    <col min="3" max="3" width="20.5714285714286" style="291" customWidth="1"/>
    <col min="4" max="4" width="25.2857142857143" style="291" customWidth="1"/>
    <col min="5" max="5" width="12.7142857142857" style="291" customWidth="1"/>
    <col min="6" max="6" width="20.8571428571429" style="291" customWidth="1"/>
    <col min="7" max="7" width="36.2857142857143" style="291" customWidth="1"/>
    <col min="8" max="16373" width="9.14285714285714" style="291"/>
    <col min="16374" max="16384" width="9" style="291"/>
  </cols>
  <sheetData>
    <row r="1" customFormat="1" ht="15" spans="1:7">
      <c r="A1" t="str">
        <f>'Oil separator'!A1</f>
        <v>DATE :28.9.26</v>
      </c>
    </row>
    <row r="2" customFormat="1" ht="15"/>
    <row r="3" ht="33.75" customHeight="1" spans="1:7">
      <c r="A3" s="266" t="str">
        <f>[2]HUB!A8</f>
        <v>ITEM CODE</v>
      </c>
      <c r="B3" s="266" t="str">
        <f>[2]HUB!B8</f>
        <v>PRODUCT</v>
      </c>
      <c r="C3" s="293" t="str">
        <f>[2]HUB!C8</f>
        <v>Spec.</v>
      </c>
      <c r="D3" s="266" t="str">
        <f>[2]HUB!D8</f>
        <v>DESCRIPTION</v>
      </c>
      <c r="E3" s="266" t="s">
        <v>810</v>
      </c>
      <c r="F3" s="294" t="str">
        <f>[2]HUB!J$8</f>
        <v>(RM) </v>
      </c>
      <c r="G3" s="295" t="str">
        <f>[1]HUB!$M$8</f>
        <v>Picture</v>
      </c>
    </row>
    <row r="4" ht="21.6" customHeight="1" spans="1:7">
      <c r="A4" s="296" t="str">
        <f>[2]HUB!$A9</f>
        <v>HUB001</v>
      </c>
      <c r="B4" s="271" t="str">
        <f>[2]HUB!$B9</f>
        <v>AH-D-04</v>
      </c>
      <c r="C4" s="269" t="str">
        <f>[2]HUB!$C9</f>
        <v>1/4"</v>
      </c>
      <c r="D4" s="297" t="s">
        <v>930</v>
      </c>
      <c r="E4" s="281"/>
      <c r="F4" s="298">
        <f>[2]HUB!J9</f>
        <v>31.8354166666667</v>
      </c>
      <c r="G4" s="299"/>
    </row>
    <row r="5" ht="21.6" customHeight="1" spans="1:7">
      <c r="A5" s="296" t="str">
        <f>[2]HUB!$A10</f>
        <v>HUB002</v>
      </c>
      <c r="B5" s="271" t="str">
        <f>[2]HUB!$B10</f>
        <v>AH-D-06</v>
      </c>
      <c r="C5" s="269" t="str">
        <f>[2]HUB!$C10</f>
        <v>3/8"</v>
      </c>
      <c r="D5" s="297"/>
      <c r="E5" s="281"/>
      <c r="F5" s="298">
        <f>[2]HUB!$J10</f>
        <v>48.1833333333333</v>
      </c>
      <c r="G5" s="299"/>
    </row>
    <row r="6" ht="21.6" customHeight="1" spans="1:7">
      <c r="A6" s="296" t="str">
        <f>[2]HUB!$A11</f>
        <v>HUB003</v>
      </c>
      <c r="B6" s="271" t="str">
        <f>[2]HUB!$B11</f>
        <v>AH-D-08</v>
      </c>
      <c r="C6" s="269" t="str">
        <f>[2]HUB!$C11</f>
        <v>1/2"</v>
      </c>
      <c r="D6" s="297"/>
      <c r="E6" s="281"/>
      <c r="F6" s="298">
        <f>[2]HUB!$J11</f>
        <v>71.4145833333333</v>
      </c>
      <c r="G6" s="299"/>
    </row>
    <row r="7" ht="21.6" customHeight="1" spans="1:7">
      <c r="A7" s="296" t="str">
        <f>[2]HUB!$A12</f>
        <v>HUB004</v>
      </c>
      <c r="B7" s="271" t="str">
        <f>[2]HUB!$B12</f>
        <v>AH-D-10</v>
      </c>
      <c r="C7" s="269" t="str">
        <f>[2]HUB!$C12</f>
        <v>5/8"</v>
      </c>
      <c r="D7" s="297"/>
      <c r="E7" s="281"/>
      <c r="F7" s="298">
        <f>[2]HUB!$J12</f>
        <v>90.34375</v>
      </c>
      <c r="G7" s="299"/>
    </row>
    <row r="8" ht="21.6" customHeight="1" spans="1:7">
      <c r="A8" s="296" t="str">
        <f>[2]HUB!$A13</f>
        <v>HUB005</v>
      </c>
      <c r="B8" s="271" t="str">
        <f>[2]HUB!$B13</f>
        <v>AH-D-12</v>
      </c>
      <c r="C8" s="269" t="str">
        <f>[2]HUB!$C13</f>
        <v>3/4"</v>
      </c>
      <c r="D8" s="297"/>
      <c r="E8" s="281"/>
      <c r="F8" s="298" t="str">
        <f>[2]HUB!$J13</f>
        <v>~</v>
      </c>
      <c r="G8" s="299"/>
    </row>
    <row r="9" spans="1:7">
      <c r="A9" s="296" t="str">
        <f>[2]HUB!$A14</f>
        <v>HUB005.12</v>
      </c>
      <c r="B9" s="271" t="str">
        <f>[2]HUB!$B14</f>
        <v>3/4" (HS) TWO WAY VALVE</v>
      </c>
      <c r="C9" s="269" t="str">
        <f>[2]HUB!$C14</f>
        <v>3/4"</v>
      </c>
      <c r="D9" s="300"/>
      <c r="E9" s="281"/>
      <c r="F9" s="298">
        <f>[2]HUB!$J14</f>
        <v>116.459627329193</v>
      </c>
      <c r="G9" s="299"/>
    </row>
    <row r="10" spans="1:7">
      <c r="A10" s="296" t="str">
        <f>[2]HUB!$A15</f>
        <v>HUB005.13</v>
      </c>
      <c r="B10" s="271" t="str">
        <f>[2]HUB!$B15</f>
        <v>1" (HS) TWO WAY VALVE</v>
      </c>
      <c r="C10" s="269" t="str">
        <f>[2]HUB!$C15</f>
        <v>1"</v>
      </c>
      <c r="D10" s="300"/>
      <c r="E10" s="281"/>
      <c r="F10" s="298" t="str">
        <f>[2]HUB!$J15</f>
        <v>~</v>
      </c>
      <c r="G10" s="299"/>
    </row>
    <row r="11" spans="1:7">
      <c r="A11" s="296" t="str">
        <f>[2]HUB!$A16</f>
        <v>HUB005.14</v>
      </c>
      <c r="B11" s="271" t="str">
        <f>[2]HUB!$B16</f>
        <v>1/2" (HS) THREE WAY VALVE</v>
      </c>
      <c r="C11" s="269" t="str">
        <f>[2]HUB!$C16</f>
        <v>1/2"</v>
      </c>
      <c r="D11" s="301" t="s">
        <v>931</v>
      </c>
      <c r="E11" s="281"/>
      <c r="F11" s="298" t="str">
        <f>[2]HUB!$J16</f>
        <v>~</v>
      </c>
      <c r="G11" s="299"/>
    </row>
    <row r="12" spans="1:7">
      <c r="A12" s="296" t="str">
        <f>[2]HUB!$A17</f>
        <v>HUB005.15</v>
      </c>
      <c r="B12" s="271" t="str">
        <f>[2]HUB!$B17</f>
        <v>3/4" (HS) THREE WAY VALVE</v>
      </c>
      <c r="C12" s="269" t="str">
        <f>[2]HUB!$C17</f>
        <v>3/4"</v>
      </c>
      <c r="D12" s="300"/>
      <c r="E12" s="281"/>
      <c r="F12" s="298">
        <f>[2]HUB!$J17</f>
        <v>132.375776397516</v>
      </c>
      <c r="G12" s="299"/>
    </row>
    <row r="13" ht="21.6" customHeight="1" spans="1:7">
      <c r="A13" s="296" t="str">
        <f>[2]HUB!$A18</f>
        <v>HUB005.16</v>
      </c>
      <c r="B13" s="271" t="str">
        <f>[2]HUB!$B18</f>
        <v>1" (HS) THREE WAY VALVE</v>
      </c>
      <c r="C13" s="269" t="str">
        <f>[2]HUB!$C18</f>
        <v>1"</v>
      </c>
      <c r="D13" s="300"/>
      <c r="E13" s="281"/>
      <c r="F13" s="298" t="str">
        <f>[2]HUB!$J18</f>
        <v>~</v>
      </c>
      <c r="G13" s="299"/>
    </row>
    <row r="14" ht="21.6" customHeight="1" spans="1:7">
      <c r="A14" s="296" t="str">
        <f>[2]HUB!$A19</f>
        <v>HUB005.17</v>
      </c>
      <c r="B14" s="271" t="str">
        <f>[2]HUB!$B19</f>
        <v>DF/F-02-215 (2 way valve)</v>
      </c>
      <c r="C14" s="269" t="str">
        <f>[2]HUB!$C19</f>
        <v>1/2"</v>
      </c>
      <c r="D14" s="301" t="s">
        <v>932</v>
      </c>
      <c r="E14" s="281"/>
      <c r="F14" s="298">
        <f>[2]HUB!$J19</f>
        <v>111.28364389234</v>
      </c>
      <c r="G14" s="299"/>
    </row>
    <row r="15" ht="21.6" customHeight="1" spans="1:7">
      <c r="A15" s="296" t="str">
        <f>[2]HUB!$A20</f>
        <v>HUB005.18</v>
      </c>
      <c r="B15" s="271" t="str">
        <f>[2]HUB!$B20</f>
        <v>DF/F-02-220 (2 way valve)</v>
      </c>
      <c r="C15" s="269" t="str">
        <f>[2]HUB!$C20</f>
        <v>3/4"</v>
      </c>
      <c r="D15" s="300"/>
      <c r="E15" s="281"/>
      <c r="F15" s="298">
        <f>[2]HUB!$J20</f>
        <v>111.28364389234</v>
      </c>
      <c r="G15" s="299"/>
    </row>
    <row r="16" ht="21.6" customHeight="1" spans="1:7">
      <c r="A16" s="296" t="str">
        <f>[2]HUB!$A21</f>
        <v>HUB005.19</v>
      </c>
      <c r="B16" s="271" t="str">
        <f>[2]HUB!$B21</f>
        <v>DF/F-03-220 (3 way valve)</v>
      </c>
      <c r="C16" s="269" t="str">
        <f>[2]HUB!$C21</f>
        <v>1/2"</v>
      </c>
      <c r="D16" s="301" t="s">
        <v>933</v>
      </c>
      <c r="E16" s="281"/>
      <c r="F16" s="298">
        <f>[2]HUB!$J21</f>
        <v>135.869565217391</v>
      </c>
      <c r="G16" s="299"/>
    </row>
    <row r="17" ht="21.6" customHeight="1" spans="1:7">
      <c r="A17" s="296" t="str">
        <f>[2]HUB!$A22</f>
        <v>HUB005.20</v>
      </c>
      <c r="B17" s="271" t="str">
        <f>[2]HUB!$B22</f>
        <v>DF/F-03-220 (3 way valve)</v>
      </c>
      <c r="C17" s="269" t="str">
        <f>[2]HUB!$C22</f>
        <v>3/4"</v>
      </c>
      <c r="D17" s="300"/>
      <c r="E17" s="281"/>
      <c r="F17" s="298">
        <f>[2]HUB!$J22</f>
        <v>135.869565217391</v>
      </c>
      <c r="G17" s="299"/>
    </row>
    <row r="18" ht="21.6" customHeight="1" spans="1:7">
      <c r="A18" s="296" t="str">
        <f>[2]HUB!$A23</f>
        <v>HUB005.21</v>
      </c>
      <c r="B18" s="271" t="str">
        <f>[2]HUB!$B23</f>
        <v>SNYCOM MOTOR 230V</v>
      </c>
      <c r="C18" s="269">
        <f>[2]HUB!$C23</f>
        <v>0</v>
      </c>
      <c r="D18" s="297" t="s">
        <v>934</v>
      </c>
      <c r="E18" s="281"/>
      <c r="F18" s="298">
        <f>[2]HUB!$J23</f>
        <v>56.2218890554723</v>
      </c>
      <c r="G18" s="299"/>
    </row>
    <row r="19" ht="21.6" customHeight="1" spans="1:7">
      <c r="A19" s="296" t="str">
        <f>[2]HUB!$A24</f>
        <v>HUB005.25</v>
      </c>
      <c r="B19" s="271" t="str">
        <f>[2]HUB!$B24</f>
        <v>DQF-B-215</v>
      </c>
      <c r="C19" s="269" t="str">
        <f>[2]HUB!$C24</f>
        <v>1/2"</v>
      </c>
      <c r="D19" s="297" t="s">
        <v>935</v>
      </c>
      <c r="E19" s="281"/>
      <c r="F19" s="298" t="str">
        <f>[2]HUB!$J24</f>
        <v>~</v>
      </c>
      <c r="G19" s="302"/>
    </row>
    <row r="20" ht="21.6" customHeight="1" spans="1:7">
      <c r="A20" s="296" t="str">
        <f>[2]HUB!$A25</f>
        <v>HUB005.26</v>
      </c>
      <c r="B20" s="271" t="str">
        <f>[2]HUB!$B25</f>
        <v>DQF-B-220</v>
      </c>
      <c r="C20" s="269" t="str">
        <f>[2]HUB!$C25</f>
        <v>3/4"</v>
      </c>
      <c r="D20" s="297"/>
      <c r="E20" s="281"/>
      <c r="F20" s="298" t="str">
        <f>[2]HUB!$J25</f>
        <v>~</v>
      </c>
      <c r="G20" s="303"/>
    </row>
    <row r="21" ht="21.6" customHeight="1" spans="1:7">
      <c r="A21" s="296" t="str">
        <f>[2]HUB!$A26</f>
        <v>HUB005.27</v>
      </c>
      <c r="B21" s="271" t="str">
        <f>[2]HUB!$B26</f>
        <v>DQF-B-225</v>
      </c>
      <c r="C21" s="269" t="str">
        <f>[2]HUB!$C26</f>
        <v>1"</v>
      </c>
      <c r="D21" s="297"/>
      <c r="E21" s="281"/>
      <c r="F21" s="298">
        <f>[2]HUB!$J26</f>
        <v>201.863354037267</v>
      </c>
      <c r="G21" s="303"/>
    </row>
    <row r="22" ht="21.6" customHeight="1" spans="1:7">
      <c r="A22" s="296" t="str">
        <f>[2]HUB!$A27</f>
        <v>HUB005.28</v>
      </c>
      <c r="B22" s="271" t="str">
        <f>[2]HUB!$B27</f>
        <v>DQF-B-232</v>
      </c>
      <c r="C22" s="269" t="str">
        <f>[2]HUB!$C27</f>
        <v>1 1/4"</v>
      </c>
      <c r="D22" s="297"/>
      <c r="E22" s="281"/>
      <c r="F22" s="298">
        <f>[2]HUB!$J27</f>
        <v>265.269151138716</v>
      </c>
      <c r="G22" s="303"/>
    </row>
    <row r="23" ht="21.6" customHeight="1" spans="1:7">
      <c r="A23" s="296" t="str">
        <f>[2]HUB!$A28</f>
        <v>HUB005.29</v>
      </c>
      <c r="B23" s="271" t="str">
        <f>[2]HUB!$B28</f>
        <v>DQF-B-240</v>
      </c>
      <c r="C23" s="269" t="str">
        <f>[2]HUB!$C28</f>
        <v>1 1/2"</v>
      </c>
      <c r="D23" s="297"/>
      <c r="E23" s="281"/>
      <c r="F23" s="298">
        <f>[2]HUB!$J28</f>
        <v>355.848861283644</v>
      </c>
      <c r="G23" s="303"/>
    </row>
    <row r="24" ht="21.6" customHeight="1" spans="1:7">
      <c r="A24" s="296" t="str">
        <f>[2]HUB!$A29</f>
        <v>HUB005.30</v>
      </c>
      <c r="B24" s="271" t="str">
        <f>[2]HUB!$B29</f>
        <v>DQF-D-232</v>
      </c>
      <c r="C24" s="269" t="str">
        <f>[2]HUB!$C29</f>
        <v>1 1/4"</v>
      </c>
      <c r="D24" s="297"/>
      <c r="E24" s="281"/>
      <c r="F24" s="298">
        <f>[2]HUB!$J29</f>
        <v>540.890269151139</v>
      </c>
      <c r="G24" s="303"/>
    </row>
    <row r="25" ht="21.6" customHeight="1" spans="1:7">
      <c r="A25" s="296" t="str">
        <f>[2]HUB!$A30</f>
        <v>HUB005.31</v>
      </c>
      <c r="B25" s="271" t="str">
        <f>[2]HUB!$B30</f>
        <v>DQF-D-240</v>
      </c>
      <c r="C25" s="269" t="str">
        <f>[2]HUB!$C30</f>
        <v>1 1/2"</v>
      </c>
      <c r="D25" s="297"/>
      <c r="E25" s="281"/>
      <c r="F25" s="298">
        <f>[2]HUB!$J30</f>
        <v>636.645962732919</v>
      </c>
      <c r="G25" s="303"/>
    </row>
    <row r="26" ht="21.6" customHeight="1" spans="1:7">
      <c r="A26" s="296" t="str">
        <f>[2]HUB!$A31</f>
        <v>HUB005.32</v>
      </c>
      <c r="B26" s="271" t="str">
        <f>[2]HUB!$B31</f>
        <v>DQF-D-250</v>
      </c>
      <c r="C26" s="269" t="str">
        <f>[2]HUB!$C31</f>
        <v>2"</v>
      </c>
      <c r="D26" s="297"/>
      <c r="E26" s="281"/>
      <c r="F26" s="298">
        <f>[2]HUB!$J31</f>
        <v>775.750517598344</v>
      </c>
      <c r="G26" s="304"/>
    </row>
    <row r="27" ht="21.6" customHeight="1" spans="1:7">
      <c r="A27" s="296" t="str">
        <f>[2]HUB!$A32</f>
        <v>HUB005.33</v>
      </c>
      <c r="B27" s="271" t="str">
        <f>[2]HUB!$B32</f>
        <v>DQF-B-315</v>
      </c>
      <c r="C27" s="269" t="str">
        <f>[2]HUB!$C32</f>
        <v>1/2"</v>
      </c>
      <c r="D27" s="297" t="s">
        <v>936</v>
      </c>
      <c r="E27" s="281"/>
      <c r="F27" s="298" t="str">
        <f>[2]HUB!$J32</f>
        <v>~</v>
      </c>
      <c r="G27" s="302"/>
    </row>
    <row r="28" ht="21.6" customHeight="1" spans="1:7">
      <c r="A28" s="296" t="str">
        <f>[2]HUB!$A33</f>
        <v>HUB005.34</v>
      </c>
      <c r="B28" s="271" t="str">
        <f>[2]HUB!$B33</f>
        <v>DQF-B-320</v>
      </c>
      <c r="C28" s="269" t="str">
        <f>[2]HUB!$C33</f>
        <v>3/4"</v>
      </c>
      <c r="D28" s="297"/>
      <c r="E28" s="281"/>
      <c r="F28" s="298" t="str">
        <f>[2]HUB!$J33</f>
        <v>~</v>
      </c>
      <c r="G28" s="303"/>
    </row>
    <row r="29" ht="21.6" customHeight="1" spans="1:7">
      <c r="A29" s="296" t="str">
        <f>[2]HUB!$A34</f>
        <v>HUB005.35</v>
      </c>
      <c r="B29" s="271" t="str">
        <f>[2]HUB!$B34</f>
        <v>DQF-B-325</v>
      </c>
      <c r="C29" s="269" t="str">
        <f>[2]HUB!$C34</f>
        <v>1"</v>
      </c>
      <c r="D29" s="297"/>
      <c r="E29" s="281"/>
      <c r="F29" s="298">
        <f>[2]HUB!$J34</f>
        <v>227.743271221532</v>
      </c>
      <c r="G29" s="303"/>
    </row>
    <row r="30" ht="21.6" customHeight="1" spans="1:7">
      <c r="A30" s="296" t="str">
        <f>[2]HUB!$A35</f>
        <v>HUB005.36</v>
      </c>
      <c r="B30" s="271" t="str">
        <f>[2]HUB!$B35</f>
        <v>DQF-B-332</v>
      </c>
      <c r="C30" s="269" t="str">
        <f>[2]HUB!$C35</f>
        <v>1 1/4"</v>
      </c>
      <c r="D30" s="297"/>
      <c r="E30" s="281"/>
      <c r="F30" s="298">
        <f>[2]HUB!$J35</f>
        <v>284.679089026915</v>
      </c>
      <c r="G30" s="303"/>
    </row>
    <row r="31" ht="21.6" customHeight="1" spans="1:7">
      <c r="A31" s="296" t="str">
        <f>[2]HUB!$A36</f>
        <v>HUB005.37</v>
      </c>
      <c r="B31" s="271" t="str">
        <f>[2]HUB!$B36</f>
        <v>DQF-B-340</v>
      </c>
      <c r="C31" s="269" t="str">
        <f>[2]HUB!$C36</f>
        <v>1 1/2"</v>
      </c>
      <c r="D31" s="297"/>
      <c r="E31" s="281"/>
      <c r="F31" s="298">
        <f>[2]HUB!$J36</f>
        <v>388.198757763975</v>
      </c>
      <c r="G31" s="303"/>
    </row>
    <row r="32" ht="21.6" customHeight="1" spans="1:7">
      <c r="A32" s="296" t="str">
        <f>[2]HUB!$A37</f>
        <v>HUB005.38</v>
      </c>
      <c r="B32" s="271" t="str">
        <f>[2]HUB!$B37</f>
        <v>DQF-D-332</v>
      </c>
      <c r="C32" s="269" t="str">
        <f>[2]HUB!$C37</f>
        <v>1 1/4"</v>
      </c>
      <c r="D32" s="297"/>
      <c r="E32" s="281"/>
      <c r="F32" s="298">
        <f>[2]HUB!$J37</f>
        <v>569.35817805383</v>
      </c>
      <c r="G32" s="303"/>
    </row>
    <row r="33" ht="21.6" customHeight="1" spans="1:7">
      <c r="A33" s="296" t="str">
        <f>[2]HUB!$A38</f>
        <v>HUB005.39</v>
      </c>
      <c r="B33" s="271" t="str">
        <f>[2]HUB!$B38</f>
        <v>DQF-D-340</v>
      </c>
      <c r="C33" s="269" t="str">
        <f>[2]HUB!$C38</f>
        <v>1 1/2"</v>
      </c>
      <c r="D33" s="297"/>
      <c r="E33" s="281"/>
      <c r="F33" s="298">
        <f>[2]HUB!$J38</f>
        <v>672.87784679089</v>
      </c>
      <c r="G33" s="303"/>
    </row>
    <row r="34" ht="21.6" customHeight="1" spans="1:7">
      <c r="A34" s="296" t="str">
        <f>[2]HUB!$A39</f>
        <v>HUB005.40</v>
      </c>
      <c r="B34" s="271" t="str">
        <f>[2]HUB!$B39</f>
        <v>DQF-D-350</v>
      </c>
      <c r="C34" s="269" t="str">
        <f>[2]HUB!$C39</f>
        <v>2"</v>
      </c>
      <c r="D34" s="297"/>
      <c r="E34" s="281"/>
      <c r="F34" s="298">
        <f>[2]HUB!$J39</f>
        <v>841.097308488613</v>
      </c>
      <c r="G34" s="304"/>
    </row>
    <row r="35" ht="21.6" customHeight="1" spans="1:7">
      <c r="A35" s="296" t="str">
        <f>[2]HUB!$A40</f>
        <v>HUB005.41</v>
      </c>
      <c r="B35" s="271" t="str">
        <f>[2]HUB!$B40</f>
        <v>DQF-B (small motor)</v>
      </c>
      <c r="C35" s="269">
        <f>[2]HUB!$C40</f>
        <v>0</v>
      </c>
      <c r="D35" s="301"/>
      <c r="E35" s="281"/>
      <c r="F35" s="298">
        <f>[2]HUB!$J40</f>
        <v>85.4037267080745</v>
      </c>
      <c r="G35" s="302"/>
    </row>
    <row r="36" ht="21.6" customHeight="1" spans="1:7">
      <c r="A36" s="296" t="str">
        <f>[2]HUB!$A41</f>
        <v>HUB005.42</v>
      </c>
      <c r="B36" s="271" t="str">
        <f>[2]HUB!$B41</f>
        <v>DQF-DK (big motor)</v>
      </c>
      <c r="C36" s="269">
        <f>[2]HUB!$C41</f>
        <v>0</v>
      </c>
      <c r="D36" s="305"/>
      <c r="E36" s="281"/>
      <c r="F36" s="298">
        <f>[2]HUB!$J41</f>
        <v>370.08281573499</v>
      </c>
      <c r="G36" s="304"/>
    </row>
    <row r="37" ht="21.6" customHeight="1" spans="1:7">
      <c r="A37" s="296" t="str">
        <f>[2]HUB!$A42</f>
        <v>HUB006</v>
      </c>
      <c r="B37" s="271" t="str">
        <f>[2]HUB!$B42</f>
        <v>V 01 (V01-V06) MT22,MT28</v>
      </c>
      <c r="C37" s="269" t="str">
        <f>[2]HUB!$C42</f>
        <v>3/8"</v>
      </c>
      <c r="D37" s="306" t="s">
        <v>937</v>
      </c>
      <c r="E37" s="98"/>
      <c r="F37" s="298">
        <f>[2]HUB!$J42</f>
        <v>32.265625</v>
      </c>
      <c r="G37" s="302"/>
    </row>
    <row r="38" ht="21.6" customHeight="1" spans="1:7">
      <c r="A38" s="296" t="str">
        <f>[2]HUB!$A43</f>
        <v>HUB007</v>
      </c>
      <c r="B38" s="271" t="str">
        <f>[2]HUB!$B43</f>
        <v>V 02 (V02 -V04) MT80~MT125 stell</v>
      </c>
      <c r="C38" s="269" t="str">
        <f>[2]HUB!$C43</f>
        <v>1 1/8"</v>
      </c>
      <c r="D38" s="307"/>
      <c r="E38" s="98"/>
      <c r="F38" s="298">
        <f>[2]HUB!$J43</f>
        <v>93.2118055555555</v>
      </c>
      <c r="G38" s="303"/>
    </row>
    <row r="39" ht="21.6" customHeight="1" spans="1:7">
      <c r="A39" s="296" t="str">
        <f>[2]HUB!$A44</f>
        <v>HUB008</v>
      </c>
      <c r="B39" s="271" t="str">
        <f>[2]HUB!$B44</f>
        <v>V 03 (1 3/8") stell </v>
      </c>
      <c r="C39" s="269" t="str">
        <f>[2]HUB!$C44</f>
        <v>1 3/8"</v>
      </c>
      <c r="D39" s="307"/>
      <c r="E39" s="98"/>
      <c r="F39" s="298">
        <f>[2]HUB!$J44</f>
        <v>93.167701863354</v>
      </c>
      <c r="G39" s="303"/>
    </row>
    <row r="40" ht="21.6" customHeight="1" spans="1:7">
      <c r="A40" s="296" t="str">
        <f>[2]HUB!$A45</f>
        <v>HUB009</v>
      </c>
      <c r="B40" s="271" t="str">
        <f>[2]HUB!$B45</f>
        <v>V 04 (V04 -V07) MT44~MT80 stell</v>
      </c>
      <c r="C40" s="269" t="str">
        <f>[2]HUB!$C45</f>
        <v>3/4"</v>
      </c>
      <c r="D40" s="307"/>
      <c r="E40" s="98"/>
      <c r="F40" s="298">
        <f>[2]HUB!$J45</f>
        <v>60.1708074534161</v>
      </c>
      <c r="G40" s="303"/>
    </row>
    <row r="41" ht="21.6" customHeight="1" spans="1:7">
      <c r="A41" s="296" t="str">
        <f>[2]HUB!$A46</f>
        <v>HUB010</v>
      </c>
      <c r="B41" s="271" t="str">
        <f>[2]HUB!$B46</f>
        <v>V 05 (V05-V02) MT 100~MT160 stell</v>
      </c>
      <c r="C41" s="269" t="str">
        <f>[2]HUB!$C46</f>
        <v>7/8"</v>
      </c>
      <c r="D41" s="307"/>
      <c r="E41" s="98"/>
      <c r="F41" s="298">
        <f>[2]HUB!$J46</f>
        <v>59.1536458333333</v>
      </c>
      <c r="G41" s="303"/>
    </row>
    <row r="42" ht="21.6" customHeight="1" spans="1:7">
      <c r="A42" s="296" t="str">
        <f>[2]HUB!$A47</f>
        <v>HUB011</v>
      </c>
      <c r="B42" s="271" t="str">
        <f>[2]HUB!$B47</f>
        <v>V 06 (V06-V09) MT32~MT40 stell</v>
      </c>
      <c r="C42" s="269" t="str">
        <f>[2]HUB!$C47</f>
        <v>1/2"</v>
      </c>
      <c r="D42" s="307"/>
      <c r="E42" s="98"/>
      <c r="F42" s="298">
        <f>[2]HUB!$J47</f>
        <v>30.1932367149758</v>
      </c>
      <c r="G42" s="303"/>
    </row>
    <row r="43" ht="21.6" customHeight="1" spans="1:7">
      <c r="A43" s="296" t="str">
        <f>[2]HUB!$A48</f>
        <v>HUB012</v>
      </c>
      <c r="B43" s="271" t="str">
        <f>[2]HUB!$B48</f>
        <v>V 07 (V04 -V07) MT44~MT72</v>
      </c>
      <c r="C43" s="269" t="str">
        <f>[2]HUB!$C48</f>
        <v>7/8"</v>
      </c>
      <c r="D43" s="307"/>
      <c r="E43" s="98"/>
      <c r="F43" s="298">
        <f>[2]HUB!$J48</f>
        <v>60.9461805555556</v>
      </c>
      <c r="G43" s="303"/>
    </row>
    <row r="44" ht="21.6" customHeight="1" spans="1:7">
      <c r="A44" s="296" t="str">
        <f>[2]HUB!$A49</f>
        <v>HUB013</v>
      </c>
      <c r="B44" s="271" t="str">
        <f>[2]HUB!$B49</f>
        <v>V 08 (RECEIVER TANK) stell</v>
      </c>
      <c r="C44" s="269" t="str">
        <f>[2]HUB!$C49</f>
        <v>5/8"</v>
      </c>
      <c r="D44" s="307"/>
      <c r="E44" s="98"/>
      <c r="F44" s="298">
        <f>[2]HUB!$J49</f>
        <v>34.0581597222222</v>
      </c>
      <c r="G44" s="303"/>
    </row>
    <row r="45" ht="21.6" customHeight="1" spans="1:7">
      <c r="A45" s="296" t="str">
        <f>[2]HUB!$A50</f>
        <v>HUB014</v>
      </c>
      <c r="B45" s="271" t="str">
        <f>[2]HUB!$B50</f>
        <v>V 09 (V06-V09) MT32~MT40</v>
      </c>
      <c r="C45" s="269" t="str">
        <f>[2]HUB!$C50</f>
        <v>5/8"</v>
      </c>
      <c r="D45" s="307"/>
      <c r="E45" s="98"/>
      <c r="F45" s="298">
        <f>[2]HUB!$J50</f>
        <v>34.0581597222222</v>
      </c>
      <c r="G45" s="303"/>
    </row>
    <row r="46" ht="21.6" customHeight="1" spans="1:7">
      <c r="A46" s="296" t="str">
        <f>[2]HUB!$A51</f>
        <v>HUB014.1</v>
      </c>
      <c r="B46" s="271" t="str">
        <f>[2]HUB!$B51</f>
        <v>V 38 (1 5/8") stell</v>
      </c>
      <c r="C46" s="269" t="str">
        <f>[2]HUB!$C51</f>
        <v>1 5/8"</v>
      </c>
      <c r="D46" s="307"/>
      <c r="E46" s="98"/>
      <c r="F46" s="298">
        <f>[2]HUB!$J51</f>
        <v>158.730158730159</v>
      </c>
      <c r="G46" s="303"/>
    </row>
    <row r="47" ht="21.6" customHeight="1" spans="1:7">
      <c r="A47" s="296" t="str">
        <f>[2]HUB!$A52</f>
        <v>HUB014.2</v>
      </c>
      <c r="B47" s="271" t="str">
        <f>[2]HUB!$B52</f>
        <v>V 39 (2 1/8") VALVE</v>
      </c>
      <c r="C47" s="269" t="str">
        <f>[2]HUB!$C52</f>
        <v>2 1/8"</v>
      </c>
      <c r="D47" s="308"/>
      <c r="E47" s="98"/>
      <c r="F47" s="298">
        <f>[2]HUB!$J52</f>
        <v>233.86125</v>
      </c>
      <c r="G47" s="304"/>
    </row>
    <row r="48" ht="21.6" customHeight="1" spans="1:7">
      <c r="A48" s="296" t="str">
        <f>[2]HUB!$A53</f>
        <v>HUB015</v>
      </c>
      <c r="B48" s="271" t="str">
        <f>[2]HUB!$B53</f>
        <v>FW1 Rotalock Connection For V01/V06/V08</v>
      </c>
      <c r="C48" s="269" t="str">
        <f>[2]HUB!$C53</f>
        <v>22mm(d) x 32mmlgth</v>
      </c>
      <c r="D48" s="309" t="s">
        <v>938</v>
      </c>
      <c r="E48" s="98"/>
      <c r="F48" s="298">
        <f>[2]HUB!$J53</f>
        <v>5.1625</v>
      </c>
      <c r="G48" s="302"/>
    </row>
    <row r="49" ht="21.6" customHeight="1" spans="1:7">
      <c r="A49" s="296" t="str">
        <f>[2]HUB!$A54</f>
        <v>HUB016</v>
      </c>
      <c r="B49" s="271" t="str">
        <f>[2]HUB!$B54</f>
        <v>FW2 Rotalock Connection For V04/V05/V09</v>
      </c>
      <c r="C49" s="269" t="str">
        <f>[2]HUB!$C54</f>
        <v>28mm(d) x 32mmlgth</v>
      </c>
      <c r="D49" s="310"/>
      <c r="E49" s="98"/>
      <c r="F49" s="298" t="str">
        <f>[2]HUB!$J54</f>
        <v>~</v>
      </c>
      <c r="G49" s="303"/>
    </row>
    <row r="50" ht="21.6" customHeight="1" spans="1:7">
      <c r="A50" s="296" t="str">
        <f>[2]HUB!$A55</f>
        <v>HUB017</v>
      </c>
      <c r="B50" s="271" t="str">
        <f>[2]HUB!$B55</f>
        <v>FW3 Rotalock Connection For V02/V03/V07</v>
      </c>
      <c r="C50" s="269" t="str">
        <f>[2]HUB!$C55</f>
        <v>41mm(d) x 32mmlgth</v>
      </c>
      <c r="D50" s="310"/>
      <c r="E50" s="98"/>
      <c r="F50" s="298" t="str">
        <f>[2]HUB!$J55</f>
        <v>~</v>
      </c>
      <c r="G50" s="303"/>
    </row>
    <row r="51" ht="21.6" customHeight="1" spans="1:7">
      <c r="A51" s="296" t="str">
        <f>[2]HUB!$A56</f>
        <v>HUB018</v>
      </c>
      <c r="B51" s="271" t="str">
        <f>[2]HUB!$B56</f>
        <v>FW4(90MM)Rotalock Connection For V04/V05/V09</v>
      </c>
      <c r="C51" s="269" t="str">
        <f>[2]HUB!$C56</f>
        <v>28mm(d) x 90mmlgth</v>
      </c>
      <c r="D51" s="310"/>
      <c r="E51" s="98"/>
      <c r="F51" s="298" t="str">
        <f>[2]HUB!$J56</f>
        <v>~</v>
      </c>
      <c r="G51" s="303"/>
    </row>
    <row r="52" ht="21.6" customHeight="1" spans="1:7">
      <c r="A52" s="296" t="str">
        <f>[2]HUB!$A57</f>
        <v>HUB019</v>
      </c>
      <c r="B52" s="271" t="str">
        <f>[2]HUB!$B57</f>
        <v>FW5(90MM) Rotalock Connection For V02/V03/V07</v>
      </c>
      <c r="C52" s="269" t="str">
        <f>[2]HUB!$C57</f>
        <v>41mm(d) x 90mmlgth</v>
      </c>
      <c r="D52" s="310"/>
      <c r="E52" s="98"/>
      <c r="F52" s="298" t="str">
        <f>[2]HUB!$J57</f>
        <v>~</v>
      </c>
      <c r="G52" s="303"/>
    </row>
    <row r="53" ht="21.6" customHeight="1" spans="1:7">
      <c r="A53" s="296" t="str">
        <f>[2]HUB!$A58</f>
        <v>HUB019.1</v>
      </c>
      <c r="B53" s="271" t="str">
        <f>[2]HUB!$B58</f>
        <v>PW1 Connection,1 1/4" 16mm</v>
      </c>
      <c r="C53" s="269">
        <f>[2]HUB!$C58</f>
        <v>0</v>
      </c>
      <c r="D53" s="310"/>
      <c r="E53" s="98"/>
      <c r="F53" s="298">
        <f>[2]HUB!$J58</f>
        <v>7.57166666666667</v>
      </c>
      <c r="G53" s="303"/>
    </row>
    <row r="54" ht="21.6" customHeight="1" spans="1:7">
      <c r="A54" s="296" t="str">
        <f>[2]HUB!$A59</f>
        <v>HUB019.2</v>
      </c>
      <c r="B54" s="271" t="str">
        <f>[2]HUB!$B59</f>
        <v>PW2 Connection, 1 1/4" 22mm </v>
      </c>
      <c r="C54" s="269">
        <f>[2]HUB!$C59</f>
        <v>0</v>
      </c>
      <c r="D54" s="310"/>
      <c r="E54" s="98"/>
      <c r="F54" s="298">
        <f>[2]HUB!$J59</f>
        <v>12.0458333333333</v>
      </c>
      <c r="G54" s="303"/>
    </row>
    <row r="55" ht="21.6" customHeight="1" spans="1:7">
      <c r="A55" s="296" t="str">
        <f>[2]HUB!$A60</f>
        <v>HUB019.3</v>
      </c>
      <c r="B55" s="271" t="str">
        <f>[2]HUB!$B60</f>
        <v>PW3 Connection 1 3/4" 26mm</v>
      </c>
      <c r="C55" s="269">
        <f>[2]HUB!$C60</f>
        <v>0</v>
      </c>
      <c r="D55" s="310"/>
      <c r="E55" s="98"/>
      <c r="F55" s="298">
        <f>[2]HUB!$J60</f>
        <v>15.0572916666667</v>
      </c>
      <c r="G55" s="303"/>
    </row>
    <row r="56" ht="21.6" customHeight="1" spans="1:7">
      <c r="A56" s="296" t="str">
        <f>[2]HUB!$A61</f>
        <v>HUB019.4</v>
      </c>
      <c r="B56" s="271" t="str">
        <f>[2]HUB!$B61</f>
        <v>PW3-1 Connection 1 3/4" 28mm</v>
      </c>
      <c r="C56" s="269">
        <f>[2]HUB!$C61</f>
        <v>0</v>
      </c>
      <c r="D56" s="311"/>
      <c r="E56" s="98"/>
      <c r="F56" s="298">
        <f>[2]HUB!$J61</f>
        <v>15.0572916666667</v>
      </c>
      <c r="G56" s="304"/>
    </row>
    <row r="57" ht="21.6" customHeight="1" spans="1:7">
      <c r="A57" s="296" t="str">
        <f>[2]HUB!$A62</f>
        <v>HUB020</v>
      </c>
      <c r="B57" s="271" t="str">
        <f>[2]HUB!$B62</f>
        <v>SA-602</v>
      </c>
      <c r="C57" s="269" t="str">
        <f>[2]HUB!$C62</f>
        <v>1/4"</v>
      </c>
      <c r="D57" s="301" t="s">
        <v>939</v>
      </c>
      <c r="E57" s="281"/>
      <c r="F57" s="298">
        <f>[2]HUB!$J62</f>
        <v>20.6521739130435</v>
      </c>
      <c r="G57" s="302"/>
    </row>
    <row r="58" ht="21.6" customHeight="1" spans="1:7">
      <c r="A58" s="296" t="str">
        <f>[2]HUB!$A63</f>
        <v>HUB021</v>
      </c>
      <c r="B58" s="271" t="str">
        <f>[2]HUB!$B63</f>
        <v>SA-603</v>
      </c>
      <c r="C58" s="269" t="str">
        <f>[2]HUB!$C63</f>
        <v>3/8"</v>
      </c>
      <c r="D58" s="300"/>
      <c r="E58" s="281"/>
      <c r="F58" s="298">
        <f>[2]HUB!$J63</f>
        <v>26.8633540372671</v>
      </c>
      <c r="G58" s="303"/>
    </row>
    <row r="59" ht="21.6" customHeight="1" spans="1:7">
      <c r="A59" s="296" t="str">
        <f>[2]HUB!$A64</f>
        <v>HUB022</v>
      </c>
      <c r="B59" s="271" t="str">
        <f>[2]HUB!$B64</f>
        <v>SA-604</v>
      </c>
      <c r="C59" s="269" t="str">
        <f>[2]HUB!$C64</f>
        <v>1/2"</v>
      </c>
      <c r="D59" s="300"/>
      <c r="E59" s="281"/>
      <c r="F59" s="298">
        <f>[2]HUB!$J64</f>
        <v>33.3850931677019</v>
      </c>
      <c r="G59" s="303"/>
    </row>
    <row r="60" ht="21.6" customHeight="1" spans="1:7">
      <c r="A60" s="296" t="str">
        <f>[2]HUB!$A65</f>
        <v>HUB023</v>
      </c>
      <c r="B60" s="271" t="str">
        <f>[2]HUB!$B65</f>
        <v>SA-605</v>
      </c>
      <c r="C60" s="269" t="str">
        <f>[2]HUB!$C65</f>
        <v>5/8"</v>
      </c>
      <c r="D60" s="300"/>
      <c r="E60" s="281"/>
      <c r="F60" s="298">
        <f>[2]HUB!$J65</f>
        <v>49.6894409937888</v>
      </c>
      <c r="G60" s="303"/>
    </row>
    <row r="61" ht="21.6" customHeight="1" spans="1:7">
      <c r="A61" s="296" t="str">
        <f>[2]HUB!$A66</f>
        <v>HUB024</v>
      </c>
      <c r="B61" s="271" t="str">
        <f>[2]HUB!$B66</f>
        <v>SA-606</v>
      </c>
      <c r="C61" s="269" t="str">
        <f>[2]HUB!$C66</f>
        <v>3/4"</v>
      </c>
      <c r="D61" s="300"/>
      <c r="E61" s="281"/>
      <c r="F61" s="298">
        <f>[2]HUB!$J66</f>
        <v>67.5465838509317</v>
      </c>
      <c r="G61" s="303"/>
    </row>
    <row r="62" ht="21.6" customHeight="1" spans="1:7">
      <c r="A62" s="296" t="str">
        <f>[2]HUB!$A67</f>
        <v>HUB025</v>
      </c>
      <c r="B62" s="271" t="str">
        <f>[2]HUB!$B67</f>
        <v>SA-607 welding</v>
      </c>
      <c r="C62" s="269" t="str">
        <f>[2]HUB!$C67</f>
        <v>7/8"</v>
      </c>
      <c r="D62" s="305"/>
      <c r="E62" s="281"/>
      <c r="F62" s="298">
        <f>[2]HUB!$J67</f>
        <v>113.354037267081</v>
      </c>
      <c r="G62" s="304"/>
    </row>
    <row r="63" ht="21.6" customHeight="1" spans="1:7">
      <c r="A63" s="296" t="str">
        <f>[2]HUB!$A68</f>
        <v>HUB025.1</v>
      </c>
      <c r="B63" s="271" t="str">
        <f>[2]HUB!$B68</f>
        <v>2 HOLE  DISTRIBUTOR</v>
      </c>
      <c r="C63" s="269" t="str">
        <f>[2]HUB!$C68</f>
        <v>5/8" * 1/4"</v>
      </c>
      <c r="D63" s="297" t="s">
        <v>940</v>
      </c>
      <c r="E63" s="281"/>
      <c r="F63" s="298">
        <f>[2]HUB!$J68</f>
        <v>18.9786059351277</v>
      </c>
      <c r="G63" s="302"/>
    </row>
    <row r="64" ht="21.6" customHeight="1" spans="1:7">
      <c r="A64" s="296" t="str">
        <f>[2]HUB!$A69</f>
        <v>HUB025.2</v>
      </c>
      <c r="B64" s="271" t="str">
        <f>[2]HUB!$B69</f>
        <v>3 HOLE  DISTRIBUTOR</v>
      </c>
      <c r="C64" s="269" t="str">
        <f>[2]HUB!$C69</f>
        <v>5/8" * 1/4"</v>
      </c>
      <c r="D64" s="297"/>
      <c r="E64" s="281"/>
      <c r="F64" s="298">
        <f>[2]HUB!$J69</f>
        <v>18.9786059351277</v>
      </c>
      <c r="G64" s="303"/>
    </row>
    <row r="65" ht="21.6" customHeight="1" spans="1:7">
      <c r="A65" s="296" t="str">
        <f>[2]HUB!$A70</f>
        <v>HUB025.3</v>
      </c>
      <c r="B65" s="271" t="str">
        <f>[2]HUB!$B70</f>
        <v>4 HOLE  DISTRIBUTOR</v>
      </c>
      <c r="C65" s="269" t="str">
        <f>[2]HUB!$C70</f>
        <v>5/8" * 1/4"</v>
      </c>
      <c r="D65" s="297"/>
      <c r="E65" s="281"/>
      <c r="F65" s="298">
        <f>[2]HUB!$J70</f>
        <v>18.9786059351277</v>
      </c>
      <c r="G65" s="303"/>
    </row>
    <row r="66" ht="21.6" customHeight="1" spans="1:7">
      <c r="A66" s="296" t="str">
        <f>[2]HUB!$A71</f>
        <v>HUB025.4</v>
      </c>
      <c r="B66" s="271" t="str">
        <f>[2]HUB!$B71</f>
        <v>5 HOLE  DISTRIBUTOR</v>
      </c>
      <c r="C66" s="269" t="str">
        <f>[2]HUB!$C71</f>
        <v>5/8" * 1/4"</v>
      </c>
      <c r="D66" s="297"/>
      <c r="E66" s="281"/>
      <c r="F66" s="298">
        <f>[2]HUB!$J71</f>
        <v>18.9786059351277</v>
      </c>
      <c r="G66" s="303"/>
    </row>
    <row r="67" ht="21.6" customHeight="1" spans="1:7">
      <c r="A67" s="296" t="str">
        <f>[2]HUB!$A72</f>
        <v>HUB025.5</v>
      </c>
      <c r="B67" s="271" t="str">
        <f>[2]HUB!$B72</f>
        <v>6 HOLE  DISTRIBUTOR</v>
      </c>
      <c r="C67" s="269" t="str">
        <f>[2]HUB!$C72</f>
        <v>5/8" * 1/4"</v>
      </c>
      <c r="D67" s="297"/>
      <c r="E67" s="281"/>
      <c r="F67" s="298">
        <f>[2]HUB!$J72</f>
        <v>18.9786059351277</v>
      </c>
      <c r="G67" s="303"/>
    </row>
    <row r="68" ht="21.6" customHeight="1" spans="1:7">
      <c r="A68" s="296" t="str">
        <f>[2]HUB!$A73</f>
        <v>HUB025.6</v>
      </c>
      <c r="B68" s="271" t="str">
        <f>[2]HUB!$B73</f>
        <v>7 HOLE  DISTRIBUTOR</v>
      </c>
      <c r="C68" s="269" t="str">
        <f>[2]HUB!$C73</f>
        <v>5/8" * 1/4"</v>
      </c>
      <c r="D68" s="297"/>
      <c r="E68" s="281"/>
      <c r="F68" s="298">
        <f>[2]HUB!$J73</f>
        <v>18.9786059351277</v>
      </c>
      <c r="G68" s="303"/>
    </row>
    <row r="69" ht="21.6" customHeight="1" spans="1:7">
      <c r="A69" s="296" t="str">
        <f>[2]HUB!$A74</f>
        <v>HUB025.7</v>
      </c>
      <c r="B69" s="271" t="str">
        <f>[2]HUB!$B74</f>
        <v>8 HOLE  DISTRIBUTOR</v>
      </c>
      <c r="C69" s="269" t="str">
        <f>[2]HUB!$C74</f>
        <v>5/8" * 1/4"</v>
      </c>
      <c r="D69" s="297"/>
      <c r="E69" s="281"/>
      <c r="F69" s="298">
        <f>[2]HUB!$J74</f>
        <v>18.9786059351277</v>
      </c>
      <c r="G69" s="303"/>
    </row>
    <row r="70" ht="21.6" customHeight="1" spans="1:7">
      <c r="A70" s="296" t="str">
        <f>[2]HUB!$A75</f>
        <v>HUB025.8</v>
      </c>
      <c r="B70" s="271" t="str">
        <f>[2]HUB!$B75</f>
        <v>9 HOLE  DISTRIBUTOR</v>
      </c>
      <c r="C70" s="269" t="str">
        <f>[2]HUB!$C75</f>
        <v>5/8" * 1/4"</v>
      </c>
      <c r="D70" s="297"/>
      <c r="E70" s="281"/>
      <c r="F70" s="298">
        <f>[2]HUB!$J75</f>
        <v>18.9786059351277</v>
      </c>
      <c r="G70" s="303"/>
    </row>
    <row r="71" ht="21.6" customHeight="1" spans="1:7">
      <c r="A71" s="296" t="str">
        <f>[2]HUB!$A76</f>
        <v>HUB025.9</v>
      </c>
      <c r="B71" s="271" t="str">
        <f>[2]HUB!$B76</f>
        <v>10 HOLE  DISTRIBUTOR</v>
      </c>
      <c r="C71" s="269" t="str">
        <f>[2]HUB!$C76</f>
        <v>3/4" * 1/4"</v>
      </c>
      <c r="D71" s="297"/>
      <c r="E71" s="281"/>
      <c r="F71" s="298">
        <f>[2]HUB!$J76</f>
        <v>31.055900621118</v>
      </c>
      <c r="G71" s="303"/>
    </row>
    <row r="72" ht="21.6" customHeight="1" spans="1:7">
      <c r="A72" s="296" t="str">
        <f>[2]HUB!$A77</f>
        <v>HUB025.10</v>
      </c>
      <c r="B72" s="271" t="str">
        <f>[2]HUB!$B77</f>
        <v>11 HOLE  DISTRIBUTOR</v>
      </c>
      <c r="C72" s="269" t="str">
        <f>[2]HUB!$C77</f>
        <v>3/4" * 1/4"</v>
      </c>
      <c r="D72" s="297"/>
      <c r="E72" s="281"/>
      <c r="F72" s="298">
        <f>[2]HUB!$J77</f>
        <v>31.055900621118</v>
      </c>
      <c r="G72" s="303"/>
    </row>
    <row r="73" ht="21.6" customHeight="1" spans="1:7">
      <c r="A73" s="296" t="str">
        <f>[2]HUB!$A78</f>
        <v>HUB025.11</v>
      </c>
      <c r="B73" s="271" t="str">
        <f>[2]HUB!$B78</f>
        <v>12 HOLE  DISTRIBUTOR</v>
      </c>
      <c r="C73" s="269" t="str">
        <f>[2]HUB!$C78</f>
        <v>3/4" * 1/4"</v>
      </c>
      <c r="D73" s="297"/>
      <c r="E73" s="281"/>
      <c r="F73" s="298">
        <f>[2]HUB!$J78</f>
        <v>31.055900621118</v>
      </c>
      <c r="G73" s="303"/>
    </row>
    <row r="74" ht="21.6" customHeight="1" spans="1:7">
      <c r="A74" s="296" t="str">
        <f>[2]HUB!$A79</f>
        <v>HUB025.12</v>
      </c>
      <c r="B74" s="271" t="str">
        <f>[2]HUB!$B79</f>
        <v>14 HOLE  DISTRIBUTOR</v>
      </c>
      <c r="C74" s="269" t="str">
        <f>[2]HUB!$C79</f>
        <v>3/4" * 1/4"</v>
      </c>
      <c r="D74" s="297"/>
      <c r="E74" s="281"/>
      <c r="F74" s="298">
        <f>[2]HUB!$J79</f>
        <v>60.3864734299517</v>
      </c>
      <c r="G74" s="303"/>
    </row>
    <row r="75" ht="21.6" customHeight="1" spans="1:7">
      <c r="A75" s="296" t="str">
        <f>[2]HUB!$A80</f>
        <v>HUB025.13</v>
      </c>
      <c r="B75" s="271" t="str">
        <f>[2]HUB!$B80</f>
        <v>16 HOLE  DISTRIBUTOR</v>
      </c>
      <c r="C75" s="269" t="str">
        <f>[2]HUB!$C80</f>
        <v>3/4" * 1/4"</v>
      </c>
      <c r="D75" s="297"/>
      <c r="E75" s="281"/>
      <c r="F75" s="298">
        <f>[2]HUB!$J80</f>
        <v>60.3864734299517</v>
      </c>
      <c r="G75" s="303"/>
    </row>
    <row r="76" ht="21.6" customHeight="1" spans="1:7">
      <c r="A76" s="296" t="str">
        <f>[2]HUB!$A81</f>
        <v>HUB025.14</v>
      </c>
      <c r="B76" s="271" t="str">
        <f>[2]HUB!$B81</f>
        <v>18 HOLE  DISTRIBUTOR</v>
      </c>
      <c r="C76" s="269" t="str">
        <f>[2]HUB!$C81</f>
        <v>3/4" * 1/4"</v>
      </c>
      <c r="D76" s="297"/>
      <c r="E76" s="281"/>
      <c r="F76" s="298">
        <f>[2]HUB!$J81</f>
        <v>60.3864734299517</v>
      </c>
      <c r="G76" s="303"/>
    </row>
    <row r="77" ht="21.6" customHeight="1" spans="1:7">
      <c r="A77" s="296" t="str">
        <f>[2]HUB!$A82</f>
        <v>HUB025.15</v>
      </c>
      <c r="B77" s="271" t="str">
        <f>[2]HUB!$B82</f>
        <v>20 HOLE  DISTRIBUTOR</v>
      </c>
      <c r="C77" s="269" t="str">
        <f>[2]HUB!$C82</f>
        <v>3/4" * 1/4"</v>
      </c>
      <c r="D77" s="297"/>
      <c r="E77" s="281"/>
      <c r="F77" s="298">
        <f>[2]HUB!$J82</f>
        <v>82.815734989648</v>
      </c>
      <c r="G77" s="303"/>
    </row>
    <row r="78" ht="21.6" customHeight="1" spans="1:7">
      <c r="A78" s="296" t="str">
        <f>[2]HUB!$A83</f>
        <v>HUB025.16</v>
      </c>
      <c r="B78" s="271" t="str">
        <f>[2]HUB!$B83</f>
        <v>22 HOLE  DISTRIBUTOR</v>
      </c>
      <c r="C78" s="269" t="str">
        <f>[2]HUB!$C83</f>
        <v>7/8" * 1/4"</v>
      </c>
      <c r="D78" s="297"/>
      <c r="E78" s="281"/>
      <c r="F78" s="298">
        <f>[2]HUB!$J83</f>
        <v>82.815734989648</v>
      </c>
      <c r="G78" s="303"/>
    </row>
    <row r="79" ht="21.6" customHeight="1" spans="1:7">
      <c r="A79" s="296" t="str">
        <f>[2]HUB!$A84</f>
        <v>HUB025.17</v>
      </c>
      <c r="B79" s="271" t="str">
        <f>[2]HUB!$B84</f>
        <v>24 HOLE  DISTRIBUTOR</v>
      </c>
      <c r="C79" s="269" t="str">
        <f>[2]HUB!$C84</f>
        <v>7/8" * 1/4"</v>
      </c>
      <c r="D79" s="297"/>
      <c r="E79" s="281"/>
      <c r="F79" s="298">
        <f>[2]HUB!$J84</f>
        <v>94.8930296756384</v>
      </c>
      <c r="G79" s="304"/>
    </row>
    <row r="80" ht="43.5" customHeight="1" spans="1:7">
      <c r="A80" s="296" t="str">
        <f>[2]HUB!$A85</f>
        <v>HUB026</v>
      </c>
      <c r="B80" s="271" t="str">
        <f>[2]HUB!$B85</f>
        <v>SU-04 (1/4" ACCESS VALVE 60mm)</v>
      </c>
      <c r="C80" s="269" t="str">
        <f>[2]HUB!$C85</f>
        <v>60mm</v>
      </c>
      <c r="D80" s="312" t="s">
        <v>941</v>
      </c>
      <c r="E80" s="313"/>
      <c r="F80" s="298">
        <f>[2]HUB!$J85</f>
        <v>5.23257918552036</v>
      </c>
      <c r="G80" s="302"/>
    </row>
    <row r="81" ht="43.5" customHeight="1" spans="1:7">
      <c r="A81" s="296" t="str">
        <f>[2]HUB!$A86</f>
        <v>HUB027.1</v>
      </c>
      <c r="B81" s="271" t="str">
        <f>[2]HUB!$B86</f>
        <v>SU-06 (3/8" ACCESS VALVE 100mm)</v>
      </c>
      <c r="C81" s="269" t="str">
        <f>[2]HUB!$C86</f>
        <v>100MM</v>
      </c>
      <c r="D81" s="312" t="s">
        <v>941</v>
      </c>
      <c r="E81" s="313"/>
      <c r="F81" s="298">
        <f>[2]HUB!$J86</f>
        <v>8.9078431372549</v>
      </c>
      <c r="G81" s="304"/>
    </row>
    <row r="82" ht="43.5" customHeight="1" spans="1:7">
      <c r="A82" s="296" t="str">
        <f>[2]HUB!$A87</f>
        <v>HUB027.2</v>
      </c>
      <c r="B82" s="132" t="str">
        <f>[2]HUB!$B87</f>
        <v>1/4" OR 5/16" VALVE CORE REMOVER (R22,R410A,R404A,R407C)</v>
      </c>
      <c r="C82" s="269"/>
      <c r="D82" s="314"/>
      <c r="E82" s="313"/>
      <c r="F82" s="298">
        <f>[2]HUB!$J87</f>
        <v>54.3478260869565</v>
      </c>
      <c r="G82" s="303"/>
    </row>
    <row r="83" ht="21.6" customHeight="1" spans="1:7">
      <c r="A83" s="296" t="str">
        <f>[2]HUB!$A88</f>
        <v>HUB026.1</v>
      </c>
      <c r="B83" s="271" t="str">
        <f>[2]HUB!$B88</f>
        <v>1/4" flare nut caster</v>
      </c>
      <c r="C83" s="269">
        <f>[2]HUB!$C88</f>
        <v>0</v>
      </c>
      <c r="D83" s="301"/>
      <c r="E83" s="281"/>
      <c r="F83" s="298">
        <f>[2]HUB!$J88</f>
        <v>3.26958333333333</v>
      </c>
      <c r="G83" s="302"/>
    </row>
    <row r="84" ht="21.6" customHeight="1" spans="1:7">
      <c r="A84" s="296" t="str">
        <f>[2]HUB!$A89</f>
        <v>HUB026.2</v>
      </c>
      <c r="B84" s="271" t="str">
        <f>[2]HUB!$B89</f>
        <v>3/8" flare nut caster</v>
      </c>
      <c r="C84" s="269">
        <f>[2]HUB!$C89</f>
        <v>0</v>
      </c>
      <c r="D84" s="301"/>
      <c r="E84" s="281"/>
      <c r="F84" s="298">
        <f>[2]HUB!$J89</f>
        <v>6.62520833333333</v>
      </c>
      <c r="G84" s="303"/>
    </row>
    <row r="85" ht="37.5" customHeight="1" spans="1:7">
      <c r="A85" s="296" t="str">
        <f>[2]HUB!$A90</f>
        <v>HUB026.3</v>
      </c>
      <c r="B85" s="271" t="str">
        <f>[2]HUB!$B90</f>
        <v>1/2" flare nut caster</v>
      </c>
      <c r="C85" s="269">
        <f>[2]HUB!$C90</f>
        <v>0</v>
      </c>
      <c r="D85" s="301"/>
      <c r="E85" s="281"/>
      <c r="F85" s="298">
        <f>[2]HUB!$J90</f>
        <v>8.08791666666667</v>
      </c>
      <c r="G85" s="303"/>
    </row>
    <row r="86" spans="1:7">
      <c r="A86" s="296" t="str">
        <f>[2]HUB!$A91</f>
        <v>HUB026.4</v>
      </c>
      <c r="B86" s="271" t="str">
        <f>[2]HUB!$B91</f>
        <v>5/8" flare nut caster</v>
      </c>
      <c r="C86" s="269">
        <f>[2]HUB!$C91</f>
        <v>0</v>
      </c>
      <c r="D86" s="301"/>
      <c r="E86" s="281"/>
      <c r="F86" s="298">
        <f>[2]HUB!$J91</f>
        <v>10.7552083333333</v>
      </c>
      <c r="G86" s="303"/>
    </row>
    <row r="87" spans="1:7">
      <c r="A87" s="296" t="str">
        <f>[2]HUB!$A92</f>
        <v>HUB026.5</v>
      </c>
      <c r="B87" s="271" t="str">
        <f>[2]HUB!$B92</f>
        <v>3/4" flare nut caster</v>
      </c>
      <c r="C87" s="269">
        <f>[2]HUB!$C92</f>
        <v>0</v>
      </c>
      <c r="D87" s="301"/>
      <c r="E87" s="281"/>
      <c r="F87" s="298">
        <f>[2]HUB!$J92</f>
        <v>15.0903846153846</v>
      </c>
      <c r="G87" s="304"/>
    </row>
    <row r="88" ht="33.75" customHeight="1" spans="1:7">
      <c r="A88" s="296" t="str">
        <f>[2]HUB!$A93</f>
        <v>HUB026.6</v>
      </c>
      <c r="B88" s="271" t="str">
        <f>[2]HUB!$B93</f>
        <v>1/4" cap nut</v>
      </c>
      <c r="C88" s="269">
        <f>[2]HUB!$C93</f>
        <v>0</v>
      </c>
      <c r="D88" s="301"/>
      <c r="E88" s="281"/>
      <c r="F88" s="298">
        <f>[2]HUB!$J93</f>
        <v>3.56681818181818</v>
      </c>
      <c r="G88" s="299"/>
    </row>
    <row r="89" spans="1:7">
      <c r="A89" s="296" t="str">
        <f>[2]HUB!$A94</f>
        <v>HUB026.7</v>
      </c>
      <c r="B89" s="271" t="str">
        <f>[2]HUB!$B94</f>
        <v>1/8" NPT PLUG</v>
      </c>
      <c r="C89" s="269">
        <f>[2]HUB!$C94</f>
        <v>0</v>
      </c>
      <c r="D89" s="301"/>
      <c r="E89" s="281"/>
      <c r="F89" s="298">
        <f>[2]HUB!$J94</f>
        <v>1.9359375</v>
      </c>
      <c r="G89" s="302"/>
    </row>
    <row r="90" spans="1:7">
      <c r="A90" s="296" t="str">
        <f>[2]HUB!$A95</f>
        <v>HUB026.8</v>
      </c>
      <c r="B90" s="271" t="str">
        <f>[2]HUB!$B95</f>
        <v>1/4" NPT PLUG</v>
      </c>
      <c r="C90" s="269">
        <f>[2]HUB!$C95</f>
        <v>0</v>
      </c>
      <c r="D90" s="301"/>
      <c r="E90" s="281"/>
      <c r="F90" s="298">
        <f>[2]HUB!$J95</f>
        <v>3.2265625</v>
      </c>
      <c r="G90" s="303"/>
    </row>
    <row r="91" ht="42.75" customHeight="1" spans="1:7">
      <c r="A91" s="296" t="str">
        <f>[2]HUB!$A96</f>
        <v>HUB026.9</v>
      </c>
      <c r="B91" s="271" t="str">
        <f>[2]HUB!$B96</f>
        <v>3/8" NPT PLUG</v>
      </c>
      <c r="C91" s="269">
        <f>[2]HUB!$C96</f>
        <v>0</v>
      </c>
      <c r="D91" s="301"/>
      <c r="E91" s="281"/>
      <c r="F91" s="298">
        <f>[2]HUB!$J96</f>
        <v>5.8078125</v>
      </c>
      <c r="G91" s="303"/>
    </row>
    <row r="92" spans="1:7">
      <c r="A92" s="296" t="str">
        <f>[2]HUB!$A97</f>
        <v>HUB026.10</v>
      </c>
      <c r="B92" s="271" t="str">
        <f>[2]HUB!$B97</f>
        <v>1/2" NPT PLUG</v>
      </c>
      <c r="C92" s="269">
        <f>[2]HUB!$C97</f>
        <v>0</v>
      </c>
      <c r="D92" s="301"/>
      <c r="E92" s="281"/>
      <c r="F92" s="298">
        <f>[2]HUB!$J97</f>
        <v>9.98083333333333</v>
      </c>
      <c r="G92" s="303"/>
    </row>
    <row r="93" spans="1:7">
      <c r="A93" s="296" t="str">
        <f>[2]HUB!$A98</f>
        <v>HUB026.11</v>
      </c>
      <c r="B93" s="271" t="str">
        <f>[2]HUB!$B98</f>
        <v>3/4" NPT PLUG</v>
      </c>
      <c r="C93" s="269">
        <f>[2]HUB!$C98</f>
        <v>0</v>
      </c>
      <c r="D93" s="301"/>
      <c r="E93" s="281"/>
      <c r="F93" s="298">
        <f>[2]HUB!$J98</f>
        <v>12.6194444444444</v>
      </c>
      <c r="G93" s="303"/>
    </row>
    <row r="94" spans="1:7">
      <c r="A94" s="296" t="str">
        <f>[2]HUB!$A99</f>
        <v>HUB026.12</v>
      </c>
      <c r="B94" s="271" t="str">
        <f>[2]HUB!$B99</f>
        <v>1" NPT PLUG</v>
      </c>
      <c r="C94" s="269">
        <f>[2]HUB!$C99</f>
        <v>0</v>
      </c>
      <c r="D94" s="301"/>
      <c r="E94" s="281"/>
      <c r="F94" s="298">
        <f>[2]HUB!$J99</f>
        <v>19.0496603550077</v>
      </c>
      <c r="G94" s="304"/>
    </row>
    <row r="95" spans="1:7">
      <c r="A95" s="296" t="str">
        <f>[2]HUB!$A100</f>
        <v>HUB026.13</v>
      </c>
      <c r="B95" s="271" t="str">
        <f>[2]HUB!$B100</f>
        <v>1/4x1/8 NPT UNION</v>
      </c>
      <c r="C95" s="269">
        <f>[2]HUB!$C100</f>
        <v>0</v>
      </c>
      <c r="D95" s="312"/>
      <c r="E95" s="313"/>
      <c r="F95" s="298">
        <f>[2]HUB!$J100</f>
        <v>3.61375</v>
      </c>
      <c r="G95" s="302"/>
    </row>
    <row r="96" spans="1:7">
      <c r="A96" s="296" t="str">
        <f>[2]HUB!$A101</f>
        <v>HUB026.14</v>
      </c>
      <c r="B96" s="271" t="str">
        <f>[2]HUB!$B101</f>
        <v>1/4x1/4 NPT UNION</v>
      </c>
      <c r="C96" s="269">
        <f>[2]HUB!$C101</f>
        <v>0</v>
      </c>
      <c r="D96" s="312"/>
      <c r="E96" s="313"/>
      <c r="F96" s="298">
        <f>[2]HUB!$J101</f>
        <v>5.1625</v>
      </c>
      <c r="G96" s="303"/>
    </row>
    <row r="97" spans="1:7">
      <c r="A97" s="296" t="str">
        <f>[2]HUB!$A102</f>
        <v>HUB026.15</v>
      </c>
      <c r="B97" s="271" t="str">
        <f>[2]HUB!$B102</f>
        <v>1/4x3/8 NPT UNION</v>
      </c>
      <c r="C97" s="269">
        <f>[2]HUB!$C102</f>
        <v>0</v>
      </c>
      <c r="D97" s="312"/>
      <c r="E97" s="313"/>
      <c r="F97" s="298">
        <f>[2]HUB!$J102</f>
        <v>6.91775</v>
      </c>
      <c r="G97" s="303"/>
    </row>
    <row r="98" spans="1:7">
      <c r="A98" s="296" t="str">
        <f>[2]HUB!$A103</f>
        <v>HUB026.16</v>
      </c>
      <c r="B98" s="271" t="str">
        <f>[2]HUB!$B103</f>
        <v>1/4x1/2 NPT UNION</v>
      </c>
      <c r="C98" s="269">
        <f>[2]HUB!$C103</f>
        <v>0</v>
      </c>
      <c r="D98" s="312"/>
      <c r="E98" s="313"/>
      <c r="F98" s="298">
        <f>[2]HUB!$J103</f>
        <v>10.9445</v>
      </c>
      <c r="G98" s="303"/>
    </row>
    <row r="99" spans="1:7">
      <c r="A99" s="296" t="str">
        <f>[2]HUB!$A104</f>
        <v>HUB026.17</v>
      </c>
      <c r="B99" s="271" t="str">
        <f>[2]HUB!$B104</f>
        <v>3/8x1/4 NPT UNION</v>
      </c>
      <c r="C99" s="269">
        <f>[2]HUB!$C104</f>
        <v>0</v>
      </c>
      <c r="D99" s="312"/>
      <c r="E99" s="313"/>
      <c r="F99" s="298">
        <f>[2]HUB!$J104</f>
        <v>10.9445</v>
      </c>
      <c r="G99" s="304"/>
    </row>
    <row r="100" ht="43.5" customHeight="1" spans="1:7">
      <c r="A100" s="296" t="str">
        <f>[2]HUB!$A105</f>
        <v>HUB026.18</v>
      </c>
      <c r="B100" s="271" t="str">
        <f>[2]HUB!$B105</f>
        <v>1/2 NPT X 3/8 FLARE FEMALE UNION</v>
      </c>
      <c r="C100" s="269">
        <f>[2]HUB!$C105</f>
        <v>0</v>
      </c>
      <c r="D100" s="312"/>
      <c r="E100" s="313"/>
      <c r="F100" s="298">
        <f>[2]HUB!$J105</f>
        <v>7.95025</v>
      </c>
      <c r="G100" s="299"/>
    </row>
    <row r="101" ht="42" customHeight="1" spans="1:7">
      <c r="A101" s="296" t="str">
        <f>[2]HUB!$A106</f>
        <v>HUB026.19</v>
      </c>
      <c r="B101" s="271" t="str">
        <f>[2]HUB!$B106</f>
        <v>3/8 x 1/4 NPT ELBOW (OS)</v>
      </c>
      <c r="C101" s="269">
        <f>[2]HUB!$C106</f>
        <v>0</v>
      </c>
      <c r="D101" s="312"/>
      <c r="E101" s="313"/>
      <c r="F101" s="298">
        <f>[2]HUB!$J106</f>
        <v>15.4875</v>
      </c>
      <c r="G101" s="299"/>
    </row>
    <row r="102" ht="42" customHeight="1" spans="1:7">
      <c r="A102" s="296" t="str">
        <f>[2]HUB!$A107</f>
        <v>HUB026.20</v>
      </c>
      <c r="B102" s="271" t="str">
        <f>[2]HUB!$B107</f>
        <v>1/4 BRASS NUT (OS)</v>
      </c>
      <c r="C102" s="269">
        <f>[2]HUB!$C107</f>
        <v>0</v>
      </c>
      <c r="D102" s="312"/>
      <c r="E102" s="313"/>
      <c r="F102" s="298">
        <f>[2]HUB!$J107</f>
        <v>3.85274029651841</v>
      </c>
      <c r="G102" s="302"/>
    </row>
    <row r="103" ht="42.75" customHeight="1" spans="1:7">
      <c r="A103" s="296" t="str">
        <f>[2]HUB!$A108</f>
        <v>HUB026.21</v>
      </c>
      <c r="B103" s="271" t="str">
        <f>[2]HUB!$B108</f>
        <v>3/8 BRASS NUT (OS)</v>
      </c>
      <c r="C103" s="269">
        <f>[2]HUB!$C108</f>
        <v>0</v>
      </c>
      <c r="D103" s="312"/>
      <c r="E103" s="313"/>
      <c r="F103" s="298">
        <f>[2]HUB!$J108</f>
        <v>7.15508912210561</v>
      </c>
      <c r="G103" s="304"/>
    </row>
    <row r="104" ht="41.25" customHeight="1" spans="1:7">
      <c r="A104" s="296" t="str">
        <f>[2]HUB!$A109</f>
        <v>HUB026.22</v>
      </c>
      <c r="B104" s="271" t="str">
        <f>[2]HUB!$B109</f>
        <v>1/4 WELDING ACCESS VALVE</v>
      </c>
      <c r="C104" s="269">
        <f>[2]HUB!$C109</f>
        <v>0</v>
      </c>
      <c r="D104" s="312"/>
      <c r="E104" s="313"/>
      <c r="F104" s="298">
        <f>[2]HUB!$J109</f>
        <v>4.50545454545454</v>
      </c>
      <c r="G104" s="299"/>
    </row>
    <row r="105" ht="21.6" customHeight="1" spans="1:7">
      <c r="A105" s="296" t="str">
        <f>[2]HUB!$A110</f>
        <v>HUB027</v>
      </c>
      <c r="B105" s="271" t="str">
        <f>[2]HUB!$B110</f>
        <v>AH-627-04*02 (1/8npt x 1/4" union c/w core)</v>
      </c>
      <c r="C105" s="269" t="str">
        <f>[2]HUB!$C110</f>
        <v>1/4" Tube O.D. in, 1/8" Pipe Thd in.</v>
      </c>
      <c r="D105" s="315" t="s">
        <v>942</v>
      </c>
      <c r="E105" s="109"/>
      <c r="F105" s="298">
        <f>[2]HUB!$J110</f>
        <v>5.25636363636364</v>
      </c>
      <c r="G105" s="302"/>
    </row>
    <row r="106" ht="32.25" customHeight="1" spans="1:7">
      <c r="A106" s="296" t="str">
        <f>[2]HUB!$A111</f>
        <v>HUB028</v>
      </c>
      <c r="B106" s="271" t="str">
        <f>[2]HUB!$B111</f>
        <v>AH-627-04*04 (1/4npt x 1/4" union c/w core)</v>
      </c>
      <c r="C106" s="269" t="str">
        <f>[2]HUB!$C111</f>
        <v>1/4" Tube O.D. in, 1/4" Pipe Thd in.</v>
      </c>
      <c r="D106" s="315"/>
      <c r="E106" s="109"/>
      <c r="F106" s="298">
        <f>[2]HUB!$J111</f>
        <v>6.10113636363636</v>
      </c>
      <c r="G106" s="303"/>
    </row>
    <row r="107" ht="40.5" customHeight="1" spans="1:7">
      <c r="A107" s="296" t="str">
        <f>[2]HUB!$A112</f>
        <v>HUB028.1</v>
      </c>
      <c r="B107" s="271" t="str">
        <f>[2]HUB!$B112</f>
        <v>1/8npt x 1/4" npt fitting union c/w lock</v>
      </c>
      <c r="C107" s="269">
        <f>[2]HUB!$C112</f>
        <v>0</v>
      </c>
      <c r="D107" s="315"/>
      <c r="E107" s="109"/>
      <c r="F107" s="298">
        <f>[2]HUB!$J112</f>
        <v>26.2351778656126</v>
      </c>
      <c r="G107" s="303"/>
    </row>
    <row r="108" ht="40.5" customHeight="1" spans="1:7">
      <c r="A108" s="296" t="str">
        <f>[2]HUB!$A113</f>
        <v>HUB028.2</v>
      </c>
      <c r="B108" s="271" t="str">
        <f>[2]HUB!$B113</f>
        <v>1/4npt x 1/4" npt fitting union c/w lock</v>
      </c>
      <c r="C108" s="269">
        <f>[2]HUB!$C113</f>
        <v>0</v>
      </c>
      <c r="D108" s="315"/>
      <c r="E108" s="109"/>
      <c r="F108" s="298"/>
      <c r="G108" s="303"/>
    </row>
    <row r="109" ht="30" customHeight="1" spans="1:7">
      <c r="A109" s="296" t="str">
        <f>[2]HUB!$A114</f>
        <v>HUB029</v>
      </c>
      <c r="B109" s="271" t="str">
        <f>[2]HUB!$B114</f>
        <v>UT-221</v>
      </c>
      <c r="C109" s="269" t="str">
        <f>[2]HUB!$C114</f>
        <v>1/8" NPT, 1/4" SAE, 1/4" SAE</v>
      </c>
      <c r="D109" s="297" t="s">
        <v>943</v>
      </c>
      <c r="E109" s="281"/>
      <c r="F109" s="298">
        <f>[2]HUB!$J114</f>
        <v>7.32136363636364</v>
      </c>
      <c r="G109" s="302"/>
    </row>
    <row r="110" ht="21.6" customHeight="1" spans="1:7">
      <c r="A110" s="296" t="str">
        <f>[2]HUB!$A115</f>
        <v>HUB030</v>
      </c>
      <c r="B110" s="271" t="str">
        <f>[2]HUB!$B115</f>
        <v>UT-222</v>
      </c>
      <c r="C110" s="269" t="str">
        <f>[2]HUB!$C115</f>
        <v>1/4" NPT, 1/4" SAE, 1/4" SAE</v>
      </c>
      <c r="D110" s="297"/>
      <c r="E110" s="281"/>
      <c r="F110" s="298">
        <f>[2]HUB!$J115</f>
        <v>7.50909090909091</v>
      </c>
      <c r="G110" s="304"/>
    </row>
    <row r="111" ht="21.6" customHeight="1" spans="1:7">
      <c r="A111" s="296" t="str">
        <f>[2]HUB!$A116</f>
        <v>HUB031</v>
      </c>
      <c r="B111" s="271" t="str">
        <f>[2]HUB!$B116</f>
        <v>RV-04×04</v>
      </c>
      <c r="C111" s="269" t="str">
        <f>[2]HUB!$C116</f>
        <v>1/4" NPT * 1/4" SAE</v>
      </c>
      <c r="D111" s="301" t="s">
        <v>944</v>
      </c>
      <c r="E111" s="281"/>
      <c r="F111" s="298">
        <f>[2]HUB!$J116</f>
        <v>34.7295454545455</v>
      </c>
      <c r="G111" s="302"/>
    </row>
    <row r="112" ht="21.6" customHeight="1" spans="1:7">
      <c r="A112" s="296" t="str">
        <f>[2]HUB!$A117</f>
        <v>HUB032</v>
      </c>
      <c r="B112" s="271" t="str">
        <f>[2]HUB!$B117</f>
        <v>RV-04×06</v>
      </c>
      <c r="C112" s="269" t="str">
        <f>[2]HUB!$C117</f>
        <v>1/4" NPT * 3/8" SAE</v>
      </c>
      <c r="D112" s="300"/>
      <c r="E112" s="281"/>
      <c r="F112" s="298">
        <f>[2]HUB!$J117</f>
        <v>35.1988636363636</v>
      </c>
      <c r="G112" s="303"/>
    </row>
    <row r="113" ht="21.6" customHeight="1" spans="1:7">
      <c r="A113" s="296" t="str">
        <f>[2]HUB!$A118</f>
        <v>HUB033</v>
      </c>
      <c r="B113" s="271" t="str">
        <f>[2]HUB!$B118</f>
        <v>RV-06×04</v>
      </c>
      <c r="C113" s="269" t="str">
        <f>[2]HUB!$C118</f>
        <v>3/8" NPT * 1/4" SAE</v>
      </c>
      <c r="D113" s="300"/>
      <c r="E113" s="281"/>
      <c r="F113" s="298">
        <f>[2]HUB!$J118</f>
        <v>36.6068181818182</v>
      </c>
      <c r="G113" s="303"/>
    </row>
    <row r="114" ht="24" customHeight="1" spans="1:7">
      <c r="A114" s="296" t="str">
        <f>[2]HUB!$A119</f>
        <v>HUB034</v>
      </c>
      <c r="B114" s="271" t="str">
        <f>[2]HUB!$B119</f>
        <v>RV-06×06</v>
      </c>
      <c r="C114" s="269" t="str">
        <f>[2]HUB!$C119</f>
        <v>3/8" NPT * 3/8" SAE</v>
      </c>
      <c r="D114" s="300"/>
      <c r="E114" s="281"/>
      <c r="F114" s="298">
        <f>[2]HUB!$J119</f>
        <v>42.2386363636364</v>
      </c>
      <c r="G114" s="303"/>
    </row>
    <row r="115" spans="1:7">
      <c r="A115" s="296" t="str">
        <f>[2]HUB!$A120</f>
        <v>HUB035</v>
      </c>
      <c r="B115" s="271" t="str">
        <f>[2]HUB!$B120</f>
        <v>RV-08×08</v>
      </c>
      <c r="C115" s="269" t="str">
        <f>[2]HUB!$C120</f>
        <v>1/2" NPT * 1/2" SAE</v>
      </c>
      <c r="D115" s="300"/>
      <c r="E115" s="281"/>
      <c r="F115" s="298">
        <f>[2]HUB!$J120</f>
        <v>42.2386363636364</v>
      </c>
      <c r="G115" s="303"/>
    </row>
    <row r="116" spans="1:7">
      <c r="A116" s="296" t="str">
        <f>[2]HUB!$A121</f>
        <v>HUB036</v>
      </c>
      <c r="B116" s="271" t="str">
        <f>[2]HUB!$B121</f>
        <v>RV-12×10</v>
      </c>
      <c r="C116" s="269" t="str">
        <f>[2]HUB!$C121</f>
        <v>3/4" NPT * 5/8" SAE</v>
      </c>
      <c r="D116" s="300"/>
      <c r="E116" s="281"/>
      <c r="F116" s="298">
        <f>[2]HUB!$J121</f>
        <v>84.4772727272727</v>
      </c>
      <c r="G116" s="303"/>
    </row>
    <row r="117" ht="24" customHeight="1" spans="1:7">
      <c r="A117" s="296" t="str">
        <f>[2]HUB!$A122</f>
        <v>HUB037</v>
      </c>
      <c r="B117" s="271" t="str">
        <f>[2]HUB!$B122</f>
        <v>RV-12×12</v>
      </c>
      <c r="C117" s="269" t="str">
        <f>[2]HUB!$C122</f>
        <v>3/4" NPT * 3/4" SAE</v>
      </c>
      <c r="D117" s="305"/>
      <c r="E117" s="281"/>
      <c r="F117" s="298">
        <f>[2]HUB!$J122</f>
        <v>86.3545454545454</v>
      </c>
      <c r="G117" s="304"/>
    </row>
    <row r="118" ht="35.25" customHeight="1" spans="1:7">
      <c r="A118" s="296" t="str">
        <f>[2]HUB!$A123</f>
        <v>HUB038</v>
      </c>
      <c r="B118" s="271" t="str">
        <f>[2]HUB!$B123</f>
        <v>AH-466</v>
      </c>
      <c r="C118" s="269" t="str">
        <f>[2]HUB!$C123</f>
        <v>1/4" SAE Without Gauge</v>
      </c>
      <c r="D118" s="301" t="s">
        <v>945</v>
      </c>
      <c r="E118" s="281"/>
      <c r="F118" s="298">
        <f>[2]HUB!$J123</f>
        <v>22.8010416666667</v>
      </c>
      <c r="G118" s="316"/>
    </row>
    <row r="119" ht="36.75" customHeight="1" spans="1:7">
      <c r="A119" s="296" t="str">
        <f>[2]HUB!$A124</f>
        <v>HUB039</v>
      </c>
      <c r="B119" s="271" t="str">
        <f>[2]HUB!$B124</f>
        <v>AH-467</v>
      </c>
      <c r="C119" s="269" t="str">
        <f>[2]HUB!$C124</f>
        <v>1/4" SAE Without Gauge</v>
      </c>
      <c r="D119" s="300"/>
      <c r="E119" s="281"/>
      <c r="F119" s="298">
        <f>[2]HUB!$J124</f>
        <v>23.23125</v>
      </c>
      <c r="G119" s="317"/>
    </row>
    <row r="120" ht="38.25" customHeight="1" spans="1:7">
      <c r="A120" s="296" t="str">
        <f>[2]HUB!$A125</f>
        <v>HUB040</v>
      </c>
      <c r="B120" s="271" t="str">
        <f>[2]HUB!$B125</f>
        <v>AH-468</v>
      </c>
      <c r="C120" s="269" t="str">
        <f>[2]HUB!$C125</f>
        <v>1/4" SAE Without Gauge</v>
      </c>
      <c r="D120" s="305"/>
      <c r="E120" s="281"/>
      <c r="F120" s="298" t="str">
        <f>[2]HUB!$J125</f>
        <v>~</v>
      </c>
      <c r="G120" s="317"/>
    </row>
    <row r="121" ht="30.75" customHeight="1" spans="1:7">
      <c r="A121" s="296" t="str">
        <f>[2]HUB!$A126</f>
        <v>HUB041</v>
      </c>
      <c r="B121" s="271" t="str">
        <f>[2]HUB!$B126</f>
        <v>RG-BS</v>
      </c>
      <c r="C121" s="269" t="str">
        <f>[2]HUB!$C126</f>
        <v>For R22, R134, R404</v>
      </c>
      <c r="D121" s="297" t="s">
        <v>946</v>
      </c>
      <c r="E121" s="281"/>
      <c r="F121" s="298">
        <f>[2]HUB!$J126</f>
        <v>21.5104166666667</v>
      </c>
      <c r="G121" s="317"/>
    </row>
    <row r="122" ht="21.6" customHeight="1" spans="1:7">
      <c r="A122" s="296" t="str">
        <f>[2]HUB!$A127</f>
        <v>HUB042</v>
      </c>
      <c r="B122" s="271" t="str">
        <f>[2]HUB!$B127</f>
        <v>RG-RS</v>
      </c>
      <c r="C122" s="269" t="str">
        <f>[2]HUB!$C127</f>
        <v>For R22, R134, R404</v>
      </c>
      <c r="D122" s="318" t="s">
        <v>947</v>
      </c>
      <c r="E122" s="319"/>
      <c r="F122" s="298">
        <f>[2]HUB!$J127</f>
        <v>24.0916666666667</v>
      </c>
      <c r="G122" s="268"/>
    </row>
    <row r="123" ht="21.6" customHeight="1" spans="1:7">
      <c r="A123" s="296" t="str">
        <f>[2]HUB!$A128</f>
        <v>HUB043</v>
      </c>
      <c r="B123" s="271" t="str">
        <f>[2]HUB!$B128</f>
        <v>RG-410a-500aY70</v>
      </c>
      <c r="C123" s="269" t="str">
        <f>[2]HUB!$C128</f>
        <v>For R410A</v>
      </c>
      <c r="D123" s="297" t="s">
        <v>946</v>
      </c>
      <c r="E123" s="281"/>
      <c r="F123" s="298">
        <f>[2]HUB!$J128</f>
        <v>21.5104166666667</v>
      </c>
      <c r="G123" s="275"/>
    </row>
    <row r="124" ht="21.6" customHeight="1" spans="1:7">
      <c r="A124" s="296" t="str">
        <f>[2]HUB!$A129</f>
        <v>HUB044</v>
      </c>
      <c r="B124" s="271" t="str">
        <f>[2]HUB!$B129</f>
        <v>RG-410a-800aY71</v>
      </c>
      <c r="C124" s="269" t="str">
        <f>[2]HUB!$C129</f>
        <v>For R410A</v>
      </c>
      <c r="D124" s="318" t="s">
        <v>947</v>
      </c>
      <c r="E124" s="319"/>
      <c r="F124" s="298">
        <f>[2]HUB!$J129</f>
        <v>21.5104166666667</v>
      </c>
      <c r="G124" s="275"/>
    </row>
    <row r="125" ht="41.25" customHeight="1" spans="1:7">
      <c r="A125" s="296" t="str">
        <f>[2]HUB!$A130</f>
        <v>HUB044.1</v>
      </c>
      <c r="B125" s="271" t="str">
        <f>[2]HUB!$B130</f>
        <v>RUBBER GAUGE COVER</v>
      </c>
      <c r="C125" s="269">
        <f>[2]HUB!$C130</f>
        <v>0</v>
      </c>
      <c r="D125" s="318"/>
      <c r="E125" s="319"/>
      <c r="F125" s="298">
        <f>[2]HUB!$J130</f>
        <v>4.30208333333333</v>
      </c>
      <c r="G125" s="275"/>
    </row>
    <row r="126" ht="58.5" customHeight="1" spans="1:7">
      <c r="A126" s="296" t="str">
        <f>[2]HUB!$A131</f>
        <v>HUB044.2</v>
      </c>
      <c r="B126" s="271" t="str">
        <f>[2]HUB!$B131</f>
        <v>VMG-2-R22-B VALUE MANIFOLD GAUGE SET</v>
      </c>
      <c r="C126" s="269">
        <f>[2]HUB!$C131</f>
        <v>0</v>
      </c>
      <c r="D126" s="318"/>
      <c r="E126" s="319"/>
      <c r="F126" s="298">
        <f>[2]HUB!$J131</f>
        <v>206.612126696833</v>
      </c>
      <c r="G126" s="275"/>
    </row>
    <row r="127" ht="82.5" customHeight="1" spans="1:7">
      <c r="A127" s="296" t="str">
        <f>[2]HUB!$A132</f>
        <v>HUB044.3</v>
      </c>
      <c r="B127" s="271" t="str">
        <f>[2]HUB!$B132</f>
        <v>VRM2-B-0101I VALUE DIGITAL MANIFOLD GAUGE SET</v>
      </c>
      <c r="C127" s="269" t="str">
        <f>[2]HUB!$C132</f>
        <v>ALL KIND REF GAS</v>
      </c>
      <c r="D127" s="318"/>
      <c r="E127" s="319"/>
      <c r="F127" s="298">
        <f>[2]HUB!$J132</f>
        <v>971.764705882353</v>
      </c>
      <c r="G127" s="275"/>
    </row>
    <row r="128" ht="79.5" customHeight="1" spans="1:7">
      <c r="A128" s="296" t="str">
        <f>[2]HUB!$A133</f>
        <v>HUB044.4</v>
      </c>
      <c r="B128" s="271" t="str">
        <f>[2]HUB!$B133</f>
        <v>VRM2-B-0401 VALUE MANIFOLD GAUGE SET</v>
      </c>
      <c r="C128" s="269">
        <f>[2]HUB!$C133</f>
        <v>0</v>
      </c>
      <c r="D128" s="318"/>
      <c r="E128" s="319"/>
      <c r="F128" s="298">
        <f>[2]HUB!$J133</f>
        <v>299.004524886878</v>
      </c>
      <c r="G128" s="275"/>
    </row>
    <row r="129" ht="99" customHeight="1" spans="1:7">
      <c r="A129" s="296" t="str">
        <f>[2]HUB!$A134</f>
        <v>HUB044.5</v>
      </c>
      <c r="B129" s="271" t="str">
        <f>[2]HUB!$B134</f>
        <v>VEF-1 VALUE ELECTRIC FLARING TOOL</v>
      </c>
      <c r="C129" s="269" t="str">
        <f>[2]HUB!$C134</f>
        <v>1/4 - 3/4</v>
      </c>
      <c r="D129" s="318"/>
      <c r="E129" s="319"/>
      <c r="F129" s="298">
        <f>[2]HUB!$J134</f>
        <v>1046.51583710407</v>
      </c>
      <c r="G129" s="275"/>
    </row>
    <row r="130" ht="58.5" customHeight="1" spans="1:7">
      <c r="A130" s="296" t="str">
        <f>[2]HUB!$A135</f>
        <v>HUB044.6</v>
      </c>
      <c r="B130" s="271" t="str">
        <f>[2]HUB!$B135</f>
        <v>VALUE DRAIN PUMP M1</v>
      </c>
      <c r="C130" s="269">
        <f>[2]HUB!$C135</f>
        <v>0</v>
      </c>
      <c r="D130" s="318"/>
      <c r="E130" s="319"/>
      <c r="F130" s="298">
        <f>[2]HUB!$J135</f>
        <v>194.352941176471</v>
      </c>
      <c r="G130" s="275"/>
    </row>
    <row r="131" ht="58.5" customHeight="1" spans="1:7">
      <c r="A131" s="296" t="str">
        <f>[2]HUB!$A136</f>
        <v>HUB044.7</v>
      </c>
      <c r="B131" s="271" t="str">
        <f>[2]HUB!$B136</f>
        <v>Electronic refrigerant scale VES-100B </v>
      </c>
      <c r="C131" s="269">
        <f>[2]HUB!$C136</f>
        <v>0</v>
      </c>
      <c r="D131" s="318"/>
      <c r="E131" s="319"/>
      <c r="F131" s="298">
        <f>[2]HUB!$J136</f>
        <v>844.68778280543</v>
      </c>
      <c r="G131" s="275"/>
    </row>
    <row r="132" ht="58.5" customHeight="1" spans="1:7">
      <c r="A132" s="296" t="str">
        <f>[2]HUB!$A137</f>
        <v>HUB044.8</v>
      </c>
      <c r="B132" s="271" t="str">
        <f>[2]HUB!$B137</f>
        <v>Electronic refrigerant scale VES-50B </v>
      </c>
      <c r="C132" s="269">
        <f>[2]HUB!$C137</f>
        <v>0</v>
      </c>
      <c r="D132" s="318"/>
      <c r="E132" s="319"/>
      <c r="F132" s="298">
        <f>[2]HUB!$J137</f>
        <v>760.069502262444</v>
      </c>
      <c r="G132" s="275"/>
    </row>
    <row r="133" ht="58.5" customHeight="1" spans="1:7">
      <c r="A133" s="296" t="str">
        <f>[2]HUB!$A138</f>
        <v>HUB044.9</v>
      </c>
      <c r="B133" s="271" t="str">
        <f>[2]HUB!$B138</f>
        <v>Vaccum gauge VMV-1</v>
      </c>
      <c r="C133" s="269">
        <f>[2]HUB!$C138</f>
        <v>0</v>
      </c>
      <c r="D133" s="318"/>
      <c r="E133" s="319"/>
      <c r="F133" s="298">
        <f>[2]HUB!$J138</f>
        <v>560.633484162896</v>
      </c>
      <c r="G133" s="275"/>
    </row>
    <row r="134" ht="58.5" customHeight="1" spans="1:7">
      <c r="A134" s="296" t="str">
        <f>[2]HUB!$A139</f>
        <v>HUB044.10</v>
      </c>
      <c r="B134" s="271" t="str">
        <f>[2]HUB!$B139</f>
        <v>Sound meter VMS-1</v>
      </c>
      <c r="C134" s="269">
        <f>[2]HUB!$C139</f>
        <v>0</v>
      </c>
      <c r="D134" s="318"/>
      <c r="E134" s="319"/>
      <c r="F134" s="298">
        <f>[2]HUB!$J139</f>
        <v>226.645429864253</v>
      </c>
      <c r="G134" s="275"/>
    </row>
    <row r="135" ht="39.75" customHeight="1" spans="1:7">
      <c r="A135" s="296" t="str">
        <f>[2]HUB!$A140</f>
        <v>HUB048</v>
      </c>
      <c r="B135" s="271" t="str">
        <f>[2]HUB!$B140</f>
        <v>REPAIR KIT (RUBBER)</v>
      </c>
      <c r="C135" s="269">
        <f>[2]HUB!$C140</f>
        <v>0</v>
      </c>
      <c r="D135" s="320"/>
      <c r="E135" s="321"/>
      <c r="F135" s="298">
        <f>[2]HUB!$J140</f>
        <v>6.68088235294118</v>
      </c>
      <c r="G135" s="302"/>
    </row>
    <row r="136" ht="37.5" customHeight="1" spans="1:7">
      <c r="A136" s="296" t="str">
        <f>[2]HUB!$A141</f>
        <v>HUB049</v>
      </c>
      <c r="B136" s="271" t="str">
        <f>[2]HUB!$B141</f>
        <v>AH-560G C/W hose 1.5m</v>
      </c>
      <c r="C136" s="269">
        <f>[2]HUB!$C141</f>
        <v>0</v>
      </c>
      <c r="D136" s="322" t="s">
        <v>948</v>
      </c>
      <c r="E136" s="98"/>
      <c r="F136" s="298">
        <f>[2]HUB!$J141</f>
        <v>179.402714932127</v>
      </c>
      <c r="G136" s="302"/>
    </row>
    <row r="137" spans="1:7">
      <c r="A137" s="296" t="str">
        <f>[2]HUB!$A142</f>
        <v>HUB049.01</v>
      </c>
      <c r="B137" s="271" t="str">
        <f>[2]HUB!$B142</f>
        <v>AH-336-RYB(R22,507)</v>
      </c>
      <c r="C137" s="269" t="str">
        <f>[2]HUB!$C142</f>
        <v>3-36" Set</v>
      </c>
      <c r="D137" s="301" t="s">
        <v>949</v>
      </c>
      <c r="E137" s="281"/>
      <c r="F137" s="298">
        <f>[2]HUB!$J142</f>
        <v>33.2019607843137</v>
      </c>
      <c r="G137" s="302"/>
    </row>
    <row r="138" spans="1:7">
      <c r="A138" s="296" t="str">
        <f>[2]HUB!$A143</f>
        <v>HUB050</v>
      </c>
      <c r="B138" s="271" t="str">
        <f>[2]HUB!$B143</f>
        <v>AH-360-RYB(R22,507)</v>
      </c>
      <c r="C138" s="269" t="str">
        <f>[2]HUB!$C143</f>
        <v>3-60" Set</v>
      </c>
      <c r="D138" s="300"/>
      <c r="E138" s="281"/>
      <c r="F138" s="298">
        <f>[2]HUB!$J143</f>
        <v>76.9313725490196</v>
      </c>
      <c r="G138" s="303"/>
    </row>
    <row r="139" spans="1:7">
      <c r="A139" s="296" t="str">
        <f>[2]HUB!$A144</f>
        <v>HUB051</v>
      </c>
      <c r="B139" s="271" t="str">
        <f>[2]HUB!$B144</f>
        <v>AH-372-RYB(R22,507)</v>
      </c>
      <c r="C139" s="269" t="str">
        <f>[2]HUB!$C144</f>
        <v>3-72" Set</v>
      </c>
      <c r="D139" s="300"/>
      <c r="E139" s="281"/>
      <c r="F139" s="298">
        <f>[2]HUB!$J144</f>
        <v>83.4098039215686</v>
      </c>
      <c r="G139" s="303"/>
    </row>
    <row r="140" spans="1:7">
      <c r="A140" s="296" t="str">
        <f>[2]HUB!$A145</f>
        <v>HUB052</v>
      </c>
      <c r="B140" s="271" t="str">
        <f>[2]HUB!$B145</f>
        <v>AH-396-RYB(R22,507)</v>
      </c>
      <c r="C140" s="269" t="str">
        <f>[2]HUB!$C145</f>
        <v>3-96" Set</v>
      </c>
      <c r="D140" s="305"/>
      <c r="E140" s="281"/>
      <c r="F140" s="298">
        <f>[2]HUB!$J145</f>
        <v>97.1764705882353</v>
      </c>
      <c r="G140" s="303"/>
    </row>
    <row r="141" spans="1:7">
      <c r="A141" s="296" t="str">
        <f>[2]HUB!$A146</f>
        <v>HUB053</v>
      </c>
      <c r="B141" s="271" t="str">
        <f>[2]HUB!$B146</f>
        <v>AHA-20ft-RYB(R22,507) per lgth</v>
      </c>
      <c r="C141" s="269" t="str">
        <f>[2]HUB!$C146</f>
        <v>3-20FT Set</v>
      </c>
      <c r="D141" s="300"/>
      <c r="E141" s="281"/>
      <c r="F141" s="298">
        <f>[2]HUB!$J146</f>
        <v>369.270588235294</v>
      </c>
      <c r="G141" s="303"/>
    </row>
    <row r="142" ht="21.6" customHeight="1" spans="1:7">
      <c r="A142" s="296" t="str">
        <f>[2]HUB!$A147</f>
        <v>HUB058</v>
      </c>
      <c r="B142" s="271" t="str">
        <f>[2]HUB!$B147</f>
        <v>R-04*05 (R134A)</v>
      </c>
      <c r="C142" s="269" t="str">
        <f>[2]HUB!$C147</f>
        <v>1/4" SAE(F) * 5/16"</v>
      </c>
      <c r="D142" s="301" t="s">
        <v>950</v>
      </c>
      <c r="E142" s="281"/>
      <c r="F142" s="298">
        <f>[2]HUB!$J147</f>
        <v>4.69318181818182</v>
      </c>
      <c r="G142" s="317"/>
    </row>
    <row r="143" ht="21.6" customHeight="1" spans="1:7">
      <c r="A143" s="296" t="str">
        <f>[2]HUB!$A150</f>
        <v>HUB46.1</v>
      </c>
      <c r="B143" s="271" t="str">
        <f>[2]HUB!$B150</f>
        <v>SN1-04</v>
      </c>
      <c r="C143" s="269" t="str">
        <f>[2]HUB!$C150</f>
        <v>1/4"</v>
      </c>
      <c r="D143" s="323" t="s">
        <v>951</v>
      </c>
      <c r="E143" s="109"/>
      <c r="F143" s="298">
        <f>[2]HUB!$J150</f>
        <v>2.15886363636364</v>
      </c>
      <c r="G143" s="302"/>
    </row>
    <row r="144" ht="21.6" customHeight="1" spans="1:7">
      <c r="A144" s="296" t="str">
        <f>[2]HUB!$A151</f>
        <v>HUB46.2</v>
      </c>
      <c r="B144" s="271" t="str">
        <f>[2]HUB!$B151</f>
        <v>SN1-05</v>
      </c>
      <c r="C144" s="269" t="str">
        <f>[2]HUB!$C151</f>
        <v>5/16"</v>
      </c>
      <c r="D144" s="324"/>
      <c r="E144" s="109"/>
      <c r="F144" s="298">
        <f>[2]HUB!$J151</f>
        <v>2.90977272727273</v>
      </c>
      <c r="G144" s="303"/>
    </row>
    <row r="145" ht="21.6" customHeight="1" spans="1:7">
      <c r="A145" s="296" t="str">
        <f>[2]HUB!$A152</f>
        <v>HUB46.3</v>
      </c>
      <c r="B145" s="271" t="str">
        <f>[2]HUB!$B152</f>
        <v>SN1-06</v>
      </c>
      <c r="C145" s="269" t="str">
        <f>[2]HUB!$C152</f>
        <v>3/8"</v>
      </c>
      <c r="D145" s="324"/>
      <c r="E145" s="109"/>
      <c r="F145" s="298">
        <f>[2]HUB!$J152</f>
        <v>4.78704545454545</v>
      </c>
      <c r="G145" s="303"/>
    </row>
    <row r="146" ht="21.6" customHeight="1" spans="1:7">
      <c r="A146" s="296" t="str">
        <f>[2]HUB!$A153</f>
        <v>HUB46.4</v>
      </c>
      <c r="B146" s="271" t="str">
        <f>[2]HUB!$B153</f>
        <v>SN1-08</v>
      </c>
      <c r="C146" s="269" t="str">
        <f>[2]HUB!$C153</f>
        <v>1/2"</v>
      </c>
      <c r="D146" s="324"/>
      <c r="E146" s="109"/>
      <c r="F146" s="298">
        <f>[2]HUB!$J153</f>
        <v>7.69681818181818</v>
      </c>
      <c r="G146" s="303"/>
    </row>
    <row r="147" ht="21.6" customHeight="1" spans="1:7">
      <c r="A147" s="296" t="str">
        <f>[2]HUB!$A154</f>
        <v>HUB46.5</v>
      </c>
      <c r="B147" s="271" t="str">
        <f>[2]HUB!$B154</f>
        <v>SN1-10</v>
      </c>
      <c r="C147" s="269" t="str">
        <f>[2]HUB!$C154</f>
        <v>5/8"</v>
      </c>
      <c r="D147" s="324"/>
      <c r="E147" s="109"/>
      <c r="F147" s="298">
        <f>[2]HUB!$J154</f>
        <v>9.76181818181818</v>
      </c>
      <c r="G147" s="303"/>
    </row>
    <row r="148" ht="21.6" customHeight="1" spans="1:7">
      <c r="A148" s="296" t="str">
        <f>[2]HUB!$A155</f>
        <v>HUB46.6</v>
      </c>
      <c r="B148" s="271" t="str">
        <f>[2]HUB!$B155</f>
        <v>SN1-12</v>
      </c>
      <c r="C148" s="269" t="str">
        <f>[2]HUB!$C155</f>
        <v>3/4"</v>
      </c>
      <c r="D148" s="325"/>
      <c r="E148" s="109"/>
      <c r="F148" s="298">
        <f>[2]HUB!$J155</f>
        <v>17.4774090909091</v>
      </c>
      <c r="G148" s="304"/>
    </row>
    <row r="149" ht="21.6" customHeight="1" spans="1:7">
      <c r="A149" s="296" t="str">
        <f>[2]HUB!$A156</f>
        <v>HUB46.7</v>
      </c>
      <c r="B149" s="271" t="str">
        <f>[2]HUB!$B156</f>
        <v>SN2-04</v>
      </c>
      <c r="C149" s="269" t="str">
        <f>[2]HUB!$C156</f>
        <v>1/4"</v>
      </c>
      <c r="D149" s="301" t="s">
        <v>952</v>
      </c>
      <c r="E149" s="281"/>
      <c r="F149" s="298">
        <f>[2]HUB!$J156</f>
        <v>2.14009090909091</v>
      </c>
      <c r="G149" s="302"/>
    </row>
    <row r="150" ht="21.6" customHeight="1" spans="1:7">
      <c r="A150" s="296" t="str">
        <f>[2]HUB!$A157</f>
        <v>HUB46.8</v>
      </c>
      <c r="B150" s="271" t="str">
        <f>[2]HUB!$B157</f>
        <v>SN2-05</v>
      </c>
      <c r="C150" s="269" t="str">
        <f>[2]HUB!$C157</f>
        <v>5/16"</v>
      </c>
      <c r="D150" s="300"/>
      <c r="E150" s="281"/>
      <c r="F150" s="298">
        <f>[2]HUB!$J157</f>
        <v>2.29027272727273</v>
      </c>
      <c r="G150" s="303"/>
    </row>
    <row r="151" ht="21.6" customHeight="1" spans="1:7">
      <c r="A151" s="296" t="str">
        <f>[2]HUB!$A158</f>
        <v>HUB46.9</v>
      </c>
      <c r="B151" s="271" t="str">
        <f>[2]HUB!$B158</f>
        <v>SN2-06</v>
      </c>
      <c r="C151" s="269" t="str">
        <f>[2]HUB!$C158</f>
        <v>3/8"</v>
      </c>
      <c r="D151" s="300"/>
      <c r="E151" s="281"/>
      <c r="F151" s="298">
        <f>[2]HUB!$J158</f>
        <v>4.14877272727273</v>
      </c>
      <c r="G151" s="303"/>
    </row>
    <row r="152" ht="21.6" customHeight="1" spans="1:7">
      <c r="A152" s="296" t="str">
        <f>[2]HUB!$A159</f>
        <v>HUB46.10</v>
      </c>
      <c r="B152" s="271" t="str">
        <f>[2]HUB!$B159</f>
        <v>SN2-08</v>
      </c>
      <c r="C152" s="269" t="str">
        <f>[2]HUB!$C159</f>
        <v>1/2"</v>
      </c>
      <c r="D152" s="300"/>
      <c r="E152" s="281"/>
      <c r="F152" s="298">
        <f>[2]HUB!$J159</f>
        <v>5.80077272727273</v>
      </c>
      <c r="G152" s="303"/>
    </row>
    <row r="153" ht="21.6" customHeight="1" spans="1:7">
      <c r="A153" s="296" t="str">
        <f>[2]HUB!$A160</f>
        <v>HUB46.11</v>
      </c>
      <c r="B153" s="271" t="str">
        <f>[2]HUB!$B160</f>
        <v>SN2-10</v>
      </c>
      <c r="C153" s="269" t="str">
        <f>[2]HUB!$C160</f>
        <v>5/8"</v>
      </c>
      <c r="D153" s="300"/>
      <c r="E153" s="281"/>
      <c r="F153" s="298">
        <f>[2]HUB!$J160</f>
        <v>7.07731818181818</v>
      </c>
      <c r="G153" s="303"/>
    </row>
    <row r="154" ht="21.6" customHeight="1" spans="1:7">
      <c r="A154" s="296" t="str">
        <f>[2]HUB!$A161</f>
        <v>HUB46.12</v>
      </c>
      <c r="B154" s="271" t="str">
        <f>[2]HUB!$B161</f>
        <v>SN2-12</v>
      </c>
      <c r="C154" s="269" t="str">
        <f>[2]HUB!$C161</f>
        <v>3/4"</v>
      </c>
      <c r="D154" s="305"/>
      <c r="E154" s="281"/>
      <c r="F154" s="298">
        <f>[2]HUB!$J161</f>
        <v>12.4463181818182</v>
      </c>
      <c r="G154" s="304"/>
    </row>
    <row r="155" ht="21.6" customHeight="1" spans="1:7">
      <c r="A155" s="296" t="str">
        <f>[2]HUB!$A162</f>
        <v>HUB46.13</v>
      </c>
      <c r="B155" s="271" t="str">
        <f>[2]HUB!$B162</f>
        <v>CN3-04</v>
      </c>
      <c r="C155" s="269" t="str">
        <f>[2]HUB!$C162</f>
        <v>1/4"</v>
      </c>
      <c r="D155" s="323" t="s">
        <v>953</v>
      </c>
      <c r="E155" s="109"/>
      <c r="F155" s="298">
        <f>[2]HUB!$J162</f>
        <v>2.478</v>
      </c>
      <c r="G155" s="302"/>
    </row>
    <row r="156" ht="21.6" customHeight="1" spans="1:7">
      <c r="A156" s="296" t="e">
        <f>[2]HUB!#REF!</f>
        <v>#REF!</v>
      </c>
      <c r="B156" s="271" t="e">
        <f>[2]HUB!#REF!</f>
        <v>#REF!</v>
      </c>
      <c r="C156" s="269" t="e">
        <f>[2]HUB!#REF!</f>
        <v>#REF!</v>
      </c>
      <c r="D156" s="324"/>
      <c r="E156" s="109"/>
      <c r="F156" s="298" t="e">
        <f>[2]HUB!#REF!</f>
        <v>#REF!</v>
      </c>
      <c r="G156" s="303"/>
    </row>
    <row r="157" ht="21.6" customHeight="1" spans="1:7">
      <c r="A157" s="296" t="e">
        <f>[2]HUB!#REF!</f>
        <v>#REF!</v>
      </c>
      <c r="B157" s="271" t="e">
        <f>[2]HUB!#REF!</f>
        <v>#REF!</v>
      </c>
      <c r="C157" s="269" t="e">
        <f>[2]HUB!#REF!</f>
        <v>#REF!</v>
      </c>
      <c r="D157" s="324"/>
      <c r="E157" s="109"/>
      <c r="F157" s="298" t="e">
        <f>[2]HUB!#REF!</f>
        <v>#REF!</v>
      </c>
      <c r="G157" s="303"/>
    </row>
    <row r="158" ht="21.6" customHeight="1" spans="1:7">
      <c r="A158" s="296" t="e">
        <f>[2]HUB!#REF!</f>
        <v>#REF!</v>
      </c>
      <c r="B158" s="271" t="e">
        <f>[2]HUB!#REF!</f>
        <v>#REF!</v>
      </c>
      <c r="C158" s="269" t="e">
        <f>[2]HUB!#REF!</f>
        <v>#REF!</v>
      </c>
      <c r="D158" s="324"/>
      <c r="E158" s="109"/>
      <c r="F158" s="298" t="e">
        <f>[2]HUB!#REF!</f>
        <v>#REF!</v>
      </c>
      <c r="G158" s="303"/>
    </row>
    <row r="159" ht="21.6" customHeight="1" spans="1:7">
      <c r="A159" s="296" t="e">
        <f>[2]HUB!#REF!</f>
        <v>#REF!</v>
      </c>
      <c r="B159" s="271" t="e">
        <f>[2]HUB!#REF!</f>
        <v>#REF!</v>
      </c>
      <c r="C159" s="269" t="e">
        <f>[2]HUB!#REF!</f>
        <v>#REF!</v>
      </c>
      <c r="D159" s="324"/>
      <c r="E159" s="109"/>
      <c r="F159" s="298" t="e">
        <f>[2]HUB!#REF!</f>
        <v>#REF!</v>
      </c>
      <c r="G159" s="303"/>
    </row>
    <row r="160" ht="21.6" customHeight="1" spans="1:7">
      <c r="A160" s="296" t="e">
        <f>[2]HUB!#REF!</f>
        <v>#REF!</v>
      </c>
      <c r="B160" s="271" t="e">
        <f>[2]HUB!#REF!</f>
        <v>#REF!</v>
      </c>
      <c r="C160" s="269" t="e">
        <f>[2]HUB!#REF!</f>
        <v>#REF!</v>
      </c>
      <c r="D160" s="325"/>
      <c r="E160" s="109"/>
      <c r="F160" s="298" t="e">
        <f>[2]HUB!#REF!</f>
        <v>#REF!</v>
      </c>
      <c r="G160" s="304"/>
    </row>
    <row r="161" ht="21.6" customHeight="1" spans="1:7">
      <c r="A161" s="296" t="str">
        <f>[2]HUB!$A163</f>
        <v>HUB062</v>
      </c>
      <c r="B161" s="271" t="str">
        <f>[2]HUB!$B163</f>
        <v>AH-900MM</v>
      </c>
      <c r="C161" s="269" t="str">
        <f>[2]HUB!$C163</f>
        <v>1/4"</v>
      </c>
      <c r="D161" s="301" t="s">
        <v>954</v>
      </c>
      <c r="E161" s="281"/>
      <c r="F161" s="298">
        <f>[2]HUB!$J163</f>
        <v>16.1328125</v>
      </c>
      <c r="G161" s="302"/>
    </row>
    <row r="162" ht="21.6" customHeight="1" spans="1:7">
      <c r="A162" s="296" t="str">
        <f>[2]HUB!$A164</f>
        <v>HUB063</v>
      </c>
      <c r="B162" s="271" t="str">
        <f>[2]HUB!$B164</f>
        <v>AH-1200MM</v>
      </c>
      <c r="C162" s="269" t="str">
        <f>[2]HUB!$C164</f>
        <v>1/4"</v>
      </c>
      <c r="D162" s="305"/>
      <c r="E162" s="281"/>
      <c r="F162" s="298">
        <f>[2]HUB!$J164</f>
        <v>20.97265625</v>
      </c>
      <c r="G162" s="304"/>
    </row>
    <row r="163" ht="21.6" customHeight="1" spans="1:7">
      <c r="A163" s="296" t="str">
        <f>[2]HUB!$A165</f>
        <v>HUB45.3</v>
      </c>
      <c r="B163" s="271" t="str">
        <f>[2]HUB!$B165</f>
        <v>N-04</v>
      </c>
      <c r="C163" s="269" t="str">
        <f>[2]HUB!$C165</f>
        <v>1/4"</v>
      </c>
      <c r="D163" s="301" t="s">
        <v>955</v>
      </c>
      <c r="E163" s="281"/>
      <c r="F163" s="298">
        <f>[2]HUB!$J165</f>
        <v>2.065</v>
      </c>
      <c r="G163" s="302"/>
    </row>
    <row r="164" ht="21.6" customHeight="1" spans="1:7">
      <c r="A164" s="296" t="str">
        <f>[2]HUB!$A166</f>
        <v>HUB45.4</v>
      </c>
      <c r="B164" s="271" t="str">
        <f>[2]HUB!$B166</f>
        <v>N-06</v>
      </c>
      <c r="C164" s="269" t="str">
        <f>[2]HUB!$C166</f>
        <v>3/8"</v>
      </c>
      <c r="D164" s="300"/>
      <c r="E164" s="281"/>
      <c r="F164" s="298">
        <f>[2]HUB!$J166</f>
        <v>3.75454545454545</v>
      </c>
      <c r="G164" s="303"/>
    </row>
    <row r="165" ht="21.6" customHeight="1" spans="1:7">
      <c r="A165" s="296" t="str">
        <f>[2]HUB!$A167</f>
        <v>HUB45.5</v>
      </c>
      <c r="B165" s="271" t="str">
        <f>[2]HUB!$B167</f>
        <v>N-08</v>
      </c>
      <c r="C165" s="269" t="str">
        <f>[2]HUB!$C167</f>
        <v>1/2"</v>
      </c>
      <c r="D165" s="300"/>
      <c r="E165" s="281"/>
      <c r="F165" s="298">
        <f>[2]HUB!$J167</f>
        <v>4.97477272727273</v>
      </c>
      <c r="G165" s="303"/>
    </row>
    <row r="166" ht="21.6" customHeight="1" spans="1:7">
      <c r="A166" s="296" t="str">
        <f>[2]HUB!$A168</f>
        <v>HUB45.6</v>
      </c>
      <c r="B166" s="271" t="str">
        <f>[2]HUB!$B168</f>
        <v>N-10</v>
      </c>
      <c r="C166" s="269" t="str">
        <f>[2]HUB!$C168</f>
        <v>5/8"</v>
      </c>
      <c r="D166" s="300"/>
      <c r="E166" s="281"/>
      <c r="F166" s="298">
        <f>[2]HUB!$J168</f>
        <v>6.00727272727273</v>
      </c>
      <c r="G166" s="303"/>
    </row>
    <row r="167" ht="21.6" customHeight="1" spans="1:7">
      <c r="A167" s="296" t="str">
        <f>[2]HUB!$A169</f>
        <v>HUB45.7</v>
      </c>
      <c r="B167" s="271" t="str">
        <f>[2]HUB!$B169</f>
        <v>N-12</v>
      </c>
      <c r="C167" s="269" t="str">
        <f>[2]HUB!$C169</f>
        <v>3/4"</v>
      </c>
      <c r="D167" s="300"/>
      <c r="E167" s="281"/>
      <c r="F167" s="298">
        <f>[2]HUB!$J169</f>
        <v>10.325</v>
      </c>
      <c r="G167" s="303"/>
    </row>
    <row r="168" ht="21.6" customHeight="1" spans="1:7">
      <c r="A168" s="296" t="str">
        <f>[2]HUB!$A170</f>
        <v>HUB45.8</v>
      </c>
      <c r="B168" s="271" t="str">
        <f>[2]HUB!$B170</f>
        <v>N-14</v>
      </c>
      <c r="C168" s="269" t="str">
        <f>[2]HUB!$C170</f>
        <v>7/8"</v>
      </c>
      <c r="D168" s="305"/>
      <c r="E168" s="281"/>
      <c r="F168" s="298">
        <f>[2]HUB!$J170</f>
        <v>16.4261363636364</v>
      </c>
      <c r="G168" s="304"/>
    </row>
    <row r="169" ht="21.6" customHeight="1" spans="1:7">
      <c r="A169" s="296" t="str">
        <f>[2]HUB!$A171</f>
        <v>HUB45.9</v>
      </c>
      <c r="B169" s="271" t="str">
        <f>[2]HUB!$B171</f>
        <v>U-04</v>
      </c>
      <c r="C169" s="269" t="str">
        <f>[2]HUB!$C171</f>
        <v>1/4"</v>
      </c>
      <c r="D169" s="323" t="s">
        <v>956</v>
      </c>
      <c r="E169" s="109"/>
      <c r="F169" s="298">
        <f>[2]HUB!$J171</f>
        <v>2.34659090909091</v>
      </c>
      <c r="G169" s="302"/>
    </row>
    <row r="170" ht="21.6" customHeight="1" spans="1:7">
      <c r="A170" s="296" t="str">
        <f>[2]HUB!$A172</f>
        <v>HUB45.10</v>
      </c>
      <c r="B170" s="271" t="str">
        <f>[2]HUB!$B172</f>
        <v>U-05</v>
      </c>
      <c r="C170" s="269" t="str">
        <f>[2]HUB!$C172</f>
        <v>5/16"</v>
      </c>
      <c r="D170" s="324"/>
      <c r="E170" s="109"/>
      <c r="F170" s="298">
        <f>[2]HUB!$J172</f>
        <v>5.72568181818182</v>
      </c>
      <c r="G170" s="303"/>
    </row>
    <row r="171" ht="21.6" customHeight="1" spans="1:7">
      <c r="A171" s="296" t="str">
        <f>[2]HUB!$A173</f>
        <v>HUB45.11</v>
      </c>
      <c r="B171" s="271" t="str">
        <f>[2]HUB!$B173</f>
        <v>U-06</v>
      </c>
      <c r="C171" s="269" t="str">
        <f>[2]HUB!$C173</f>
        <v>3/8"</v>
      </c>
      <c r="D171" s="324"/>
      <c r="E171" s="109"/>
      <c r="F171" s="298">
        <f>[2]HUB!$J173</f>
        <v>9.38636363636363</v>
      </c>
      <c r="G171" s="303"/>
    </row>
    <row r="172" ht="21.6" customHeight="1" spans="1:7">
      <c r="A172" s="296" t="str">
        <f>[2]HUB!$A174</f>
        <v>HUB45.12</v>
      </c>
      <c r="B172" s="271" t="str">
        <f>[2]HUB!$B174</f>
        <v>U-08</v>
      </c>
      <c r="C172" s="269" t="str">
        <f>[2]HUB!$C174</f>
        <v>1/2"</v>
      </c>
      <c r="D172" s="324"/>
      <c r="E172" s="109"/>
      <c r="F172" s="298">
        <f>[2]HUB!$J174</f>
        <v>14.0795454545455</v>
      </c>
      <c r="G172" s="303"/>
    </row>
    <row r="173" ht="21.6" customHeight="1" spans="1:7">
      <c r="A173" s="296" t="str">
        <f>[2]HUB!$A175</f>
        <v>HUB45.13</v>
      </c>
      <c r="B173" s="271" t="str">
        <f>[2]HUB!$B175</f>
        <v>U-10</v>
      </c>
      <c r="C173" s="269" t="str">
        <f>[2]HUB!$C175</f>
        <v>5/8"</v>
      </c>
      <c r="D173" s="324"/>
      <c r="E173" s="109"/>
      <c r="F173" s="298">
        <f>[2]HUB!$J175</f>
        <v>14.0795454545455</v>
      </c>
      <c r="G173" s="303"/>
    </row>
    <row r="174" ht="21.6" customHeight="1" spans="1:7">
      <c r="A174" s="296" t="str">
        <f>[2]HUB!$A176</f>
        <v>HUB45.14</v>
      </c>
      <c r="B174" s="271" t="str">
        <f>[2]HUB!$B176</f>
        <v>U-12</v>
      </c>
      <c r="C174" s="269" t="str">
        <f>[2]HUB!$C176</f>
        <v>3/4"</v>
      </c>
      <c r="D174" s="325"/>
      <c r="E174" s="109"/>
      <c r="F174" s="298">
        <f>[2]HUB!$J176</f>
        <v>32.8522727272727</v>
      </c>
      <c r="G174" s="304"/>
    </row>
    <row r="175" ht="21.6" customHeight="1" spans="1:7">
      <c r="A175" s="296" t="str">
        <f>[2]HUB!$A177</f>
        <v>HUB45.15</v>
      </c>
      <c r="B175" s="271" t="str">
        <f>[2]HUB!$B177</f>
        <v>SV-04x04</v>
      </c>
      <c r="C175" s="269" t="str">
        <f>[2]HUB!$C177</f>
        <v>1/4" SAE</v>
      </c>
      <c r="D175" s="326" t="s">
        <v>957</v>
      </c>
      <c r="E175" s="327"/>
      <c r="F175" s="298">
        <f>[2]HUB!$J177</f>
        <v>39.4227272727273</v>
      </c>
      <c r="G175" s="302"/>
    </row>
    <row r="176" ht="21.6" customHeight="1" spans="1:7">
      <c r="A176" s="296" t="str">
        <f>[2]HUB!$A178</f>
        <v>HUB45.16</v>
      </c>
      <c r="B176" s="271" t="str">
        <f>[2]HUB!$B178</f>
        <v>SV-06x06</v>
      </c>
      <c r="C176" s="269" t="str">
        <f>[2]HUB!$C178</f>
        <v>3/8" SAE</v>
      </c>
      <c r="D176" s="326" t="s">
        <v>957</v>
      </c>
      <c r="E176" s="327"/>
      <c r="F176" s="298">
        <f>[2]HUB!$J178</f>
        <v>45.5238636363636</v>
      </c>
      <c r="G176" s="303"/>
    </row>
    <row r="177" ht="21.6" customHeight="1" spans="1:7">
      <c r="A177" s="296" t="str">
        <f>[2]HUB!$A179</f>
        <v>HUB45.17</v>
      </c>
      <c r="B177" s="271" t="str">
        <f>[2]HUB!$B179</f>
        <v>SV-08x08</v>
      </c>
      <c r="C177" s="269" t="str">
        <f>[2]HUB!$C179</f>
        <v>1/2" SAE</v>
      </c>
      <c r="D177" s="326" t="s">
        <v>957</v>
      </c>
      <c r="E177" s="327"/>
      <c r="F177" s="298">
        <f>[2]HUB!$J179</f>
        <v>48.8090909090909</v>
      </c>
      <c r="G177" s="303"/>
    </row>
    <row r="178" ht="21.6" customHeight="1" spans="1:7">
      <c r="A178" s="296" t="str">
        <f>[2]HUB!$A180</f>
        <v>HUB45.18</v>
      </c>
      <c r="B178" s="271" t="str">
        <f>[2]HUB!$B180</f>
        <v>SV-10x10</v>
      </c>
      <c r="C178" s="269" t="str">
        <f>[2]HUB!$C180</f>
        <v>5/8" SAE</v>
      </c>
      <c r="D178" s="326" t="s">
        <v>957</v>
      </c>
      <c r="E178" s="327"/>
      <c r="F178" s="298">
        <f>[2]HUB!$J180</f>
        <v>51.625</v>
      </c>
      <c r="G178" s="303"/>
    </row>
    <row r="179" ht="21.6" customHeight="1" spans="1:7">
      <c r="A179" s="296" t="str">
        <f>[2]HUB!$A181</f>
        <v>HUB45.19</v>
      </c>
      <c r="B179" s="271" t="str">
        <f>[2]HUB!$B181</f>
        <v>SV-12x12</v>
      </c>
      <c r="C179" s="269" t="str">
        <f>[2]HUB!$C181</f>
        <v>3/4" SAE</v>
      </c>
      <c r="D179" s="326" t="s">
        <v>957</v>
      </c>
      <c r="E179" s="327"/>
      <c r="F179" s="298">
        <f>[2]HUB!$J181</f>
        <v>66.6431818181818</v>
      </c>
      <c r="G179" s="303"/>
    </row>
    <row r="180" ht="21.6" customHeight="1" spans="1:7">
      <c r="A180" s="296" t="str">
        <f>[2]HUB!$A182</f>
        <v>HUB45.20</v>
      </c>
      <c r="B180" s="271" t="str">
        <f>[2]HUB!$B182</f>
        <v>SV-14x14</v>
      </c>
      <c r="C180" s="269" t="str">
        <f>[2]HUB!$C182</f>
        <v>7/8"welding</v>
      </c>
      <c r="D180" s="326" t="s">
        <v>957</v>
      </c>
      <c r="E180" s="327"/>
      <c r="F180" s="298">
        <f>[2]HUB!$J182</f>
        <v>85.4159090909091</v>
      </c>
      <c r="G180" s="304"/>
    </row>
    <row r="181" ht="57.75" customHeight="1" spans="1:7">
      <c r="A181" s="296" t="str">
        <f>[2]HUB!$A183</f>
        <v>HUB064</v>
      </c>
      <c r="B181" s="271" t="str">
        <f>[2]HUB!$B183</f>
        <v>AH-632 HUB</v>
      </c>
      <c r="C181" s="269" t="str">
        <f>[2]HUB!$C183</f>
        <v>A/C 220V</v>
      </c>
      <c r="D181" s="318" t="s">
        <v>958</v>
      </c>
      <c r="E181" s="281"/>
      <c r="F181" s="298">
        <f>[2]HUB!$J183</f>
        <v>76.9313725490196</v>
      </c>
      <c r="G181" s="302"/>
    </row>
    <row r="182" ht="57.75" customHeight="1" spans="1:7">
      <c r="A182" s="296" t="str">
        <f>[2]HUB!$A184</f>
        <v>HUB064.1</v>
      </c>
      <c r="B182" s="271" t="str">
        <f>[2]HUB!$B184</f>
        <v>WA-632 CHINA</v>
      </c>
      <c r="C182" s="269" t="str">
        <f>[2]HUB!$C184</f>
        <v>A/C 220V</v>
      </c>
      <c r="D182" s="318" t="s">
        <v>958</v>
      </c>
      <c r="E182" s="281"/>
      <c r="F182" s="298">
        <f>[2]HUB!$J184</f>
        <v>53.1437871591324</v>
      </c>
      <c r="G182" s="304"/>
    </row>
    <row r="183" ht="57.75" customHeight="1" spans="1:7">
      <c r="A183" s="296" t="str">
        <f>[2]HUB!$A185</f>
        <v>HUB064.2</v>
      </c>
      <c r="B183" s="107" t="str">
        <f>[2]HUB!$B185</f>
        <v>SK-11 CHINA</v>
      </c>
      <c r="C183" s="269">
        <f>[2]HUB!$C185</f>
        <v>0</v>
      </c>
      <c r="D183" s="318" t="s">
        <v>958</v>
      </c>
      <c r="E183" s="281"/>
      <c r="F183" s="298">
        <f>[2]HUB!$J185</f>
        <v>63.7725445909589</v>
      </c>
      <c r="G183" s="303"/>
    </row>
    <row r="184" ht="45" customHeight="1" spans="1:7">
      <c r="A184" s="296" t="str">
        <f>[2]HUB!$A186</f>
        <v>HUB065</v>
      </c>
      <c r="B184" s="271" t="str">
        <f>[2]HUB!$B186</f>
        <v>AH-634 HUB</v>
      </c>
      <c r="C184" s="269" t="str">
        <f>[2]HUB!$C186</f>
        <v>A/C 220V</v>
      </c>
      <c r="D184" s="318" t="s">
        <v>958</v>
      </c>
      <c r="E184" s="319"/>
      <c r="F184" s="298">
        <f>[2]HUB!$J186</f>
        <v>688.333333333333</v>
      </c>
      <c r="G184" s="302"/>
    </row>
    <row r="185" ht="45" customHeight="1" spans="1:7">
      <c r="A185" s="296" t="str">
        <f>[2]HUB!$A187</f>
        <v>HUB065.1</v>
      </c>
      <c r="B185" s="271" t="str">
        <f>[2]HUB!$B187</f>
        <v>WA-634 Square type big</v>
      </c>
      <c r="C185" s="269" t="str">
        <f>[2]HUB!$C187</f>
        <v>A/C 220V</v>
      </c>
      <c r="D185" s="318" t="s">
        <v>958</v>
      </c>
      <c r="E185" s="319"/>
      <c r="F185" s="298">
        <f>[2]HUB!$J187</f>
        <v>153.216967011208</v>
      </c>
      <c r="G185" s="304"/>
    </row>
    <row r="186" ht="57" customHeight="1" spans="1:7">
      <c r="A186" s="296" t="str">
        <f>[2]HUB!$A188</f>
        <v>HUB066</v>
      </c>
      <c r="B186" s="107" t="str">
        <f>[2]HUB!$B188</f>
        <v>AH-1238S HUB</v>
      </c>
      <c r="C186" s="269">
        <f>[2]HUB!$C188</f>
        <v>0</v>
      </c>
      <c r="D186" s="297" t="s">
        <v>959</v>
      </c>
      <c r="E186" s="281"/>
      <c r="F186" s="298">
        <f>[2]HUB!$J188</f>
        <v>194.352941176471</v>
      </c>
      <c r="G186" s="317"/>
    </row>
    <row r="187" ht="38.25" customHeight="1" spans="1:7">
      <c r="A187" s="296" t="str">
        <f>[2]HUB!$A189</f>
        <v>HUB067</v>
      </c>
      <c r="B187" s="107" t="str">
        <f>[2]HUB!$B189</f>
        <v>AH-1238N HUB</v>
      </c>
      <c r="C187" s="269">
        <f>[2]HUB!$C189</f>
        <v>0</v>
      </c>
      <c r="D187" s="297" t="s">
        <v>960</v>
      </c>
      <c r="E187" s="281"/>
      <c r="F187" s="298">
        <f>[2]HUB!$J189</f>
        <v>170.058823529412</v>
      </c>
      <c r="G187" s="317"/>
    </row>
    <row r="188" ht="51.75" customHeight="1" spans="1:7">
      <c r="A188" s="296" t="str">
        <f>[2]HUB!$A190</f>
        <v>HUB067.1</v>
      </c>
      <c r="B188" s="107" t="str">
        <f>[2]HUB!$B190</f>
        <v>AH-1230S HUB</v>
      </c>
      <c r="C188" s="269">
        <f>[2]HUB!$C190</f>
        <v>0</v>
      </c>
      <c r="D188" s="328" t="s">
        <v>961</v>
      </c>
      <c r="E188" s="329"/>
      <c r="F188" s="298">
        <f>[2]HUB!$J190</f>
        <v>204.880392156863</v>
      </c>
      <c r="G188" s="316"/>
    </row>
    <row r="189" ht="46.5" customHeight="1" spans="1:7">
      <c r="A189" s="296" t="str">
        <f>[2]HUB!$A191</f>
        <v>HUB067.2</v>
      </c>
      <c r="B189" s="107" t="str">
        <f>[2]HUB!$B191</f>
        <v>AH-1230N HUB</v>
      </c>
      <c r="C189" s="269">
        <f>[2]HUB!$C191</f>
        <v>0</v>
      </c>
      <c r="D189" s="328" t="s">
        <v>962</v>
      </c>
      <c r="E189" s="329"/>
      <c r="F189" s="298">
        <f>[2]HUB!$J191</f>
        <v>188.68431372549</v>
      </c>
      <c r="G189" s="316"/>
    </row>
    <row r="190" ht="46.5" customHeight="1" spans="1:7">
      <c r="A190" s="296" t="str">
        <f>[2]HUB!$A192</f>
        <v>HUB067.3</v>
      </c>
      <c r="B190" s="271" t="str">
        <f>[2]HUB!$B192</f>
        <v>HS-1140</v>
      </c>
      <c r="C190" s="269">
        <f>[2]HUB!$C192</f>
        <v>0</v>
      </c>
      <c r="D190" s="328" t="s">
        <v>962</v>
      </c>
      <c r="E190" s="329"/>
      <c r="F190" s="298">
        <f>[2]HUB!$J192</f>
        <v>127.877237851662</v>
      </c>
      <c r="G190" s="316"/>
    </row>
    <row r="191" ht="46.5" customHeight="1" spans="1:7">
      <c r="A191" s="296" t="str">
        <f>[2]HUB!$A193</f>
        <v>HUB068</v>
      </c>
      <c r="B191" s="271" t="str">
        <f>[2]HUB!$B193</f>
        <v>AH-838 HUB</v>
      </c>
      <c r="C191" s="269" t="str">
        <f>[2]HUB!$C193</f>
        <v>AH-838A
AH-838B
AH-838C
AH-838D</v>
      </c>
      <c r="D191" s="297" t="s">
        <v>963</v>
      </c>
      <c r="E191" s="281"/>
      <c r="F191" s="298">
        <f>[2]HUB!$J193</f>
        <v>273.713725490196</v>
      </c>
      <c r="G191" s="317"/>
    </row>
    <row r="192" ht="46.5" customHeight="1" spans="1:7">
      <c r="A192" s="296" t="str">
        <f>[2]HUB!$A194</f>
        <v>HUB069</v>
      </c>
      <c r="B192" s="271" t="str">
        <f>[2]HUB!$B194</f>
        <v>AH-1178 HUB</v>
      </c>
      <c r="C192" s="269" t="str">
        <f>[2]HUB!$C194</f>
        <v>Safety Latches &amp; Inside Release Handles</v>
      </c>
      <c r="D192" s="297" t="s">
        <v>964</v>
      </c>
      <c r="E192" s="281"/>
      <c r="F192" s="298">
        <f>[2]HUB!$J194</f>
        <v>141.71568627451</v>
      </c>
      <c r="G192" s="302"/>
    </row>
    <row r="193" ht="46.5" customHeight="1" spans="1:7">
      <c r="A193" s="296" t="str">
        <f>[2]HUB!$A195</f>
        <v>HUB069.1</v>
      </c>
      <c r="B193" s="271" t="str">
        <f>[2]HUB!$B195</f>
        <v>HS-1178A</v>
      </c>
      <c r="C193" s="269" t="str">
        <f>[2]HUB!$C195</f>
        <v>Safety Latches &amp; Inside Release Handles</v>
      </c>
      <c r="D193" s="297" t="s">
        <v>965</v>
      </c>
      <c r="E193" s="281"/>
      <c r="F193" s="298">
        <f>[2]HUB!$J195</f>
        <v>91.6730328495034</v>
      </c>
      <c r="G193" s="302"/>
    </row>
    <row r="194" ht="46.5" customHeight="1" spans="1:7">
      <c r="A194" s="296" t="str">
        <f>[2]HUB!$A196</f>
        <v>HUB069.10</v>
      </c>
      <c r="B194" s="271" t="str">
        <f>[2]HUB!$B196</f>
        <v>HS-1178S (short thickness)</v>
      </c>
      <c r="C194" s="269" t="str">
        <f>[2]HUB!$C196</f>
        <v>Safety Latches &amp; Inside Release Handles</v>
      </c>
      <c r="D194" s="297" t="s">
        <v>966</v>
      </c>
      <c r="E194" s="281"/>
      <c r="F194" s="298">
        <f>[2]HUB!$J196</f>
        <v>86.0771722100778</v>
      </c>
      <c r="G194" s="302"/>
    </row>
    <row r="195" ht="88.5" customHeight="1" spans="1:7">
      <c r="A195" s="296" t="str">
        <f>[2]HUB!$A197</f>
        <v>HUB069.2</v>
      </c>
      <c r="B195" s="271" t="str">
        <f>[2]HUB!$B197</f>
        <v>HS-1178B DOUBLE HANDLE</v>
      </c>
      <c r="C195" s="269" t="str">
        <f>[2]HUB!$C197</f>
        <v>Safety Latches &amp; Inside Release Handles 45-70mm</v>
      </c>
      <c r="D195" s="297"/>
      <c r="E195" s="281"/>
      <c r="F195" s="298">
        <f>[2]HUB!$J197</f>
        <v>276.052449965493</v>
      </c>
      <c r="G195" s="302"/>
    </row>
    <row r="196" ht="46.5" customHeight="1" spans="1:7">
      <c r="A196" s="296" t="str">
        <f>[2]HUB!$A198</f>
        <v>HUB070</v>
      </c>
      <c r="B196" s="271" t="str">
        <f>[2]HUB!$B198</f>
        <v>AH-1460</v>
      </c>
      <c r="C196" s="269">
        <f>[2]HUB!$C198</f>
        <v>0</v>
      </c>
      <c r="D196" s="297" t="s">
        <v>967</v>
      </c>
      <c r="E196" s="281"/>
      <c r="F196" s="298" t="str">
        <f>[2]HUB!$J198</f>
        <v>~</v>
      </c>
      <c r="G196" s="302"/>
    </row>
    <row r="197" ht="46.5" customHeight="1" spans="1:7">
      <c r="A197" s="296" t="str">
        <f>[2]HUB!$A199</f>
        <v>HUB070.1</v>
      </c>
      <c r="B197" s="271" t="str">
        <f>[2]HUB!$B199</f>
        <v>HS-1460C</v>
      </c>
      <c r="C197" s="269">
        <f>[2]HUB!$C199</f>
        <v>0</v>
      </c>
      <c r="D197" s="297" t="s">
        <v>968</v>
      </c>
      <c r="E197" s="281"/>
      <c r="F197" s="298">
        <f>[2]HUB!$J199</f>
        <v>82.815734989648</v>
      </c>
      <c r="G197" s="303"/>
    </row>
    <row r="198" ht="46.5" customHeight="1" spans="1:7">
      <c r="A198" s="296" t="str">
        <f>[2]HUB!$A200</f>
        <v>HUB071</v>
      </c>
      <c r="B198" s="271" t="str">
        <f>[2]HUB!$B200</f>
        <v>AH-1179 HUB</v>
      </c>
      <c r="C198" s="269" t="str">
        <f>[2]HUB!$C200</f>
        <v>Safety Latches &amp; Inside Release Handles</v>
      </c>
      <c r="D198" s="297" t="s">
        <v>969</v>
      </c>
      <c r="E198" s="281"/>
      <c r="F198" s="298">
        <f>[2]HUB!$J200</f>
        <v>242.941176470588</v>
      </c>
      <c r="G198" s="299"/>
    </row>
    <row r="199" ht="46.5" customHeight="1" spans="1:7">
      <c r="A199" s="296" t="str">
        <f>[2]HUB!$A201</f>
        <v>HUB071.1</v>
      </c>
      <c r="B199" s="271" t="str">
        <f>[2]HUB!$B201</f>
        <v>HS-1179</v>
      </c>
      <c r="C199" s="269" t="str">
        <f>[2]HUB!$C201</f>
        <v>Safety Latches &amp; Inside Release Handles</v>
      </c>
      <c r="D199" s="297" t="s">
        <v>970</v>
      </c>
      <c r="E199" s="281"/>
      <c r="F199" s="298">
        <f>[2]HUB!$J201</f>
        <v>243.575691146024</v>
      </c>
      <c r="G199" s="299"/>
    </row>
    <row r="200" ht="46.5" customHeight="1" spans="1:7">
      <c r="A200" s="296" t="str">
        <f>[2]HUB!$A202</f>
        <v>HUB072</v>
      </c>
      <c r="B200" s="271" t="str">
        <f>[2]HUB!$B202</f>
        <v>AH-1450 HUB</v>
      </c>
      <c r="C200" s="269">
        <f>[2]HUB!$C202</f>
        <v>0</v>
      </c>
      <c r="D200" s="297" t="s">
        <v>971</v>
      </c>
      <c r="E200" s="281"/>
      <c r="F200" s="298">
        <f>[2]HUB!$J202</f>
        <v>224.31568627451</v>
      </c>
      <c r="G200" s="299"/>
    </row>
    <row r="201" ht="46.5" customHeight="1" spans="1:7">
      <c r="A201" s="296" t="str">
        <f>[2]HUB!$A203</f>
        <v>HUB073</v>
      </c>
      <c r="B201" s="271" t="str">
        <f>[2]HUB!$B203</f>
        <v>AH-1470 HUB</v>
      </c>
      <c r="C201" s="269"/>
      <c r="D201" s="297" t="s">
        <v>972</v>
      </c>
      <c r="E201" s="281"/>
      <c r="F201" s="298">
        <f>[2]HUB!$J203</f>
        <v>242.941176470588</v>
      </c>
      <c r="G201" s="299"/>
    </row>
    <row r="202" ht="46.5" customHeight="1" spans="1:7">
      <c r="A202" s="296" t="str">
        <f>[2]HUB!$A204</f>
        <v>HUB073.1</v>
      </c>
      <c r="B202" s="271" t="str">
        <f>[2]HUB!$B204</f>
        <v>HS-1470 (70mm)</v>
      </c>
      <c r="C202" s="269">
        <f>[2]HUB!$C204</f>
        <v>0</v>
      </c>
      <c r="D202" s="297" t="s">
        <v>973</v>
      </c>
      <c r="E202" s="281"/>
      <c r="F202" s="298">
        <f>[2]HUB!$J204</f>
        <v>127.545089181918</v>
      </c>
      <c r="G202" s="299"/>
    </row>
    <row r="203" ht="46.5" customHeight="1" spans="1:7">
      <c r="A203" s="296" t="str">
        <f>[2]HUB!$A205</f>
        <v>HUB074</v>
      </c>
      <c r="B203" s="271" t="str">
        <f>[2]HUB!$B205</f>
        <v>AH-1600 HUB</v>
      </c>
      <c r="C203" s="269">
        <f>[2]HUB!$C205</f>
        <v>0</v>
      </c>
      <c r="D203" s="312" t="s">
        <v>963</v>
      </c>
      <c r="E203" s="313"/>
      <c r="F203" s="298">
        <f>[2]HUB!$J205</f>
        <v>154.598930481283</v>
      </c>
      <c r="G203" s="299"/>
    </row>
    <row r="204" ht="46.5" customHeight="1" spans="1:7">
      <c r="A204" s="296" t="str">
        <f>[2]HUB!$A206</f>
        <v>HUB075</v>
      </c>
      <c r="B204" s="271" t="str">
        <f>[2]HUB!$B206</f>
        <v>AH-1132 HUB</v>
      </c>
      <c r="C204" s="269">
        <f>[2]HUB!$C206</f>
        <v>0</v>
      </c>
      <c r="D204" s="330" t="s">
        <v>974</v>
      </c>
      <c r="E204" s="331"/>
      <c r="F204" s="298">
        <f>[2]HUB!$J206</f>
        <v>49.4716577540107</v>
      </c>
      <c r="G204" s="299"/>
    </row>
    <row r="205" ht="46.5" customHeight="1" spans="1:7">
      <c r="A205" s="296" t="str">
        <f>[2]HUB!$A207</f>
        <v>HUB076</v>
      </c>
      <c r="B205" s="271" t="str">
        <f>[2]HUB!$B207</f>
        <v>AH-1334 HUB</v>
      </c>
      <c r="C205" s="269">
        <f>[2]HUB!$C207</f>
        <v>0</v>
      </c>
      <c r="D205" s="332" t="s">
        <v>975</v>
      </c>
      <c r="E205" s="331"/>
      <c r="F205" s="298">
        <f>[2]HUB!$J207</f>
        <v>48.5882352941176</v>
      </c>
      <c r="G205" s="299"/>
    </row>
    <row r="206" ht="70.5" customHeight="1" spans="1:7">
      <c r="A206" s="296" t="str">
        <f>[2]HUB!$A208</f>
        <v>HUB076.1</v>
      </c>
      <c r="B206" s="271" t="str">
        <f>[2]HUB!$B208</f>
        <v>HK-4001,4100</v>
      </c>
      <c r="C206" s="269">
        <f>[2]HUB!$C208</f>
        <v>0</v>
      </c>
      <c r="D206" s="332" t="s">
        <v>976</v>
      </c>
      <c r="E206" s="331"/>
      <c r="F206" s="298">
        <f>[2]HUB!$J208</f>
        <v>212.57514863653</v>
      </c>
      <c r="G206" s="299"/>
    </row>
    <row r="207" ht="60" customHeight="1" spans="1:7">
      <c r="A207" s="296" t="str">
        <f>[2]HUB!$A209</f>
        <v>HUB076.2</v>
      </c>
      <c r="B207" s="271" t="str">
        <f>[2]HUB!$B209</f>
        <v>HS-1191 HINGES (PER PAIR)</v>
      </c>
      <c r="C207" s="269">
        <f>[2]HUB!$C209</f>
        <v>0</v>
      </c>
      <c r="D207" s="312" t="s">
        <v>977</v>
      </c>
      <c r="E207" s="313"/>
      <c r="F207" s="298">
        <f>[2]HUB!$J209</f>
        <v>93.0016275284817</v>
      </c>
      <c r="G207" s="299"/>
    </row>
    <row r="208" ht="60" customHeight="1" spans="1:7">
      <c r="A208" s="296" t="str">
        <f>[2]HUB!$A210</f>
        <v>HUB076.3</v>
      </c>
      <c r="B208" s="271" t="str">
        <f>[2]HUB!$B210</f>
        <v>HS-1128 HINGES (PER PAIR) black</v>
      </c>
      <c r="C208" s="269">
        <f>[2]HUB!$C210</f>
        <v>0</v>
      </c>
      <c r="D208" s="312"/>
      <c r="E208" s="313"/>
      <c r="F208" s="298">
        <f>[2]HUB!$J210</f>
        <v>122.230710466005</v>
      </c>
      <c r="G208" s="299"/>
    </row>
    <row r="209" ht="60" customHeight="1" spans="1:7">
      <c r="A209" s="296" t="str">
        <f>[2]HUB!$A211</f>
        <v>HUB076.4</v>
      </c>
      <c r="B209" s="271" t="str">
        <f>[2]HUB!$B211</f>
        <v>HS-1199 HANDLE</v>
      </c>
      <c r="C209" s="269">
        <f>[2]HUB!$C211</f>
        <v>0</v>
      </c>
      <c r="D209" s="312"/>
      <c r="E209" s="313"/>
      <c r="F209" s="298">
        <f>[2]HUB!$J211</f>
        <v>166.074334872289</v>
      </c>
      <c r="G209" s="299"/>
    </row>
    <row r="210" ht="55.5" customHeight="1" spans="1:7">
      <c r="A210" s="296" t="str">
        <f>[2]HUB!$A212</f>
        <v>HUB077</v>
      </c>
      <c r="B210" s="271" t="str">
        <f>[2]HUB!$B212</f>
        <v>AH-1800 HUB</v>
      </c>
      <c r="C210" s="269" t="str">
        <f>[2]HUB!$C212</f>
        <v>ITALY DESIGN</v>
      </c>
      <c r="D210" s="312" t="s">
        <v>963</v>
      </c>
      <c r="E210" s="313"/>
      <c r="F210" s="298">
        <f>[2]HUB!$J212</f>
        <v>185.51871657754</v>
      </c>
      <c r="G210" s="299"/>
    </row>
    <row r="211" ht="69" customHeight="1" spans="1:7">
      <c r="A211" s="296" t="str">
        <f>[2]HUB!$A213</f>
        <v>HUB078</v>
      </c>
      <c r="B211" s="271" t="str">
        <f>[2]HUB!$B213</f>
        <v>HS-1139 HINGES (PER PAIR)s/steel</v>
      </c>
      <c r="C211" s="269" t="str">
        <f>[2]HUB!$C213</f>
        <v>ITALY DESIGN</v>
      </c>
      <c r="D211" s="333" t="s">
        <v>978</v>
      </c>
      <c r="E211" s="334"/>
      <c r="F211" s="298">
        <f>[2]HUB!$J213</f>
        <v>225.861095426313</v>
      </c>
      <c r="G211" s="299"/>
    </row>
    <row r="212" ht="89.25" customHeight="1" spans="1:7">
      <c r="A212" s="296" t="str">
        <f>[2]HUB!$A214</f>
        <v>HUB078.1</v>
      </c>
      <c r="B212" s="271" t="str">
        <f>[2]HUB!$B214</f>
        <v>HS-01 CONTENA LOCK ACC</v>
      </c>
      <c r="C212" s="269">
        <f>[2]HUB!$C214</f>
        <v>0</v>
      </c>
      <c r="D212" s="333"/>
      <c r="E212" s="334"/>
      <c r="F212" s="298">
        <f>[2]HUB!$J214</f>
        <v>398.578403693493</v>
      </c>
      <c r="G212" s="299"/>
    </row>
    <row r="213" ht="56.25" customHeight="1" spans="1:7">
      <c r="A213" s="296" t="str">
        <f>[2]HUB!$A215</f>
        <v>HUB079</v>
      </c>
      <c r="B213" s="107" t="str">
        <f>[2]HUB!$B215</f>
        <v>AH-1161S Camlift hinges c/w spring HUB</v>
      </c>
      <c r="C213" s="269">
        <f>[2]HUB!$C215</f>
        <v>0</v>
      </c>
      <c r="D213" s="312" t="s">
        <v>979</v>
      </c>
      <c r="E213" s="313"/>
      <c r="F213" s="298">
        <f>[2]HUB!$J215</f>
        <v>252.658823529412</v>
      </c>
      <c r="G213" s="299"/>
    </row>
    <row r="214" ht="63.75" customHeight="1" spans="1:7">
      <c r="A214" s="296" t="str">
        <f>[2]HUB!$A216</f>
        <v>HUB080</v>
      </c>
      <c r="B214" s="107" t="str">
        <f>[2]HUB!$B216</f>
        <v>AH-1161N non camlift hinges HUB</v>
      </c>
      <c r="C214" s="269">
        <f>[2]HUB!$C216</f>
        <v>0</v>
      </c>
      <c r="D214" s="312" t="s">
        <v>980</v>
      </c>
      <c r="E214" s="313"/>
      <c r="F214" s="298">
        <f>[2]HUB!$J216</f>
        <v>220.855614973262</v>
      </c>
      <c r="G214" s="302"/>
    </row>
    <row r="215" ht="49.5" customHeight="1" spans="1:7">
      <c r="A215" s="296" t="str">
        <f>[2]HUB!$A217</f>
        <v>HUB081</v>
      </c>
      <c r="B215" s="107" t="str">
        <f>[2]HUB!$B217</f>
        <v>AH-1161NCL Camlift hinges HUB</v>
      </c>
      <c r="C215" s="269">
        <f>[2]HUB!$C217</f>
        <v>0</v>
      </c>
      <c r="D215" s="312" t="s">
        <v>980</v>
      </c>
      <c r="E215" s="313"/>
      <c r="F215" s="298">
        <f>[2]HUB!$J217</f>
        <v>220.855614973262</v>
      </c>
      <c r="G215" s="304"/>
    </row>
    <row r="216" ht="30" customHeight="1" spans="1:7">
      <c r="A216" s="296" t="str">
        <f>[2]HUB!$A218</f>
        <v>HUB081.1</v>
      </c>
      <c r="B216" s="271" t="str">
        <f>[2]HUB!$B218</f>
        <v>AH-1162 HUB</v>
      </c>
      <c r="C216" s="269">
        <f>[2]HUB!$C218</f>
        <v>0</v>
      </c>
      <c r="D216" s="332" t="s">
        <v>981</v>
      </c>
      <c r="E216" s="331"/>
      <c r="F216" s="298">
        <f>[2]HUB!$J218</f>
        <v>124.169934640523</v>
      </c>
      <c r="G216" s="299"/>
    </row>
    <row r="217" ht="55.5" customHeight="1" spans="1:7">
      <c r="A217" s="296" t="str">
        <f>[2]HUB!$A219</f>
        <v>HUB081.2</v>
      </c>
      <c r="B217" s="271" t="str">
        <f>[2]HUB!$B219</f>
        <v>HS-608-1</v>
      </c>
      <c r="C217" s="269">
        <f>[2]HUB!$C219</f>
        <v>0</v>
      </c>
      <c r="D217" s="332" t="s">
        <v>982</v>
      </c>
      <c r="E217" s="331"/>
      <c r="F217" s="298">
        <f>[2]HUB!$J219</f>
        <v>65.5624568668047</v>
      </c>
      <c r="G217" s="299"/>
    </row>
    <row r="218" ht="50.25" customHeight="1" spans="1:7">
      <c r="A218" s="296" t="str">
        <f>[2]HUB!$A220</f>
        <v>HUB081.3</v>
      </c>
      <c r="B218" s="271" t="str">
        <f>[2]HUB!$B220</f>
        <v>HS-608-2</v>
      </c>
      <c r="C218" s="269">
        <f>[2]HUB!$C220</f>
        <v>0</v>
      </c>
      <c r="D218" s="332" t="s">
        <v>982</v>
      </c>
      <c r="E218" s="331"/>
      <c r="F218" s="298">
        <f>[2]HUB!$J220</f>
        <v>65.5624568668047</v>
      </c>
      <c r="G218" s="299"/>
    </row>
    <row r="219" ht="49.5" customHeight="1" spans="1:7">
      <c r="A219" s="296" t="str">
        <f>[2]HUB!$A221</f>
        <v>HUB081.4</v>
      </c>
      <c r="B219" s="271" t="str">
        <f>[2]HUB!$B221</f>
        <v>TM-3.2</v>
      </c>
      <c r="C219" s="269">
        <f>[2]HUB!$C221</f>
        <v>0</v>
      </c>
      <c r="D219" s="312" t="s">
        <v>983</v>
      </c>
      <c r="E219" s="313"/>
      <c r="F219" s="298">
        <f>[2]HUB!$J221</f>
        <v>12.7551020408163</v>
      </c>
      <c r="G219" s="317"/>
    </row>
    <row r="220" ht="55.5" customHeight="1" spans="1:7">
      <c r="A220" s="296" t="str">
        <f>[2]HUB!$A222</f>
        <v>HUB081.5</v>
      </c>
      <c r="B220" s="271" t="str">
        <f>[2]HUB!$B222</f>
        <v>TM-4.0H </v>
      </c>
      <c r="C220" s="269">
        <f>[2]HUB!$C222</f>
        <v>0</v>
      </c>
      <c r="D220" s="312" t="s">
        <v>984</v>
      </c>
      <c r="E220" s="281"/>
      <c r="F220" s="298">
        <f>[2]HUB!$J222</f>
        <v>16.4152617568767</v>
      </c>
      <c r="G220" s="299"/>
    </row>
    <row r="221" ht="63.75" customHeight="1" spans="1:7">
      <c r="A221" s="296" t="str">
        <f>[2]HUB!$A223</f>
        <v>HUB081.6</v>
      </c>
      <c r="B221" s="271" t="str">
        <f>[2]HUB!$B223</f>
        <v>TM-4.0L</v>
      </c>
      <c r="C221" s="269">
        <f>[2]HUB!$C223</f>
        <v>0</v>
      </c>
      <c r="D221" s="312" t="s">
        <v>985</v>
      </c>
      <c r="E221" s="109"/>
      <c r="F221" s="298">
        <f>[2]HUB!$J223</f>
        <v>18.8553682342502</v>
      </c>
      <c r="G221" s="299"/>
    </row>
    <row r="222" ht="69" customHeight="1" spans="1:7">
      <c r="A222" s="296" t="str">
        <f>[2]HUB!$A224</f>
        <v>HUB081.7</v>
      </c>
      <c r="B222" s="271" t="str">
        <f>[2]HUB!$B224</f>
        <v>TM-5.0</v>
      </c>
      <c r="C222" s="269">
        <f>[2]HUB!$C224</f>
        <v>0</v>
      </c>
      <c r="D222" s="312" t="s">
        <v>986</v>
      </c>
      <c r="E222" s="109"/>
      <c r="F222" s="298">
        <f>[2]HUB!$J224</f>
        <v>17.3025732031943</v>
      </c>
      <c r="G222" s="317"/>
    </row>
    <row r="223" ht="63" customHeight="1" spans="1:7">
      <c r="A223" s="296" t="str">
        <f>[2]HUB!$A225</f>
        <v>HUB081.8</v>
      </c>
      <c r="B223" s="271" t="str">
        <f>[2]HUB!$B225</f>
        <v>TM-5.0XL</v>
      </c>
      <c r="C223" s="269">
        <f>[2]HUB!$C225</f>
        <v>0</v>
      </c>
      <c r="D223" s="312" t="s">
        <v>987</v>
      </c>
      <c r="E223" s="109"/>
      <c r="F223" s="298">
        <f>[2]HUB!$J225</f>
        <v>18.7444543034605</v>
      </c>
      <c r="G223" s="317"/>
    </row>
    <row r="224" ht="21.6" customHeight="1" spans="1:7">
      <c r="A224" s="296" t="e">
        <f>[2]HUB!#REF!</f>
        <v>#REF!</v>
      </c>
      <c r="B224" s="271" t="e">
        <f>[2]HUB!#REF!</f>
        <v>#REF!</v>
      </c>
      <c r="C224" s="269" t="e">
        <f>[2]HUB!#REF!</f>
        <v>#REF!</v>
      </c>
      <c r="D224" s="323" t="s">
        <v>988</v>
      </c>
      <c r="E224" s="109"/>
      <c r="F224" s="298" t="e">
        <f>[2]HUB!#REF!</f>
        <v>#REF!</v>
      </c>
      <c r="G224" s="302"/>
    </row>
    <row r="225" ht="34.5" customHeight="1" spans="1:7">
      <c r="A225" s="296" t="str">
        <f>[2]HUB!$A226</f>
        <v>HUB082</v>
      </c>
      <c r="B225" s="271" t="str">
        <f>[2]HUB!$B226</f>
        <v>AH-1500 HUB</v>
      </c>
      <c r="C225" s="269">
        <f>[2]HUB!$C226</f>
        <v>0</v>
      </c>
      <c r="D225" s="297" t="s">
        <v>989</v>
      </c>
      <c r="E225" s="281"/>
      <c r="F225" s="298">
        <f>[2]HUB!$J226</f>
        <v>39.235</v>
      </c>
      <c r="G225" s="299"/>
    </row>
    <row r="226" ht="33" customHeight="1" spans="1:7">
      <c r="A226" s="296" t="str">
        <f>[2]HUB!$A227</f>
        <v>HUB083</v>
      </c>
      <c r="B226" s="271" t="str">
        <f>[2]HUB!$B227</f>
        <v>AH-1332 HUB</v>
      </c>
      <c r="C226" s="269">
        <f>[2]HUB!$C227</f>
        <v>0</v>
      </c>
      <c r="D226" s="297" t="s">
        <v>990</v>
      </c>
      <c r="E226" s="281"/>
      <c r="F226" s="298">
        <f>[2]HUB!$J227</f>
        <v>30.975</v>
      </c>
      <c r="G226" s="299"/>
    </row>
    <row r="227" ht="39.75" customHeight="1" spans="1:7">
      <c r="A227" s="296" t="str">
        <f>[2]HUB!$A228</f>
        <v>HUB083.1</v>
      </c>
      <c r="B227" s="271" t="str">
        <f>[2]HUB!$B228</f>
        <v>AH-1336 HUB</v>
      </c>
      <c r="C227" s="269">
        <f>[2]HUB!$C228</f>
        <v>0</v>
      </c>
      <c r="D227" s="315" t="s">
        <v>990</v>
      </c>
      <c r="E227" s="281"/>
      <c r="F227" s="298">
        <f>[2]HUB!$J228</f>
        <v>30.975</v>
      </c>
      <c r="G227" s="299"/>
    </row>
    <row r="228" ht="34.5" customHeight="1" spans="1:7">
      <c r="A228" s="296" t="str">
        <f>[2]HUB!$A229</f>
        <v>HUB084</v>
      </c>
      <c r="B228" s="271" t="str">
        <f>[2]HUB!$B229</f>
        <v>AH-712 HUB</v>
      </c>
      <c r="C228" s="269">
        <f>[2]HUB!$C229</f>
        <v>0</v>
      </c>
      <c r="D228" s="297" t="s">
        <v>991</v>
      </c>
      <c r="E228" s="281"/>
      <c r="F228" s="298">
        <f>[2]HUB!$J229</f>
        <v>38.8705882352941</v>
      </c>
      <c r="G228" s="299"/>
    </row>
    <row r="229" ht="44.25" customHeight="1" spans="1:7">
      <c r="A229" s="296" t="str">
        <f>[2]HUB!$A230</f>
        <v>HUB085</v>
      </c>
      <c r="B229" s="271" t="str">
        <f>[2]HUB!$B230</f>
        <v>AH-711 HUB</v>
      </c>
      <c r="C229" s="269">
        <f>[2]HUB!$C230</f>
        <v>0</v>
      </c>
      <c r="D229" s="297" t="s">
        <v>992</v>
      </c>
      <c r="E229" s="281"/>
      <c r="F229" s="298">
        <f>[2]HUB!$J230</f>
        <v>41.1131221719457</v>
      </c>
      <c r="G229" s="299"/>
    </row>
    <row r="230" ht="34.5" customHeight="1" spans="1:7">
      <c r="A230" s="296" t="str">
        <f>[2]HUB!$A231</f>
        <v>HUB085.1</v>
      </c>
      <c r="B230" s="107" t="str">
        <f>[2]HUB!$B231</f>
        <v>AH-1300</v>
      </c>
      <c r="C230" s="269">
        <f>[2]HUB!$C231</f>
        <v>0</v>
      </c>
      <c r="D230" s="297" t="s">
        <v>992</v>
      </c>
      <c r="E230" s="281"/>
      <c r="F230" s="298">
        <f>[2]HUB!$J231</f>
        <v>39.7115384615385</v>
      </c>
      <c r="G230" s="317"/>
    </row>
    <row r="231" ht="35.25" customHeight="1" spans="1:7">
      <c r="A231" s="296" t="str">
        <f>[2]HUB!$A232</f>
        <v>HUB086</v>
      </c>
      <c r="B231" s="271" t="str">
        <f>[2]HUB!$B232</f>
        <v>AH-1200 HUB</v>
      </c>
      <c r="C231" s="269">
        <f>[2]HUB!$C232</f>
        <v>0</v>
      </c>
      <c r="D231" s="297" t="s">
        <v>993</v>
      </c>
      <c r="E231" s="281"/>
      <c r="F231" s="298">
        <f>[2]HUB!$J232</f>
        <v>68.8333333333333</v>
      </c>
      <c r="G231" s="317"/>
    </row>
    <row r="232" ht="21.6" customHeight="1" spans="1:7">
      <c r="A232" s="296" t="str">
        <f>[2]HUB!$A233</f>
        <v>HUB087</v>
      </c>
      <c r="B232" s="271" t="str">
        <f>[2]HUB!$B233</f>
        <v>AH-352 HUB</v>
      </c>
      <c r="C232" s="269">
        <f>[2]HUB!$C233</f>
        <v>0</v>
      </c>
      <c r="D232" s="297" t="s">
        <v>994</v>
      </c>
      <c r="E232" s="281"/>
      <c r="F232" s="298">
        <f>[2]HUB!$J233</f>
        <v>8.26</v>
      </c>
      <c r="G232" s="317"/>
    </row>
    <row r="233" ht="55.5" customHeight="1" spans="1:7">
      <c r="A233" s="296" t="str">
        <f>[2]HUB!$A234</f>
        <v>HUB088</v>
      </c>
      <c r="B233" s="271" t="str">
        <f>[2]HUB!$B234</f>
        <v>AH-351 HUB</v>
      </c>
      <c r="C233" s="269">
        <f>[2]HUB!$C234</f>
        <v>0</v>
      </c>
      <c r="D233" s="297" t="s">
        <v>995</v>
      </c>
      <c r="E233" s="281"/>
      <c r="F233" s="298">
        <f>[2]HUB!$J234</f>
        <v>13.93875</v>
      </c>
      <c r="G233" s="317"/>
    </row>
    <row r="234" ht="21.6" customHeight="1" spans="1:7">
      <c r="A234" s="296" t="str">
        <f>[2]HUB!$A235</f>
        <v>HUB089</v>
      </c>
      <c r="B234" s="271" t="str">
        <f>[2]HUB!$B235</f>
        <v>AH-102-04</v>
      </c>
      <c r="C234" s="269" t="str">
        <f>[2]HUB!$C235</f>
        <v>1/4"</v>
      </c>
      <c r="D234" s="301" t="s">
        <v>996</v>
      </c>
      <c r="E234" s="281"/>
      <c r="F234" s="298">
        <f>[2]HUB!$J235</f>
        <v>3.44166666666667</v>
      </c>
      <c r="G234" s="299"/>
    </row>
    <row r="235" ht="21.6" customHeight="1" spans="1:7">
      <c r="A235" s="296" t="str">
        <f>[2]HUB!$A236</f>
        <v>HUB090</v>
      </c>
      <c r="B235" s="271" t="str">
        <f>[2]HUB!$B236</f>
        <v>AH-102-05</v>
      </c>
      <c r="C235" s="269" t="str">
        <f>[2]HUB!$C236</f>
        <v>5/16"</v>
      </c>
      <c r="D235" s="300"/>
      <c r="E235" s="281"/>
      <c r="F235" s="298">
        <f>[2]HUB!$J236</f>
        <v>3.44166666666667</v>
      </c>
      <c r="G235" s="299"/>
    </row>
    <row r="236" ht="21.6" customHeight="1" spans="1:7">
      <c r="A236" s="296" t="str">
        <f>[2]HUB!$A237</f>
        <v>HUB091</v>
      </c>
      <c r="B236" s="271" t="str">
        <f>[2]HUB!$B237</f>
        <v>AH-102-06</v>
      </c>
      <c r="C236" s="269" t="str">
        <f>[2]HUB!$C237</f>
        <v>3/8"</v>
      </c>
      <c r="D236" s="300"/>
      <c r="E236" s="335"/>
      <c r="F236" s="298">
        <f>[2]HUB!$J237</f>
        <v>3.871875</v>
      </c>
      <c r="G236" s="299"/>
    </row>
    <row r="237" ht="21.6" customHeight="1" spans="1:7">
      <c r="A237" s="296" t="str">
        <f>[2]HUB!$A238</f>
        <v>HUB092</v>
      </c>
      <c r="B237" s="271" t="str">
        <f>[2]HUB!$B238</f>
        <v>AH-102-08</v>
      </c>
      <c r="C237" s="269" t="str">
        <f>[2]HUB!$C238</f>
        <v>1/2"</v>
      </c>
      <c r="D237" s="300"/>
      <c r="E237" s="335"/>
      <c r="F237" s="298">
        <f>[2]HUB!$J238</f>
        <v>4.30208333333333</v>
      </c>
      <c r="G237" s="299"/>
    </row>
    <row r="238" ht="21.6" customHeight="1" spans="1:7">
      <c r="A238" s="296" t="str">
        <f>[2]HUB!$A239</f>
        <v>HUB093</v>
      </c>
      <c r="B238" s="271" t="str">
        <f>[2]HUB!$B239</f>
        <v>AH-102-10</v>
      </c>
      <c r="C238" s="269" t="str">
        <f>[2]HUB!$C239</f>
        <v>5/8"</v>
      </c>
      <c r="D238" s="300"/>
      <c r="E238" s="335"/>
      <c r="F238" s="298">
        <f>[2]HUB!$J239</f>
        <v>6.53916666666667</v>
      </c>
      <c r="G238" s="299"/>
    </row>
    <row r="239" ht="21.6" customHeight="1" spans="1:7">
      <c r="A239" s="296" t="str">
        <f>[2]HUB!$A240</f>
        <v>HUB094</v>
      </c>
      <c r="B239" s="271" t="str">
        <f>[2]HUB!$B240</f>
        <v>AH-102-12</v>
      </c>
      <c r="C239" s="269" t="str">
        <f>[2]HUB!$C240</f>
        <v>3/4"</v>
      </c>
      <c r="D239" s="305"/>
      <c r="E239" s="335"/>
      <c r="F239" s="298">
        <f>[2]HUB!$J240</f>
        <v>7.91583333333333</v>
      </c>
      <c r="G239" s="299"/>
    </row>
    <row r="240" ht="21.6" customHeight="1" spans="1:7">
      <c r="A240" s="296" t="str">
        <f>[2]HUB!$A241</f>
        <v>HUB094.1</v>
      </c>
      <c r="B240" s="271" t="str">
        <f>[2]HUB!$B241</f>
        <v>Inner spring bender 3/8"</v>
      </c>
      <c r="C240" s="269" t="str">
        <f>[2]HUB!$C241</f>
        <v>3/8"</v>
      </c>
      <c r="D240" s="336" t="s">
        <v>997</v>
      </c>
      <c r="E240" s="281"/>
      <c r="F240" s="298">
        <f>[2]HUB!$J241</f>
        <v>9.95523415977962</v>
      </c>
      <c r="G240" s="299"/>
    </row>
    <row r="241" ht="21.6" customHeight="1" spans="1:7">
      <c r="A241" s="296" t="str">
        <f>[2]HUB!$A242</f>
        <v>HUB094.2</v>
      </c>
      <c r="B241" s="271" t="str">
        <f>[2]HUB!$B242</f>
        <v>Inner spring bender 1/2"</v>
      </c>
      <c r="C241" s="269" t="str">
        <f>[2]HUB!$C242</f>
        <v>1/2"</v>
      </c>
      <c r="D241" s="337"/>
      <c r="E241" s="281"/>
      <c r="F241" s="298">
        <f>[2]HUB!$J242</f>
        <v>11.3774104683196</v>
      </c>
      <c r="G241" s="299"/>
    </row>
    <row r="242" ht="21.6" customHeight="1" spans="1:7">
      <c r="A242" s="296" t="str">
        <f>[2]HUB!$A243</f>
        <v>HUB094.3</v>
      </c>
      <c r="B242" s="271" t="str">
        <f>[2]HUB!$B243</f>
        <v>Inner spring bender 5/8"</v>
      </c>
      <c r="C242" s="269" t="str">
        <f>[2]HUB!$C243</f>
        <v>5/8"</v>
      </c>
      <c r="D242" s="337"/>
      <c r="E242" s="281"/>
      <c r="F242" s="298">
        <f>[2]HUB!$J243</f>
        <v>14.2217630853994</v>
      </c>
      <c r="G242" s="299"/>
    </row>
    <row r="243" ht="21.6" customHeight="1" spans="1:7">
      <c r="A243" s="296" t="str">
        <f>[2]HUB!$A244</f>
        <v>HUB094.4</v>
      </c>
      <c r="B243" s="271" t="str">
        <f>[2]HUB!$B244</f>
        <v>Inner spring bender 3/4"</v>
      </c>
      <c r="C243" s="269" t="str">
        <f>[2]HUB!$C244</f>
        <v>3/4"</v>
      </c>
      <c r="D243" s="338"/>
      <c r="E243" s="281"/>
      <c r="F243" s="298">
        <f>[2]HUB!$J244</f>
        <v>17.0661157024794</v>
      </c>
      <c r="G243" s="299"/>
    </row>
    <row r="244" ht="21.6" customHeight="1" spans="1:7">
      <c r="A244" s="296" t="str">
        <f>[2]HUB!$A245</f>
        <v>HUB095</v>
      </c>
      <c r="B244" s="271" t="str">
        <f>[2]HUB!$B245</f>
        <v>AH-369 HUB</v>
      </c>
      <c r="C244" s="269">
        <f>[2]HUB!$C245</f>
        <v>0</v>
      </c>
      <c r="D244" s="297" t="s">
        <v>998</v>
      </c>
      <c r="E244" s="281"/>
      <c r="F244" s="298">
        <f>[2]HUB!$J245</f>
        <v>32.3921568627451</v>
      </c>
      <c r="G244" s="317"/>
    </row>
    <row r="245" ht="29.25" customHeight="1" spans="1:7">
      <c r="A245" s="296" t="str">
        <f>[2]HUB!$A246</f>
        <v>HUB096</v>
      </c>
      <c r="B245" s="271" t="str">
        <f>[2]HUB!$B246</f>
        <v>AH-368A-05-90 HUB</v>
      </c>
      <c r="C245" s="269">
        <f>[2]HUB!$C246</f>
        <v>0</v>
      </c>
      <c r="D245" s="301" t="s">
        <v>999</v>
      </c>
      <c r="E245" s="281"/>
      <c r="F245" s="298">
        <f>[2]HUB!$J246</f>
        <v>32.3921568627451</v>
      </c>
      <c r="G245" s="299"/>
    </row>
    <row r="246" ht="39.75" customHeight="1" spans="1:7">
      <c r="A246" s="296" t="str">
        <f>[2]HUB!$A247</f>
        <v>HUB097</v>
      </c>
      <c r="B246" s="271" t="str">
        <f>[2]HUB!$B247</f>
        <v>AH-368A-05-180 HUB</v>
      </c>
      <c r="C246" s="269">
        <f>[2]HUB!$C247</f>
        <v>0</v>
      </c>
      <c r="D246" s="305"/>
      <c r="E246" s="281"/>
      <c r="F246" s="298">
        <f>[2]HUB!$J247</f>
        <v>32.3921568627451</v>
      </c>
      <c r="G246" s="299"/>
    </row>
    <row r="247" ht="21.6" customHeight="1" spans="1:7">
      <c r="A247" s="296" t="str">
        <f>[2]HUB!$A248</f>
        <v>HUB098</v>
      </c>
      <c r="B247" s="271" t="str">
        <f>[2]HUB!$B248</f>
        <v>AH-364A-04 HUB</v>
      </c>
      <c r="C247" s="269" t="str">
        <f>[2]HUB!$C248</f>
        <v>1/4"</v>
      </c>
      <c r="D247" s="301" t="s">
        <v>1000</v>
      </c>
      <c r="E247" s="281"/>
      <c r="F247" s="298">
        <f>[2]HUB!$J248</f>
        <v>40.4901960784314</v>
      </c>
      <c r="G247" s="299"/>
    </row>
    <row r="248" ht="21.6" customHeight="1" spans="1:7">
      <c r="A248" s="296" t="str">
        <f>[2]HUB!$A249</f>
        <v>HUB099</v>
      </c>
      <c r="B248" s="271" t="str">
        <f>[2]HUB!$B249</f>
        <v>AH-364A-05 HUB</v>
      </c>
      <c r="C248" s="269" t="str">
        <f>[2]HUB!$C249</f>
        <v>5/16"</v>
      </c>
      <c r="D248" s="300"/>
      <c r="E248" s="281"/>
      <c r="F248" s="298">
        <f>[2]HUB!$J249</f>
        <v>44.5392156862745</v>
      </c>
      <c r="G248" s="299"/>
    </row>
    <row r="249" ht="21.6" customHeight="1" spans="1:7">
      <c r="A249" s="296" t="str">
        <f>[2]HUB!$A250</f>
        <v>HUB100</v>
      </c>
      <c r="B249" s="271" t="str">
        <f>[2]HUB!$B250</f>
        <v>AH-364A-06 HUB</v>
      </c>
      <c r="C249" s="269" t="str">
        <f>[2]HUB!$C250</f>
        <v>3/8"</v>
      </c>
      <c r="D249" s="300"/>
      <c r="E249" s="281"/>
      <c r="F249" s="298">
        <f>[2]HUB!$J250</f>
        <v>82.6</v>
      </c>
      <c r="G249" s="299"/>
    </row>
    <row r="250" ht="21.6" customHeight="1" spans="1:7">
      <c r="A250" s="296" t="str">
        <f>[2]HUB!$A251</f>
        <v>HUB101</v>
      </c>
      <c r="B250" s="271" t="str">
        <f>[2]HUB!$B251</f>
        <v>AH-364A-08 HUB</v>
      </c>
      <c r="C250" s="269" t="str">
        <f>[2]HUB!$C251</f>
        <v>1/2"</v>
      </c>
      <c r="D250" s="300"/>
      <c r="E250" s="319"/>
      <c r="F250" s="298">
        <f>[2]HUB!$J251</f>
        <v>112.562745098039</v>
      </c>
      <c r="G250" s="299"/>
    </row>
    <row r="251" ht="21.6" customHeight="1" spans="1:7">
      <c r="A251" s="296" t="str">
        <f>[2]HUB!$A252</f>
        <v>HUB102</v>
      </c>
      <c r="B251" s="271" t="str">
        <f>[2]HUB!$B252</f>
        <v>AH-364A-10 HUB</v>
      </c>
      <c r="C251" s="269" t="str">
        <f>[2]HUB!$C252</f>
        <v>5/8"</v>
      </c>
      <c r="D251" s="300"/>
      <c r="E251" s="319"/>
      <c r="F251" s="298">
        <f>[2]HUB!$J252</f>
        <v>121.470588235294</v>
      </c>
      <c r="G251" s="299"/>
    </row>
    <row r="252" ht="21.6" customHeight="1" spans="1:7">
      <c r="A252" s="296" t="str">
        <f>[2]HUB!$A253</f>
        <v>HUB103</v>
      </c>
      <c r="B252" s="271" t="str">
        <f>[2]HUB!$B253</f>
        <v>AH-364A-12 HUB</v>
      </c>
      <c r="C252" s="269" t="str">
        <f>[2]HUB!$C253</f>
        <v>3/4"</v>
      </c>
      <c r="D252" s="300"/>
      <c r="E252" s="319"/>
      <c r="F252" s="298">
        <f>[2]HUB!$J253</f>
        <v>125.519607843137</v>
      </c>
      <c r="G252" s="299"/>
    </row>
    <row r="253" ht="21.6" customHeight="1" spans="1:7">
      <c r="A253" s="296" t="str">
        <f>[2]HUB!$A254</f>
        <v>HUB103.1</v>
      </c>
      <c r="B253" s="271" t="str">
        <f>[2]HUB!$B254</f>
        <v>AH-364A-14 HUB</v>
      </c>
      <c r="C253" s="269" t="str">
        <f>[2]HUB!$C254</f>
        <v>7/8"</v>
      </c>
      <c r="D253" s="305"/>
      <c r="E253" s="319"/>
      <c r="F253" s="298" t="str">
        <f>[2]HUB!$J254</f>
        <v>~</v>
      </c>
      <c r="G253" s="299"/>
    </row>
    <row r="254" ht="21.6" customHeight="1" spans="1:7">
      <c r="A254" s="296" t="str">
        <f>[2]HUB!$A255</f>
        <v>HUB103.2</v>
      </c>
      <c r="B254" s="271" t="str">
        <f>[2]HUB!$B255</f>
        <v>CT-364A-06 TUBE BENDER</v>
      </c>
      <c r="C254" s="269" t="str">
        <f>[2]HUB!$C255</f>
        <v>3/8"</v>
      </c>
      <c r="D254" s="339" t="s">
        <v>1001</v>
      </c>
      <c r="E254" s="281"/>
      <c r="F254" s="298">
        <f>[2]HUB!$J255</f>
        <v>40.1555663587749</v>
      </c>
      <c r="G254" s="302"/>
    </row>
    <row r="255" ht="21.6" customHeight="1" spans="1:7">
      <c r="A255" s="296" t="str">
        <f>[2]HUB!$A256</f>
        <v>HUB103.3</v>
      </c>
      <c r="B255" s="271" t="str">
        <f>[2]HUB!$B256</f>
        <v>CT-364A-08 TUBE BENDER</v>
      </c>
      <c r="C255" s="269" t="str">
        <f>[2]HUB!$C256</f>
        <v>1/2"</v>
      </c>
      <c r="D255" s="340"/>
      <c r="E255" s="281"/>
      <c r="F255" s="298">
        <f>[2]HUB!$J256</f>
        <v>50.8637173877816</v>
      </c>
      <c r="G255" s="303"/>
    </row>
    <row r="256" ht="21.6" customHeight="1" spans="1:7">
      <c r="A256" s="296" t="str">
        <f>[2]HUB!$A257</f>
        <v>HUB103.31</v>
      </c>
      <c r="B256" s="271" t="str">
        <f>[2]HUB!$B257</f>
        <v>CT-364A-10 TUBE BENDER</v>
      </c>
      <c r="C256" s="269" t="str">
        <f>[2]HUB!$C257</f>
        <v>5/8"</v>
      </c>
      <c r="D256" s="340"/>
      <c r="E256" s="281"/>
      <c r="F256" s="298">
        <f>[2]HUB!$J257</f>
        <v>0</v>
      </c>
      <c r="G256" s="303"/>
    </row>
    <row r="257" ht="21.6" customHeight="1" spans="1:7">
      <c r="A257" s="296" t="str">
        <f>[2]HUB!$A258</f>
        <v>HUB103.4</v>
      </c>
      <c r="B257" s="271" t="str">
        <f>[2]HUB!$B258</f>
        <v>CT-364A-12 TUBE BENDER</v>
      </c>
      <c r="C257" s="269" t="str">
        <f>[2]HUB!$C258</f>
        <v>3/4"</v>
      </c>
      <c r="D257" s="340"/>
      <c r="E257" s="281"/>
      <c r="F257" s="298">
        <f>[2]HUB!$J258</f>
        <v>87.0037271106793</v>
      </c>
      <c r="G257" s="303"/>
    </row>
    <row r="258" ht="21.6" customHeight="1" spans="1:7">
      <c r="A258" s="296" t="str">
        <f>[2]HUB!$A259</f>
        <v>HUB103.5</v>
      </c>
      <c r="B258" s="271" t="str">
        <f>[2]HUB!$B259</f>
        <v>CT-364A-14 TUBE BENDER</v>
      </c>
      <c r="C258" s="269" t="str">
        <f>[2]HUB!$C259</f>
        <v>7/8"</v>
      </c>
      <c r="D258" s="341"/>
      <c r="E258" s="281"/>
      <c r="F258" s="298">
        <f>[2]HUB!$J259</f>
        <v>109.728431372549</v>
      </c>
      <c r="G258" s="304"/>
    </row>
    <row r="259" ht="33" customHeight="1" spans="1:7">
      <c r="A259" s="296" t="str">
        <f>[2]HUB!$A260</f>
        <v>HUB104</v>
      </c>
      <c r="B259" s="271" t="str">
        <f>[2]HUB!$B260</f>
        <v>AH-193</v>
      </c>
      <c r="C259" s="269">
        <f>[2]HUB!$C260</f>
        <v>0</v>
      </c>
      <c r="D259" s="297" t="s">
        <v>1002</v>
      </c>
      <c r="E259" s="281"/>
      <c r="F259" s="298">
        <f>[2]HUB!$J260</f>
        <v>19.4352941176471</v>
      </c>
      <c r="G259" s="299"/>
    </row>
    <row r="260" ht="21.6" customHeight="1" spans="1:7">
      <c r="A260" s="296" t="str">
        <f>[2]HUB!$A261</f>
        <v>HUB105</v>
      </c>
      <c r="B260" s="271" t="str">
        <f>[2]HUB!$B261</f>
        <v>AH-94</v>
      </c>
      <c r="C260" s="269">
        <f>[2]HUB!$C261</f>
        <v>0</v>
      </c>
      <c r="D260" s="297" t="s">
        <v>1003</v>
      </c>
      <c r="E260" s="281"/>
      <c r="F260" s="298">
        <f>[2]HUB!$J261</f>
        <v>11.7421568627451</v>
      </c>
      <c r="G260" s="299"/>
    </row>
    <row r="261" ht="21.6" customHeight="1" spans="1:7">
      <c r="A261" s="296" t="str">
        <f>[2]HUB!$A262</f>
        <v>HUB106</v>
      </c>
      <c r="B261" s="271" t="str">
        <f>[2]HUB!$B262</f>
        <v>AH-95</v>
      </c>
      <c r="C261" s="269">
        <f>[2]HUB!$C262</f>
        <v>0</v>
      </c>
      <c r="D261" s="297" t="s">
        <v>1004</v>
      </c>
      <c r="E261" s="281"/>
      <c r="F261" s="298">
        <f>[2]HUB!$J262</f>
        <v>14.171568627451</v>
      </c>
      <c r="G261" s="299"/>
    </row>
    <row r="262" ht="21.6" customHeight="1" spans="1:7">
      <c r="A262" s="296" t="str">
        <f>[2]HUB!$A263</f>
        <v>HUB107</v>
      </c>
      <c r="B262" s="271" t="str">
        <f>[2]HUB!$B263</f>
        <v>AH-96</v>
      </c>
      <c r="C262" s="269">
        <f>[2]HUB!$C263</f>
        <v>0</v>
      </c>
      <c r="D262" s="297" t="s">
        <v>1005</v>
      </c>
      <c r="E262" s="281"/>
      <c r="F262" s="298">
        <f>[2]HUB!$J263</f>
        <v>21.8647058823529</v>
      </c>
      <c r="G262" s="317"/>
    </row>
    <row r="263" ht="54.75" customHeight="1" spans="1:7">
      <c r="A263" s="296" t="str">
        <f>[2]HUB!$A264</f>
        <v>HUB108</v>
      </c>
      <c r="B263" s="271" t="str">
        <f>[2]HUB!$B264</f>
        <v>AH-275</v>
      </c>
      <c r="C263" s="269">
        <f>[2]HUB!$C264</f>
        <v>0</v>
      </c>
      <c r="D263" s="297" t="s">
        <v>1006</v>
      </c>
      <c r="E263" s="281"/>
      <c r="F263" s="298">
        <f>[2]HUB!$J264</f>
        <v>89.078431372549</v>
      </c>
      <c r="G263" s="317"/>
    </row>
    <row r="264" ht="42" customHeight="1" spans="1:7">
      <c r="A264" s="296" t="str">
        <f>[2]HUB!$A265</f>
        <v>HUB109</v>
      </c>
      <c r="B264" s="271" t="str">
        <f>[2]HUB!$B265</f>
        <v>CT-278</v>
      </c>
      <c r="C264" s="269">
        <f>[2]HUB!$C265</f>
        <v>0</v>
      </c>
      <c r="D264" s="297" t="s">
        <v>1007</v>
      </c>
      <c r="E264" s="281"/>
      <c r="F264" s="298">
        <f>[2]HUB!$J265</f>
        <v>101.960784313725</v>
      </c>
      <c r="G264" s="299"/>
    </row>
    <row r="265" ht="21.6" customHeight="1" spans="1:7">
      <c r="A265" s="296" t="str">
        <f>[2]HUB!$A266</f>
        <v>HUB110</v>
      </c>
      <c r="B265" s="271" t="str">
        <f>[2]HUB!$B266</f>
        <v>CT-806</v>
      </c>
      <c r="C265" s="269">
        <f>[2]HUB!$C266</f>
        <v>0</v>
      </c>
      <c r="D265" s="301" t="s">
        <v>1008</v>
      </c>
      <c r="E265" s="281"/>
      <c r="F265" s="298">
        <f>[2]HUB!$J266</f>
        <v>91.3408841797589</v>
      </c>
      <c r="G265" s="299"/>
    </row>
    <row r="266" ht="45" customHeight="1" spans="1:7">
      <c r="A266" s="296" t="str">
        <f>[2]HUB!$A267</f>
        <v>HUB111</v>
      </c>
      <c r="B266" s="271" t="str">
        <f>[2]HUB!$B267</f>
        <v>CT-100A</v>
      </c>
      <c r="C266" s="269" t="str">
        <f>[2]HUB!$C267</f>
        <v>3/8" ~ 1-1/8"</v>
      </c>
      <c r="D266" s="297" t="s">
        <v>1009</v>
      </c>
      <c r="E266" s="173"/>
      <c r="F266" s="298">
        <f>[2]HUB!$J267</f>
        <v>438.913725490196</v>
      </c>
      <c r="G266" s="299"/>
    </row>
    <row r="267" ht="36.75" customHeight="1" spans="1:7">
      <c r="A267" s="296" t="str">
        <f>[2]HUB!$A268</f>
        <v>HUB111.1</v>
      </c>
      <c r="B267" s="271" t="str">
        <f>[2]HUB!$B268</f>
        <v>CT-100AL</v>
      </c>
      <c r="C267" s="269" t="str">
        <f>[2]HUB!$C268</f>
        <v>3/8~1-5/8</v>
      </c>
      <c r="D267" s="297" t="s">
        <v>1009</v>
      </c>
      <c r="E267" s="173"/>
      <c r="F267" s="298">
        <f>[2]HUB!$J268</f>
        <v>882.686274509804</v>
      </c>
      <c r="G267" s="299"/>
    </row>
    <row r="268" ht="49.5" customHeight="1" spans="1:7">
      <c r="A268" s="296" t="str">
        <f>[2]HUB!$A269</f>
        <v>HUB112</v>
      </c>
      <c r="B268" s="271" t="str">
        <f>[2]HUB!$B269</f>
        <v>CT-300A</v>
      </c>
      <c r="C268" s="269" t="str">
        <f>[2]HUB!$C269</f>
        <v>3/8~1-1/8</v>
      </c>
      <c r="D268" s="297" t="s">
        <v>1009</v>
      </c>
      <c r="E268" s="173"/>
      <c r="F268" s="298">
        <f>[2]HUB!$J269</f>
        <v>858.392156862745</v>
      </c>
      <c r="G268" s="317"/>
    </row>
    <row r="269" ht="63" customHeight="1" spans="1:7">
      <c r="A269" s="296" t="str">
        <f>[2]HUB!$A270</f>
        <v>HUB113</v>
      </c>
      <c r="B269" s="271" t="str">
        <f>[2]HUB!$B270</f>
        <v>CT-300AL</v>
      </c>
      <c r="C269" s="269" t="str">
        <f>[2]HUB!$C270</f>
        <v>3/8~1-5/8</v>
      </c>
      <c r="D269" s="297" t="s">
        <v>1009</v>
      </c>
      <c r="E269" s="173"/>
      <c r="F269" s="298">
        <f>[2]HUB!$J270</f>
        <v>1218.75490196078</v>
      </c>
      <c r="G269" s="317"/>
    </row>
    <row r="270" spans="1:7">
      <c r="A270" s="296" t="str">
        <f>[2]HUB!$A271</f>
        <v>HUB114</v>
      </c>
      <c r="B270" s="271" t="str">
        <f>[2]HUB!$B271</f>
        <v>100A-01</v>
      </c>
      <c r="C270" s="269" t="str">
        <f>[2]HUB!$C271</f>
        <v>3/8"</v>
      </c>
      <c r="D270" s="342" t="s">
        <v>1010</v>
      </c>
      <c r="E270" s="173"/>
      <c r="F270" s="298">
        <f>[2]HUB!$J271</f>
        <v>106.010695187166</v>
      </c>
      <c r="G270" s="299"/>
    </row>
    <row r="271" spans="1:7">
      <c r="A271" s="296" t="str">
        <f>[2]HUB!$A272</f>
        <v>HUB115</v>
      </c>
      <c r="B271" s="271" t="str">
        <f>[2]HUB!$B272</f>
        <v>100A-02</v>
      </c>
      <c r="C271" s="269" t="str">
        <f>[2]HUB!$C272</f>
        <v> 1/2" </v>
      </c>
      <c r="D271" s="343"/>
      <c r="E271" s="173"/>
      <c r="F271" s="298">
        <f>[2]HUB!$J272</f>
        <v>106.010695187166</v>
      </c>
      <c r="G271" s="299"/>
    </row>
    <row r="272" spans="1:7">
      <c r="A272" s="296" t="str">
        <f>[2]HUB!$A273</f>
        <v>HUB116</v>
      </c>
      <c r="B272" s="271" t="str">
        <f>[2]HUB!$B273</f>
        <v>100A-03</v>
      </c>
      <c r="C272" s="269" t="str">
        <f>[2]HUB!$C273</f>
        <v>5/8" </v>
      </c>
      <c r="D272" s="343"/>
      <c r="E272" s="173"/>
      <c r="F272" s="298">
        <f>[2]HUB!$J273</f>
        <v>106.010695187166</v>
      </c>
      <c r="G272" s="299"/>
    </row>
    <row r="273" spans="1:7">
      <c r="A273" s="296" t="str">
        <f>[2]HUB!$A274</f>
        <v>HUB117</v>
      </c>
      <c r="B273" s="271" t="str">
        <f>[2]HUB!$B274</f>
        <v>100A-04</v>
      </c>
      <c r="C273" s="269" t="str">
        <f>[2]HUB!$C274</f>
        <v>3/4" </v>
      </c>
      <c r="D273" s="343"/>
      <c r="E273" s="173"/>
      <c r="F273" s="298">
        <f>[2]HUB!$J274</f>
        <v>106.010695187166</v>
      </c>
      <c r="G273" s="299"/>
    </row>
    <row r="274" spans="1:7">
      <c r="A274" s="296" t="str">
        <f>[2]HUB!$A275</f>
        <v>HUB118</v>
      </c>
      <c r="B274" s="271" t="str">
        <f>[2]HUB!$B275</f>
        <v>100A-05</v>
      </c>
      <c r="C274" s="269" t="str">
        <f>[2]HUB!$C275</f>
        <v> 7/8" </v>
      </c>
      <c r="D274" s="343"/>
      <c r="E274" s="173"/>
      <c r="F274" s="298">
        <f>[2]HUB!$J275</f>
        <v>106.010695187166</v>
      </c>
      <c r="G274" s="299"/>
    </row>
    <row r="275" spans="1:7">
      <c r="A275" s="296" t="str">
        <f>[2]HUB!$A276</f>
        <v>HUB119</v>
      </c>
      <c r="B275" s="271" t="str">
        <f>[2]HUB!$B276</f>
        <v>100A-07</v>
      </c>
      <c r="C275" s="269" t="str">
        <f>[2]HUB!$C276</f>
        <v>1-1/8"</v>
      </c>
      <c r="D275" s="343"/>
      <c r="E275" s="281"/>
      <c r="F275" s="298">
        <f>[2]HUB!$J276</f>
        <v>176.68449197861</v>
      </c>
      <c r="G275" s="299"/>
    </row>
    <row r="276" spans="1:7">
      <c r="A276" s="296" t="str">
        <f>[2]HUB!$A277</f>
        <v>HUB120</v>
      </c>
      <c r="B276" s="271" t="str">
        <f>[2]HUB!$B277</f>
        <v>100A-09</v>
      </c>
      <c r="C276" s="269" t="str">
        <f>[2]HUB!$C277</f>
        <v>1 3/8"</v>
      </c>
      <c r="D276" s="343"/>
      <c r="E276" s="281"/>
      <c r="F276" s="298">
        <f>[2]HUB!$J277</f>
        <v>176.68449197861</v>
      </c>
      <c r="G276" s="299"/>
    </row>
    <row r="277" spans="1:7">
      <c r="A277" s="296" t="str">
        <f>[2]HUB!$A278</f>
        <v>HUB121</v>
      </c>
      <c r="B277" s="271" t="str">
        <f>[2]HUB!$B278</f>
        <v>100A-11</v>
      </c>
      <c r="C277" s="269" t="str">
        <f>[2]HUB!$C278</f>
        <v>1 5/8"</v>
      </c>
      <c r="D277" s="344"/>
      <c r="E277" s="281"/>
      <c r="F277" s="298">
        <f>[2]HUB!$J278</f>
        <v>176.68449197861</v>
      </c>
      <c r="G277" s="299"/>
    </row>
    <row r="278" ht="37.5" customHeight="1" spans="1:7">
      <c r="A278" s="296" t="str">
        <f>[2]HUB!$A279</f>
        <v>HUB121.1</v>
      </c>
      <c r="B278" s="271" t="str">
        <f>[2]HUB!$B279</f>
        <v>Hydraulic thimble</v>
      </c>
      <c r="C278" s="269">
        <f>[2]HUB!$C279</f>
        <v>0</v>
      </c>
      <c r="D278" s="344"/>
      <c r="E278" s="281"/>
      <c r="F278" s="298">
        <f>[2]HUB!$J279</f>
        <v>39.7540106951872</v>
      </c>
      <c r="G278" s="317"/>
    </row>
    <row r="279" ht="74.25" customHeight="1" spans="1:7">
      <c r="A279" s="296" t="str">
        <f>[2]HUB!$A280</f>
        <v>HUB122</v>
      </c>
      <c r="B279" s="271" t="str">
        <f>[2]HUB!$B280</f>
        <v>AH-E800AL</v>
      </c>
      <c r="C279" s="269" t="str">
        <f>[2]HUB!$C280</f>
        <v>1/4"~3/4"</v>
      </c>
      <c r="D279" s="297" t="s">
        <v>1011</v>
      </c>
      <c r="E279" s="281"/>
      <c r="F279" s="298">
        <f>[2]HUB!$J280</f>
        <v>911.963800904977</v>
      </c>
      <c r="G279" s="317"/>
    </row>
    <row r="280" spans="1:7">
      <c r="A280" s="296" t="str">
        <f>[2]HUB!$A281</f>
        <v>HUB123</v>
      </c>
      <c r="B280" s="271" t="str">
        <f>[2]HUB!$B281</f>
        <v>E800A-01</v>
      </c>
      <c r="C280" s="269" t="str">
        <f>[2]HUB!$C281</f>
        <v>1/4"</v>
      </c>
      <c r="D280" s="297" t="s">
        <v>1012</v>
      </c>
      <c r="E280" s="281"/>
      <c r="F280" s="298">
        <f>[2]HUB!$J281</f>
        <v>85.5152941176471</v>
      </c>
      <c r="G280" s="299"/>
    </row>
    <row r="281" spans="1:7">
      <c r="A281" s="296" t="str">
        <f>[2]HUB!$A282</f>
        <v>HUB124</v>
      </c>
      <c r="B281" s="271" t="str">
        <f>[2]HUB!$B282</f>
        <v>E800A-03</v>
      </c>
      <c r="C281" s="269" t="str">
        <f>[2]HUB!$C282</f>
        <v>3/8"</v>
      </c>
      <c r="D281" s="297"/>
      <c r="E281" s="281"/>
      <c r="F281" s="298">
        <f>[2]HUB!$J282</f>
        <v>85.5152941176471</v>
      </c>
      <c r="G281" s="299"/>
    </row>
    <row r="282" spans="1:7">
      <c r="A282" s="296" t="str">
        <f>[2]HUB!$A283</f>
        <v>HUB125</v>
      </c>
      <c r="B282" s="271" t="str">
        <f>[2]HUB!$B283</f>
        <v>E800A-04</v>
      </c>
      <c r="C282" s="269" t="str">
        <f>[2]HUB!$C283</f>
        <v>1/2"</v>
      </c>
      <c r="D282" s="297"/>
      <c r="E282" s="281"/>
      <c r="F282" s="298">
        <f>[2]HUB!$J283</f>
        <v>85.5152941176471</v>
      </c>
      <c r="G282" s="299"/>
    </row>
    <row r="283" spans="1:7">
      <c r="A283" s="296" t="str">
        <f>[2]HUB!$A284</f>
        <v>HUB126</v>
      </c>
      <c r="B283" s="271" t="str">
        <f>[2]HUB!$B284</f>
        <v>E800A-05</v>
      </c>
      <c r="C283" s="269" t="str">
        <f>[2]HUB!$C284</f>
        <v>5/8"</v>
      </c>
      <c r="D283" s="297"/>
      <c r="E283" s="281"/>
      <c r="F283" s="298">
        <f>[2]HUB!$J284</f>
        <v>85.5152941176471</v>
      </c>
      <c r="G283" s="299"/>
    </row>
    <row r="284" spans="1:7">
      <c r="A284" s="296" t="str">
        <f>[2]HUB!$A285</f>
        <v>HUB127</v>
      </c>
      <c r="B284" s="271" t="str">
        <f>[2]HUB!$B285</f>
        <v>E800A-06</v>
      </c>
      <c r="C284" s="269" t="str">
        <f>[2]HUB!$C285</f>
        <v>3/4"</v>
      </c>
      <c r="D284" s="297"/>
      <c r="E284" s="281"/>
      <c r="F284" s="298">
        <f>[2]HUB!$J285</f>
        <v>85.5152941176471</v>
      </c>
      <c r="G284" s="299"/>
    </row>
    <row r="285" ht="69" customHeight="1" spans="1:7">
      <c r="A285" s="296" t="str">
        <f>[2]HUB!$A286</f>
        <v>HUB127.1</v>
      </c>
      <c r="B285" s="271" t="str">
        <f>[2]HUB!$B286</f>
        <v>WK-T800 Tee-Extractor Sets (3/8"-1 1/4")</v>
      </c>
      <c r="C285" s="269" t="str">
        <f>[2]HUB!$C286</f>
        <v>Tee-Extractor Sets (3/8"-1 1/4")</v>
      </c>
      <c r="D285" s="297"/>
      <c r="E285" s="281"/>
      <c r="F285" s="298">
        <f>[2]HUB!$J286</f>
        <v>1797.76470588235</v>
      </c>
      <c r="G285" s="299"/>
    </row>
    <row r="286" ht="21.6" customHeight="1" spans="1:7">
      <c r="A286" s="296" t="str">
        <f>[2]HUB!$A287</f>
        <v>HUB128</v>
      </c>
      <c r="B286" s="271" t="str">
        <f>[2]HUB!$B287</f>
        <v>AH-127/128 CUTTER WHEEL</v>
      </c>
      <c r="C286" s="269">
        <f>[2]HUB!$C287</f>
        <v>0</v>
      </c>
      <c r="D286" s="297" t="s">
        <v>1013</v>
      </c>
      <c r="E286" s="281"/>
      <c r="F286" s="298">
        <f>[2]HUB!$J287</f>
        <v>2.86805555555556</v>
      </c>
      <c r="G286" s="275"/>
    </row>
    <row r="287" ht="21.6" customHeight="1" spans="1:7">
      <c r="A287" s="296" t="str">
        <f>[2]HUB!$A288</f>
        <v>HUB129</v>
      </c>
      <c r="B287" s="271" t="str">
        <f>[2]HUB!$B288</f>
        <v>AH-107/206 CUTTER WHEEL</v>
      </c>
      <c r="C287" s="269">
        <f>[2]HUB!$C288</f>
        <v>0</v>
      </c>
      <c r="D287" s="297" t="s">
        <v>1013</v>
      </c>
      <c r="E287" s="281"/>
      <c r="F287" s="298">
        <f>[2]HUB!$J288</f>
        <v>3.2265625</v>
      </c>
      <c r="G287" s="276"/>
    </row>
    <row r="288" ht="21.6" customHeight="1" spans="1:7">
      <c r="A288" s="296" t="str">
        <f>[2]HUB!$A289</f>
        <v>HUB130</v>
      </c>
      <c r="B288" s="271" t="str">
        <f>[2]HUB!$B289</f>
        <v>AH-105/274 CUTTER WHEEL</v>
      </c>
      <c r="C288" s="269">
        <f>[2]HUB!$C289</f>
        <v>0</v>
      </c>
      <c r="D288" s="297" t="s">
        <v>1013</v>
      </c>
      <c r="E288" s="281"/>
      <c r="F288" s="298">
        <f>[2]HUB!$J289</f>
        <v>3.2265625</v>
      </c>
      <c r="G288" s="277"/>
    </row>
    <row r="289" ht="21.6" customHeight="1" spans="1:7">
      <c r="A289" s="296" t="str">
        <f>[2]HUB!$A290</f>
        <v>HUB131</v>
      </c>
      <c r="B289" s="271" t="str">
        <f>[2]HUB!$B290</f>
        <v>AH-127</v>
      </c>
      <c r="C289" s="269" t="str">
        <f>[2]HUB!$C290</f>
        <v>For Φ1/8" to 5/8" </v>
      </c>
      <c r="D289" s="297" t="s">
        <v>1014</v>
      </c>
      <c r="E289" s="281"/>
      <c r="F289" s="298">
        <f>[2]HUB!$J290</f>
        <v>9.71764705882353</v>
      </c>
      <c r="G289" s="299"/>
    </row>
    <row r="290" ht="21.6" customHeight="1" spans="1:7">
      <c r="A290" s="296" t="str">
        <f>[2]HUB!$A291</f>
        <v>HUB132</v>
      </c>
      <c r="B290" s="271" t="str">
        <f>[2]HUB!$B291</f>
        <v>AH-128</v>
      </c>
      <c r="C290" s="269" t="str">
        <f>[2]HUB!$C291</f>
        <v>For Φ1/8" to 7/8" </v>
      </c>
      <c r="D290" s="297" t="s">
        <v>1014</v>
      </c>
      <c r="E290" s="281"/>
      <c r="F290" s="298">
        <f>[2]HUB!$J291</f>
        <v>10.5274509803922</v>
      </c>
      <c r="G290" s="299"/>
    </row>
    <row r="291" ht="21.6" customHeight="1" spans="1:7">
      <c r="A291" s="296" t="str">
        <f>[2]HUB!$A292</f>
        <v>HUB133</v>
      </c>
      <c r="B291" s="271" t="str">
        <f>[2]HUB!$B292</f>
        <v>AH-174</v>
      </c>
      <c r="C291" s="269" t="str">
        <f>[2]HUB!$C292</f>
        <v>For Φ1/8" to 1-1/8" (3-28mm)</v>
      </c>
      <c r="D291" s="297" t="s">
        <v>1014</v>
      </c>
      <c r="E291" s="281"/>
      <c r="F291" s="298">
        <f>[2]HUB!$J292</f>
        <v>13.7666666666667</v>
      </c>
      <c r="G291" s="299"/>
    </row>
    <row r="292" ht="21.6" customHeight="1" spans="1:7">
      <c r="A292" s="296" t="str">
        <f>[2]HUB!$A293</f>
        <v>HUB134</v>
      </c>
      <c r="B292" s="271" t="str">
        <f>[2]HUB!$B293</f>
        <v>AH-274</v>
      </c>
      <c r="C292" s="269" t="str">
        <f>[2]HUB!$C293</f>
        <v>For 1/8"-1 1/8"</v>
      </c>
      <c r="D292" s="297" t="s">
        <v>1014</v>
      </c>
      <c r="E292" s="281"/>
      <c r="F292" s="298">
        <f>[2]HUB!$J293</f>
        <v>19.4352941176471</v>
      </c>
      <c r="G292" s="299"/>
    </row>
    <row r="293" ht="21.6" customHeight="1" spans="1:7">
      <c r="A293" s="296" t="str">
        <f>[2]HUB!$A294</f>
        <v>HUB135</v>
      </c>
      <c r="B293" s="271" t="str">
        <f>[2]HUB!$B294</f>
        <v>AH-312</v>
      </c>
      <c r="C293" s="269" t="str">
        <f>[2]HUB!$C294</f>
        <v>For 1/4"-1-5/8"O.D.tubing </v>
      </c>
      <c r="D293" s="297" t="s">
        <v>1014</v>
      </c>
      <c r="E293" s="281"/>
      <c r="F293" s="298">
        <f>[2]HUB!$J294</f>
        <v>173.46</v>
      </c>
      <c r="G293" s="268"/>
    </row>
    <row r="294" ht="21.6" customHeight="1" spans="1:7">
      <c r="A294" s="296" t="str">
        <f>[2]HUB!$A295</f>
        <v>HUB136</v>
      </c>
      <c r="B294" s="271" t="str">
        <f>[2]HUB!$B295</f>
        <v>AH-105</v>
      </c>
      <c r="C294" s="269" t="str">
        <f>[2]HUB!$C295</f>
        <v>For 1/8"-1-3/8"O.D.tubing </v>
      </c>
      <c r="D294" s="297" t="s">
        <v>1014</v>
      </c>
      <c r="E294" s="281"/>
      <c r="F294" s="298">
        <f>[2]HUB!$J295</f>
        <v>20.2450980392157</v>
      </c>
      <c r="G294" s="268"/>
    </row>
    <row r="295" ht="21.6" customHeight="1" spans="1:7">
      <c r="A295" s="296" t="str">
        <f>[2]HUB!$A296</f>
        <v>HUB137</v>
      </c>
      <c r="B295" s="271" t="str">
        <f>[2]HUB!$B296</f>
        <v>AH-107</v>
      </c>
      <c r="C295" s="269" t="str">
        <f>[2]HUB!$C296</f>
        <v>For 1/4"-2"O.D tubing </v>
      </c>
      <c r="D295" s="297" t="s">
        <v>1014</v>
      </c>
      <c r="E295" s="281"/>
      <c r="F295" s="298">
        <f>[2]HUB!$J296</f>
        <v>45.3490196078431</v>
      </c>
      <c r="G295" s="299"/>
    </row>
    <row r="296" ht="21.6" customHeight="1" spans="1:7">
      <c r="A296" s="296" t="str">
        <f>[2]HUB!$A297</f>
        <v>HUB138</v>
      </c>
      <c r="B296" s="271" t="str">
        <f>[2]HUB!$B297</f>
        <v>AH-206</v>
      </c>
      <c r="C296" s="269" t="str">
        <f>[2]HUB!$C297</f>
        <v>For 3/8"-2-5/8"O.D.tubing </v>
      </c>
      <c r="D296" s="297" t="s">
        <v>1014</v>
      </c>
      <c r="E296" s="281"/>
      <c r="F296" s="298">
        <f>[2]HUB!$J297</f>
        <v>96.0297162343198</v>
      </c>
      <c r="G296" s="299"/>
    </row>
    <row r="297" ht="21.6" customHeight="1" spans="1:7">
      <c r="A297" s="296" t="str">
        <f>[2]HUB!$A298</f>
        <v>HUB139</v>
      </c>
      <c r="B297" s="271" t="str">
        <f>[2]HUB!$B298</f>
        <v>AH-532</v>
      </c>
      <c r="C297" s="269" t="str">
        <f>[2]HUB!$C298</f>
        <v>For Φ3/16" to 1-1/4" (5-32mm)</v>
      </c>
      <c r="D297" s="297" t="s">
        <v>1014</v>
      </c>
      <c r="E297" s="281"/>
      <c r="F297" s="298">
        <f>[2]HUB!$J298</f>
        <v>62.3549019607843</v>
      </c>
      <c r="G297" s="299"/>
    </row>
    <row r="298" ht="21.6" customHeight="1" spans="1:7">
      <c r="A298" s="296" t="str">
        <f>[2]HUB!$A299</f>
        <v>HUB140</v>
      </c>
      <c r="B298" s="271" t="str">
        <f>[2]HUB!$B299</f>
        <v>AH-650</v>
      </c>
      <c r="C298" s="269" t="str">
        <f>[2]HUB!$C299</f>
        <v>For Φ1/4" to 2" (6-50mm)</v>
      </c>
      <c r="D298" s="297" t="s">
        <v>1014</v>
      </c>
      <c r="E298" s="109"/>
      <c r="F298" s="298">
        <f>[2]HUB!$J299</f>
        <v>68.0235294117647</v>
      </c>
      <c r="G298" s="299"/>
    </row>
    <row r="299" ht="21.6" customHeight="1" spans="1:7">
      <c r="A299" s="296" t="str">
        <f>[2]HUB!$A300</f>
        <v>HUB141</v>
      </c>
      <c r="B299" s="271" t="str">
        <f>[2]HUB!$B300</f>
        <v>AH-201</v>
      </c>
      <c r="C299" s="269" t="str">
        <f>[2]HUB!$C300</f>
        <v>7" Can pinch off copper tubing instatly</v>
      </c>
      <c r="D299" s="297" t="s">
        <v>1015</v>
      </c>
      <c r="E299" s="109"/>
      <c r="F299" s="298">
        <f>[2]HUB!$J300</f>
        <v>17.0058823529412</v>
      </c>
      <c r="G299" s="317"/>
    </row>
    <row r="300" ht="21.6" customHeight="1" spans="1:7">
      <c r="A300" s="296" t="str">
        <f>[2]HUB!$A301</f>
        <v>HUB142</v>
      </c>
      <c r="B300" s="271" t="str">
        <f>[2]HUB!$B301</f>
        <v>AH-122</v>
      </c>
      <c r="C300" s="269" t="str">
        <f>[2]HUB!$C301</f>
        <v>1/4” , 3/8” , 3/16” , 5/16”</v>
      </c>
      <c r="D300" s="297" t="s">
        <v>1016</v>
      </c>
      <c r="E300" s="281"/>
      <c r="F300" s="298">
        <f>[2]HUB!$J301</f>
        <v>14.5764705882353</v>
      </c>
      <c r="G300" s="299"/>
    </row>
    <row r="301" ht="21.6" customHeight="1" spans="1:7">
      <c r="A301" s="296" t="str">
        <f>[2]HUB!$A302</f>
        <v>HUB143</v>
      </c>
      <c r="B301" s="271" t="str">
        <f>[2]HUB!$B302</f>
        <v>AH-123</v>
      </c>
      <c r="C301" s="269" t="str">
        <f>[2]HUB!$C302</f>
        <v>1/4” , 3/16” , 9/16” , 1/2”</v>
      </c>
      <c r="D301" s="297" t="s">
        <v>1016</v>
      </c>
      <c r="E301" s="281"/>
      <c r="F301" s="298">
        <f>[2]HUB!$J302</f>
        <v>21.0549019607843</v>
      </c>
      <c r="G301" s="299"/>
    </row>
    <row r="302" ht="34.5" customHeight="1" spans="1:7">
      <c r="A302" s="296" t="str">
        <f>[2]HUB!$A303</f>
        <v>HUB144</v>
      </c>
      <c r="B302" s="271" t="str">
        <f>[2]HUB!$B303</f>
        <v>AH-208 Plastic</v>
      </c>
      <c r="C302" s="269">
        <f>[2]HUB!$C303</f>
        <v>0</v>
      </c>
      <c r="D302" s="297" t="s">
        <v>1017</v>
      </c>
      <c r="E302" s="281"/>
      <c r="F302" s="298">
        <f>[2]HUB!$J303</f>
        <v>10.6894117647059</v>
      </c>
      <c r="G302" s="268"/>
    </row>
    <row r="303" ht="38.25" customHeight="1" spans="1:7">
      <c r="A303" s="296" t="str">
        <f>[2]HUB!$A304</f>
        <v>HUB145</v>
      </c>
      <c r="B303" s="271" t="str">
        <f>[2]HUB!$B304</f>
        <v>AH-203</v>
      </c>
      <c r="C303" s="269">
        <f>[2]HUB!$C304</f>
        <v>0</v>
      </c>
      <c r="D303" s="297" t="s">
        <v>1018</v>
      </c>
      <c r="E303" s="327"/>
      <c r="F303" s="298">
        <f>[2]HUB!$J304</f>
        <v>16.52</v>
      </c>
      <c r="G303" s="317"/>
    </row>
    <row r="304" ht="48.75" customHeight="1" spans="1:7">
      <c r="A304" s="296" t="str">
        <f>[2]HUB!$A305</f>
        <v>HUB146</v>
      </c>
      <c r="B304" s="271" t="str">
        <f>[2]HUB!$B305</f>
        <v>AH-207</v>
      </c>
      <c r="C304" s="269">
        <f>[2]HUB!$C305</f>
        <v>0</v>
      </c>
      <c r="D304" s="297" t="s">
        <v>1019</v>
      </c>
      <c r="E304" s="327"/>
      <c r="F304" s="298">
        <f>[2]HUB!$J305</f>
        <v>14.0366013071895</v>
      </c>
      <c r="G304" s="317"/>
    </row>
    <row r="305" ht="35.25" customHeight="1" spans="1:7">
      <c r="A305" s="296" t="str">
        <f>[2]HUB!$A306</f>
        <v>HUB147</v>
      </c>
      <c r="B305" s="271" t="str">
        <f>[2]HUB!$B306</f>
        <v>AH-303</v>
      </c>
      <c r="C305" s="269">
        <f>[2]HUB!$C306</f>
        <v>0</v>
      </c>
      <c r="D305" s="297" t="s">
        <v>1020</v>
      </c>
      <c r="E305" s="327"/>
      <c r="F305" s="298">
        <f>[2]HUB!$J306</f>
        <v>15.116339869281</v>
      </c>
      <c r="G305" s="317"/>
    </row>
    <row r="306" ht="41.25" customHeight="1" spans="1:7">
      <c r="A306" s="296" t="str">
        <f>[2]HUB!$A307</f>
        <v>HUB148</v>
      </c>
      <c r="B306" s="271" t="str">
        <f>[2]HUB!$B307</f>
        <v>AH-302</v>
      </c>
      <c r="C306" s="269">
        <f>[2]HUB!$C307</f>
        <v>0</v>
      </c>
      <c r="D306" s="297" t="s">
        <v>1021</v>
      </c>
      <c r="E306" s="327"/>
      <c r="F306" s="298">
        <f>[2]HUB!$J307</f>
        <v>15.116339869281</v>
      </c>
      <c r="G306" s="317"/>
    </row>
    <row r="307" ht="21.6" customHeight="1" spans="1:7">
      <c r="A307" s="296">
        <f>[2]HUB!$A308</f>
        <v>0</v>
      </c>
      <c r="B307" s="271" t="str">
        <f>[2]HUB!$B308</f>
        <v>DN-04</v>
      </c>
      <c r="C307" s="269" t="str">
        <f>[2]HUB!$C308</f>
        <v>1/4"</v>
      </c>
      <c r="D307" s="326" t="s">
        <v>1022</v>
      </c>
      <c r="E307" s="327"/>
      <c r="F307" s="298">
        <f>[2]HUB!$J308</f>
        <v>11.0625</v>
      </c>
      <c r="G307" s="299"/>
    </row>
    <row r="308" ht="21.6" customHeight="1" spans="1:7">
      <c r="A308" s="296">
        <f>[2]HUB!$A309</f>
        <v>0</v>
      </c>
      <c r="B308" s="271" t="str">
        <f>[2]HUB!$B309</f>
        <v>DN-06</v>
      </c>
      <c r="C308" s="269" t="str">
        <f>[2]HUB!$C309</f>
        <v>3/8"</v>
      </c>
      <c r="D308" s="326"/>
      <c r="E308" s="327"/>
      <c r="F308" s="298">
        <f>[2]HUB!$J309</f>
        <v>11.0625</v>
      </c>
      <c r="G308" s="299"/>
    </row>
    <row r="309" ht="21.6" customHeight="1" spans="1:7">
      <c r="A309" s="296">
        <f>[2]HUB!$A310</f>
        <v>0</v>
      </c>
      <c r="B309" s="271" t="str">
        <f>[2]HUB!$B310</f>
        <v>DN-08</v>
      </c>
      <c r="C309" s="269" t="str">
        <f>[2]HUB!$C310</f>
        <v>1/2"</v>
      </c>
      <c r="D309" s="326"/>
      <c r="E309" s="109"/>
      <c r="F309" s="298">
        <f>[2]HUB!$J310</f>
        <v>9.38780769230771</v>
      </c>
      <c r="G309" s="299"/>
    </row>
    <row r="310" ht="21.6" customHeight="1" spans="1:7">
      <c r="A310" s="296">
        <f>[2]HUB!$A311</f>
        <v>0</v>
      </c>
      <c r="B310" s="271" t="str">
        <f>[2]HUB!$B311</f>
        <v>DN-10</v>
      </c>
      <c r="C310" s="269" t="str">
        <f>[2]HUB!$C311</f>
        <v>5/8"</v>
      </c>
      <c r="D310" s="326"/>
      <c r="E310" s="109"/>
      <c r="F310" s="298">
        <f>[2]HUB!$J311</f>
        <v>11.0199519230769</v>
      </c>
      <c r="G310" s="299"/>
    </row>
    <row r="311" ht="21.6" customHeight="1" spans="1:7">
      <c r="A311" s="296">
        <f>[2]HUB!$A312</f>
        <v>0</v>
      </c>
      <c r="B311" s="271" t="str">
        <f>[2]HUB!$B312</f>
        <v>DN-12</v>
      </c>
      <c r="C311" s="269" t="str">
        <f>[2]HUB!$C312</f>
        <v>3/4"</v>
      </c>
      <c r="D311" s="326"/>
      <c r="E311" s="109"/>
      <c r="F311" s="298">
        <f>[2]HUB!$J312</f>
        <v>21.5854903846154</v>
      </c>
      <c r="G311" s="299"/>
    </row>
    <row r="312" ht="21.6" customHeight="1" spans="1:7">
      <c r="A312" s="296">
        <f>[2]HUB!$A313</f>
        <v>0</v>
      </c>
      <c r="B312" s="271" t="str">
        <f>[2]HUB!$B313</f>
        <v>DN-14</v>
      </c>
      <c r="C312" s="269" t="str">
        <f>[2]HUB!$C313</f>
        <v>7/8"</v>
      </c>
      <c r="D312" s="326"/>
      <c r="E312" s="281"/>
      <c r="F312" s="298">
        <f>[2]HUB!$J313</f>
        <v>26.6895576923077</v>
      </c>
      <c r="G312" s="299"/>
    </row>
    <row r="313" ht="21.6" customHeight="1" spans="1:7">
      <c r="A313" s="296" t="str">
        <f>[2]HUB!$A314</f>
        <v>HUB149</v>
      </c>
      <c r="B313" s="271" t="str">
        <f>[2]HUB!$B314</f>
        <v>AHK-052</v>
      </c>
      <c r="C313" s="269" t="str">
        <f>[2]HUB!$C314</f>
        <v>1/4"(Filter drier)</v>
      </c>
      <c r="D313" s="300"/>
      <c r="E313" s="281"/>
      <c r="F313" s="298">
        <f>[2]HUB!$J314</f>
        <v>19.0111111111111</v>
      </c>
      <c r="G313" s="302"/>
    </row>
    <row r="314" ht="21.6" customHeight="1" spans="1:7">
      <c r="A314" s="296" t="str">
        <f>[2]HUB!$A315</f>
        <v>HUB150</v>
      </c>
      <c r="B314" s="271" t="str">
        <f>[2]HUB!$B315</f>
        <v>AHK-083</v>
      </c>
      <c r="C314" s="269" t="str">
        <f>[2]HUB!$C315</f>
        <v>3/8"(Filter drier)</v>
      </c>
      <c r="D314" s="300"/>
      <c r="E314" s="281"/>
      <c r="F314" s="298">
        <f>[2]HUB!$J315</f>
        <v>26.2222222222222</v>
      </c>
      <c r="G314" s="303"/>
    </row>
    <row r="315" ht="21.6" customHeight="1" spans="1:7">
      <c r="A315" s="296" t="str">
        <f>[2]HUB!$A316</f>
        <v>HUB150.1</v>
      </c>
      <c r="B315" s="271" t="str">
        <f>[2]HUB!$B316</f>
        <v>AHK-052S</v>
      </c>
      <c r="C315" s="269" t="str">
        <f>[2]HUB!$C316</f>
        <v>1/4"(Filter drier)</v>
      </c>
      <c r="D315" s="300"/>
      <c r="E315" s="281"/>
      <c r="F315" s="298">
        <f>[2]HUB!$J316</f>
        <v>15.719723183391</v>
      </c>
      <c r="G315" s="303"/>
    </row>
    <row r="316" ht="21.6" customHeight="1" spans="1:7">
      <c r="A316" s="296" t="str">
        <f>[2]HUB!$A317</f>
        <v>HUB150.2</v>
      </c>
      <c r="B316" s="271" t="str">
        <f>[2]HUB!$B317</f>
        <v>AHK-083S</v>
      </c>
      <c r="C316" s="269" t="str">
        <f>[2]HUB!$C317</f>
        <v>3/8"(Filter drier)</v>
      </c>
      <c r="D316" s="300"/>
      <c r="E316" s="281"/>
      <c r="F316" s="298">
        <f>[2]HUB!$J317</f>
        <v>18.3941176470588</v>
      </c>
      <c r="G316" s="304"/>
    </row>
    <row r="317" ht="29.25" customHeight="1" spans="1:7">
      <c r="A317" s="296" t="str">
        <f>[2]HUB!$A318</f>
        <v>HUB151</v>
      </c>
      <c r="B317" s="271" t="str">
        <f>[2]HUB!$B318</f>
        <v>LFRG-500</v>
      </c>
      <c r="C317" s="269" t="str">
        <f>[2]HUB!$C318</f>
        <v>(0-500PSI)</v>
      </c>
      <c r="D317" s="301" t="s">
        <v>1023</v>
      </c>
      <c r="E317" s="281"/>
      <c r="F317" s="298">
        <f>[2]HUB!$J318</f>
        <v>31.7617165443252</v>
      </c>
      <c r="G317" s="268"/>
    </row>
    <row r="318" ht="32.25" customHeight="1" spans="1:7">
      <c r="A318" s="296" t="str">
        <f>[2]HUB!$A319</f>
        <v>HUB152</v>
      </c>
      <c r="B318" s="271" t="str">
        <f>[2]HUB!$B319</f>
        <v>LFRG-250</v>
      </c>
      <c r="C318" s="269" t="str">
        <f>[2]HUB!$C319</f>
        <v>(0-250PSI)</v>
      </c>
      <c r="D318" s="305"/>
      <c r="E318" s="281"/>
      <c r="F318" s="298">
        <f>[2]HUB!$J319</f>
        <v>31.7617165443252</v>
      </c>
      <c r="G318" s="268"/>
    </row>
    <row r="319" ht="27.75" customHeight="1" spans="1:7">
      <c r="A319" s="296" t="str">
        <f>[2]HUB!$A320</f>
        <v>HUB153</v>
      </c>
      <c r="B319" s="271" t="str">
        <f>[2]HUB!$B320</f>
        <v>SFRG-500B</v>
      </c>
      <c r="C319" s="269" t="str">
        <f>[2]HUB!$C320</f>
        <v>(0-500PSI)</v>
      </c>
      <c r="D319" s="301" t="s">
        <v>1023</v>
      </c>
      <c r="E319" s="281"/>
      <c r="F319" s="298">
        <f>[2]HUB!$J320</f>
        <v>34.9378881987578</v>
      </c>
      <c r="G319" s="268"/>
    </row>
    <row r="320" ht="21.6" customHeight="1" spans="1:7">
      <c r="A320" s="296" t="str">
        <f>[2]HUB!$A321</f>
        <v>HUB154</v>
      </c>
      <c r="B320" s="271" t="str">
        <f>[2]HUB!$B321</f>
        <v>SFRG-250B</v>
      </c>
      <c r="C320" s="269" t="str">
        <f>[2]HUB!$C321</f>
        <v>(0-250PSI)</v>
      </c>
      <c r="D320" s="305"/>
      <c r="E320" s="281"/>
      <c r="F320" s="298">
        <f>[2]HUB!$J321</f>
        <v>34.9378881987578</v>
      </c>
      <c r="G320" s="268"/>
    </row>
    <row r="321" spans="1:7">
      <c r="A321" s="296" t="str">
        <f>[2]HUB!$A322</f>
        <v>HUB155</v>
      </c>
      <c r="B321" s="271" t="str">
        <f>[2]HUB!$B322</f>
        <v>AH-701</v>
      </c>
      <c r="C321" s="269" t="str">
        <f>[2]HUB!$C322</f>
        <v>Flow Capacity Tons:1</v>
      </c>
      <c r="D321" s="301" t="s">
        <v>1024</v>
      </c>
      <c r="E321" s="345"/>
      <c r="F321" s="298">
        <f>[2]HUB!$J322</f>
        <v>499.041666666667</v>
      </c>
      <c r="G321" s="22"/>
    </row>
    <row r="322" spans="1:7">
      <c r="A322" s="296" t="str">
        <f>[2]HUB!$A323</f>
        <v>HUB156</v>
      </c>
      <c r="B322" s="271" t="str">
        <f>[2]HUB!$B323</f>
        <v>AH-702</v>
      </c>
      <c r="C322" s="269" t="str">
        <f>[2]HUB!$C323</f>
        <v>Flow Capacity Tons:2</v>
      </c>
      <c r="D322" s="300"/>
      <c r="E322" s="345"/>
      <c r="F322" s="298">
        <f>[2]HUB!$J323</f>
        <v>602.291666666667</v>
      </c>
      <c r="G322" s="22"/>
    </row>
    <row r="323" spans="1:7">
      <c r="A323" s="296" t="str">
        <f>[2]HUB!$A324</f>
        <v>HUB157</v>
      </c>
      <c r="B323" s="271" t="str">
        <f>[2]HUB!$B324</f>
        <v>AH-703</v>
      </c>
      <c r="C323" s="269" t="str">
        <f>[2]HUB!$C324</f>
        <v>Flow Capacity Tons:3</v>
      </c>
      <c r="D323" s="300"/>
      <c r="E323" s="345"/>
      <c r="F323" s="298">
        <f>[2]HUB!$J324</f>
        <v>921.307692307692</v>
      </c>
      <c r="G323" s="22"/>
    </row>
    <row r="324" spans="1:7">
      <c r="A324" s="296" t="str">
        <f>[2]HUB!$A325</f>
        <v>HUB158</v>
      </c>
      <c r="B324" s="271" t="str">
        <f>[2]HUB!$B325</f>
        <v>AH-705</v>
      </c>
      <c r="C324" s="269" t="str">
        <f>[2]HUB!$C325</f>
        <v>Flow Capacity Tons:5</v>
      </c>
      <c r="D324" s="305"/>
      <c r="E324" s="345"/>
      <c r="F324" s="298">
        <f>[2]HUB!$J325</f>
        <v>1794.96153846154</v>
      </c>
      <c r="G324" s="22"/>
    </row>
    <row r="325" spans="1:7">
      <c r="G325" s="265"/>
    </row>
    <row r="326" spans="1:7">
      <c r="G326" s="265"/>
    </row>
    <row r="327" spans="1:7">
      <c r="G327" s="265"/>
    </row>
    <row r="328" spans="1:7">
      <c r="G328" s="265"/>
    </row>
    <row r="329" spans="1:7">
      <c r="G329" s="265"/>
    </row>
    <row r="330" spans="1:7">
      <c r="G330" s="265"/>
    </row>
    <row r="331" spans="1:7">
      <c r="G331" s="265"/>
    </row>
    <row r="332" spans="1:7">
      <c r="G332" s="265"/>
    </row>
    <row r="333" spans="1:7">
      <c r="G333" s="265"/>
    </row>
    <row r="334" spans="1:7">
      <c r="G334" s="265"/>
    </row>
    <row r="335" spans="1:7">
      <c r="G335" s="265"/>
    </row>
    <row r="336" spans="1:7">
      <c r="G336" s="265"/>
    </row>
    <row r="337" spans="7:7">
      <c r="G337" s="265"/>
    </row>
    <row r="338" spans="7:7">
      <c r="G338" s="265"/>
    </row>
    <row r="339" spans="7:7">
      <c r="G339" s="265"/>
    </row>
    <row r="340" spans="7:7">
      <c r="G340" s="265"/>
    </row>
    <row r="341" spans="7:7">
      <c r="G341" s="265"/>
    </row>
    <row r="342" spans="7:7">
      <c r="G342" s="265"/>
    </row>
    <row r="343" spans="7:7">
      <c r="G343" s="265"/>
    </row>
    <row r="344" spans="7:7">
      <c r="G344" s="265"/>
    </row>
    <row r="345" spans="7:7">
      <c r="G345" s="265"/>
    </row>
    <row r="346" spans="7:7">
      <c r="G346" s="265"/>
    </row>
    <row r="347" spans="7:7">
      <c r="G347" s="265"/>
    </row>
    <row r="348" spans="7:7">
      <c r="G348" s="265"/>
    </row>
    <row r="349" spans="7:7">
      <c r="G349" s="265"/>
    </row>
    <row r="350" spans="7:7">
      <c r="G350" s="265"/>
    </row>
    <row r="351" spans="7:7">
      <c r="G351" s="265"/>
    </row>
    <row r="352" spans="7:7">
      <c r="G352" s="265"/>
    </row>
    <row r="353" spans="7:7">
      <c r="G353" s="265"/>
    </row>
    <row r="354" spans="7:7">
      <c r="G354" s="265"/>
    </row>
    <row r="355" spans="7:7">
      <c r="G355" s="265"/>
    </row>
    <row r="356" spans="7:7">
      <c r="G356" s="265"/>
    </row>
    <row r="357" spans="7:7">
      <c r="G357" s="265"/>
    </row>
    <row r="358" spans="7:7">
      <c r="G358" s="265"/>
    </row>
    <row r="359" spans="7:7">
      <c r="G359" s="265"/>
    </row>
    <row r="360" spans="7:7">
      <c r="G360" s="265"/>
    </row>
    <row r="361" spans="7:7">
      <c r="G361" s="265"/>
    </row>
    <row r="362" spans="7:7">
      <c r="G362" s="265"/>
    </row>
    <row r="363" spans="7:7">
      <c r="G363" s="265"/>
    </row>
    <row r="364" spans="7:7">
      <c r="G364" s="265"/>
    </row>
    <row r="365" spans="7:7">
      <c r="G365" s="265"/>
    </row>
    <row r="366" spans="7:7">
      <c r="G366" s="265"/>
    </row>
    <row r="367" spans="7:7">
      <c r="G367" s="265"/>
    </row>
    <row r="368" spans="7:7">
      <c r="G368" s="265"/>
    </row>
  </sheetData>
  <mergeCells count="79">
    <mergeCell ref="D4:D8"/>
    <mergeCell ref="D9:D10"/>
    <mergeCell ref="D11:D13"/>
    <mergeCell ref="D14:D15"/>
    <mergeCell ref="D16:D17"/>
    <mergeCell ref="D19:D26"/>
    <mergeCell ref="D27:D34"/>
    <mergeCell ref="D35:D36"/>
    <mergeCell ref="D37:D47"/>
    <mergeCell ref="D48:D56"/>
    <mergeCell ref="D57:D62"/>
    <mergeCell ref="D63:D79"/>
    <mergeCell ref="D105:D106"/>
    <mergeCell ref="D109:D110"/>
    <mergeCell ref="D111:D117"/>
    <mergeCell ref="D118:D120"/>
    <mergeCell ref="D137:D140"/>
    <mergeCell ref="D143:D148"/>
    <mergeCell ref="D149:D154"/>
    <mergeCell ref="D155:D160"/>
    <mergeCell ref="D161:D162"/>
    <mergeCell ref="D163:D168"/>
    <mergeCell ref="D169:D174"/>
    <mergeCell ref="D234:D239"/>
    <mergeCell ref="D240:D243"/>
    <mergeCell ref="D245:D246"/>
    <mergeCell ref="D247:D253"/>
    <mergeCell ref="D254:D258"/>
    <mergeCell ref="D270:D277"/>
    <mergeCell ref="D280:D284"/>
    <mergeCell ref="D307:D312"/>
    <mergeCell ref="D313:D316"/>
    <mergeCell ref="D317:D318"/>
    <mergeCell ref="D319:D320"/>
    <mergeCell ref="D321:D324"/>
    <mergeCell ref="G4:G8"/>
    <mergeCell ref="G9:G18"/>
    <mergeCell ref="G19:G26"/>
    <mergeCell ref="G27:G34"/>
    <mergeCell ref="G35:G36"/>
    <mergeCell ref="G37:G47"/>
    <mergeCell ref="G48:G56"/>
    <mergeCell ref="G57:G62"/>
    <mergeCell ref="G63:G79"/>
    <mergeCell ref="G80:G81"/>
    <mergeCell ref="G83:G87"/>
    <mergeCell ref="G89:G94"/>
    <mergeCell ref="G95:G99"/>
    <mergeCell ref="G102:G103"/>
    <mergeCell ref="G105:G108"/>
    <mergeCell ref="G109:G110"/>
    <mergeCell ref="G111:G117"/>
    <mergeCell ref="G137:G141"/>
    <mergeCell ref="G143:G148"/>
    <mergeCell ref="G149:G154"/>
    <mergeCell ref="G155:G160"/>
    <mergeCell ref="G161:G162"/>
    <mergeCell ref="G163:G168"/>
    <mergeCell ref="G169:G174"/>
    <mergeCell ref="G175:G180"/>
    <mergeCell ref="G181:G182"/>
    <mergeCell ref="G184:G185"/>
    <mergeCell ref="G196:G197"/>
    <mergeCell ref="G214:G215"/>
    <mergeCell ref="G234:G239"/>
    <mergeCell ref="G240:G243"/>
    <mergeCell ref="G245:G246"/>
    <mergeCell ref="G247:G253"/>
    <mergeCell ref="G254:G258"/>
    <mergeCell ref="G266:G267"/>
    <mergeCell ref="G270:G277"/>
    <mergeCell ref="G280:G284"/>
    <mergeCell ref="G286:G288"/>
    <mergeCell ref="G300:G301"/>
    <mergeCell ref="G307:G312"/>
    <mergeCell ref="G313:G316"/>
    <mergeCell ref="G317:G318"/>
    <mergeCell ref="G319:G320"/>
    <mergeCell ref="G321:G324"/>
  </mergeCells>
  <pageMargins left="0.7" right="0.7" top="0.75" bottom="0.75" header="0.3" footer="0.3"/>
  <pageSetup paperSize="9" orientation="portrait"/>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H300"/>
  <sheetViews>
    <sheetView zoomScale="115" zoomScaleNormal="115" workbookViewId="0">
      <pane xSplit="2" ySplit="3" topLeftCell="C4" activePane="bottomRight" state="frozen"/>
      <selection/>
      <selection pane="topRight"/>
      <selection pane="bottomLeft"/>
      <selection pane="bottomRight" activeCell="A2" sqref="A2"/>
    </sheetView>
  </sheetViews>
  <sheetFormatPr defaultColWidth="9.14285714285714" defaultRowHeight="12" outlineLevelCol="7"/>
  <cols>
    <col min="1" max="1" width="9.14285714285714" style="261"/>
    <col min="2" max="2" width="22.1428571428571" style="261" customWidth="1"/>
    <col min="3" max="3" width="14" style="262" customWidth="1"/>
    <col min="4" max="4" width="27.5714285714286" style="261" customWidth="1"/>
    <col min="5" max="5" width="11.8571428571429" style="263" customWidth="1"/>
    <col min="6" max="6" width="9" style="263" customWidth="1"/>
    <col min="7" max="7" width="13.2857142857143" style="264" customWidth="1"/>
    <col min="8" max="8" width="16" style="265" customWidth="1"/>
    <col min="9" max="16384" width="9.14285714285714" style="261"/>
  </cols>
  <sheetData>
    <row r="1" customFormat="1" ht="15" spans="1:8">
      <c r="A1" t="str">
        <f>HUB!A1</f>
        <v>DATE :28.9.26</v>
      </c>
    </row>
    <row r="2" customFormat="1" ht="15"/>
    <row r="3" s="260" customFormat="1" ht="46.5" customHeight="1" spans="1:8">
      <c r="A3" s="266" t="s">
        <v>98</v>
      </c>
      <c r="B3" s="267" t="s">
        <v>1025</v>
      </c>
      <c r="C3" s="268" t="s">
        <v>1026</v>
      </c>
      <c r="D3" s="268" t="s">
        <v>1027</v>
      </c>
      <c r="E3" s="269" t="s">
        <v>1028</v>
      </c>
      <c r="F3" s="269" t="s">
        <v>810</v>
      </c>
      <c r="G3" s="270" t="str">
        <f>[2]Fitting!L8</f>
        <v>(RM) </v>
      </c>
      <c r="H3" s="269" t="s">
        <v>1029</v>
      </c>
    </row>
    <row r="4" ht="15.75" customHeight="1" spans="1:8">
      <c r="A4" s="266" t="str">
        <f>[2]Fitting!A9</f>
        <v>FI001</v>
      </c>
      <c r="B4" s="271" t="str">
        <f>[2]Fitting!$B9</f>
        <v>100CP16A</v>
      </c>
      <c r="C4" s="272" t="s">
        <v>1030</v>
      </c>
      <c r="D4" s="271" t="str">
        <f>[2]Fitting!$D9</f>
        <v>5/8 COUPLING</v>
      </c>
      <c r="E4" s="269">
        <f>[2]Fitting!$E9</f>
        <v>10.5</v>
      </c>
      <c r="F4" s="269"/>
      <c r="G4" s="134">
        <f>[2]Fitting!L9</f>
        <v>1.87098700649675</v>
      </c>
      <c r="H4" s="268"/>
    </row>
    <row r="5" ht="15.75" customHeight="1" spans="1:8">
      <c r="A5" s="266" t="str">
        <f>[2]Fitting!A10</f>
        <v>FI002</v>
      </c>
      <c r="B5" s="271" t="str">
        <f>[2]Fitting!$B10</f>
        <v>100CP19A</v>
      </c>
      <c r="C5" s="272"/>
      <c r="D5" s="271" t="str">
        <f>[2]Fitting!$D10</f>
        <v>3/4 COUPLING</v>
      </c>
      <c r="E5" s="269">
        <f>[2]Fitting!$E10</f>
        <v>16.5</v>
      </c>
      <c r="F5" s="269"/>
      <c r="G5" s="134">
        <f>[2]Fitting!L10</f>
        <v>2.92636265200733</v>
      </c>
      <c r="H5" s="268"/>
    </row>
    <row r="6" ht="15.75" customHeight="1" spans="1:8">
      <c r="A6" s="266" t="str">
        <f>[2]Fitting!A11</f>
        <v> </v>
      </c>
      <c r="B6" s="271" t="str">
        <f>[2]Fitting!$B11</f>
        <v>100CP22A</v>
      </c>
      <c r="C6" s="272"/>
      <c r="D6" s="271" t="str">
        <f>[2]Fitting!$D11</f>
        <v>7/8 COUPLING</v>
      </c>
      <c r="E6" s="269">
        <f>[2]Fitting!$E11</f>
        <v>23</v>
      </c>
      <c r="F6" s="269"/>
      <c r="G6" s="134">
        <f>[2]Fitting!L11</f>
        <v>4.04331334332834</v>
      </c>
      <c r="H6" s="268"/>
    </row>
    <row r="7" ht="15.75" customHeight="1" spans="1:8">
      <c r="A7" s="266" t="str">
        <f>[2]Fitting!A12</f>
        <v>FI004</v>
      </c>
      <c r="B7" s="271" t="str">
        <f>[2]Fitting!$B12</f>
        <v>100CP28A</v>
      </c>
      <c r="C7" s="272"/>
      <c r="D7" s="271" t="str">
        <f>[2]Fitting!$D12</f>
        <v>1-1/8 COUPLING</v>
      </c>
      <c r="E7" s="269">
        <f>[2]Fitting!$E12</f>
        <v>47</v>
      </c>
      <c r="F7" s="269"/>
      <c r="G7" s="134">
        <f>[2]Fitting!L12</f>
        <v>6.84148064856461</v>
      </c>
      <c r="H7" s="268"/>
    </row>
    <row r="8" ht="15.75" customHeight="1" spans="1:8">
      <c r="A8" s="266" t="str">
        <f>[2]Fitting!A13</f>
        <v>FI005</v>
      </c>
      <c r="B8" s="271" t="str">
        <f>[2]Fitting!$B13</f>
        <v>100CP35A</v>
      </c>
      <c r="C8" s="272"/>
      <c r="D8" s="271" t="str">
        <f>[2]Fitting!$D13</f>
        <v>1-3/8 COUPLING</v>
      </c>
      <c r="E8" s="269">
        <f>[2]Fitting!$E13</f>
        <v>63</v>
      </c>
      <c r="F8" s="269"/>
      <c r="G8" s="134">
        <f>[2]Fitting!L13</f>
        <v>9.22880365372869</v>
      </c>
      <c r="H8" s="268"/>
    </row>
    <row r="9" ht="15.75" customHeight="1" spans="1:8">
      <c r="A9" s="266" t="str">
        <f>[2]Fitting!A14</f>
        <v>FI006</v>
      </c>
      <c r="B9" s="271" t="str">
        <f>[2]Fitting!$B14</f>
        <v>100CP42A</v>
      </c>
      <c r="C9" s="272"/>
      <c r="D9" s="271" t="str">
        <f>[2]Fitting!$D14</f>
        <v>1-5/8 COUPLING</v>
      </c>
      <c r="E9" s="269">
        <f>[2]Fitting!$E14</f>
        <v>97</v>
      </c>
      <c r="F9" s="269"/>
      <c r="G9" s="134">
        <f>[2]Fitting!L14</f>
        <v>14.1857668388028</v>
      </c>
      <c r="H9" s="268"/>
    </row>
    <row r="10" ht="15.75" customHeight="1" spans="1:8">
      <c r="A10" s="266" t="str">
        <f>[2]Fitting!A15</f>
        <v>FI007</v>
      </c>
      <c r="B10" s="271" t="str">
        <f>[2]Fitting!$B15</f>
        <v>100CP54A</v>
      </c>
      <c r="C10" s="272"/>
      <c r="D10" s="271" t="str">
        <f>[2]Fitting!$D15</f>
        <v>2-1/8 COUPLING</v>
      </c>
      <c r="E10" s="269">
        <f>[2]Fitting!$E15</f>
        <v>178</v>
      </c>
      <c r="F10" s="269"/>
      <c r="G10" s="134">
        <f>[2]Fitting!L15</f>
        <v>26.0186101393748</v>
      </c>
      <c r="H10" s="268"/>
    </row>
    <row r="11" ht="15.75" customHeight="1" spans="1:8">
      <c r="A11" s="266" t="str">
        <f>[2]Fitting!A16</f>
        <v>FI008</v>
      </c>
      <c r="B11" s="271" t="str">
        <f>[2]Fitting!$B16</f>
        <v>100CP67A</v>
      </c>
      <c r="C11" s="272"/>
      <c r="D11" s="271" t="str">
        <f>[2]Fitting!$D16</f>
        <v>2-5/8 COUPLING</v>
      </c>
      <c r="E11" s="269">
        <f>[2]Fitting!$E16</f>
        <v>260</v>
      </c>
      <c r="F11" s="269"/>
      <c r="G11" s="134">
        <f>[2]Fitting!L16</f>
        <v>39.1580598589594</v>
      </c>
      <c r="H11" s="268"/>
    </row>
    <row r="12" ht="15.75" customHeight="1" spans="1:8">
      <c r="A12" s="266" t="str">
        <f>[2]Fitting!A17</f>
        <v>FI009</v>
      </c>
      <c r="B12" s="271" t="str">
        <f>[2]Fitting!$B17</f>
        <v>100CP80A</v>
      </c>
      <c r="C12" s="272"/>
      <c r="D12" s="271" t="str">
        <f>[2]Fitting!$D17</f>
        <v>3-1/8 COUPLING</v>
      </c>
      <c r="E12" s="269">
        <f>[2]Fitting!$E17</f>
        <v>400</v>
      </c>
      <c r="F12" s="269"/>
      <c r="G12" s="134">
        <f>[2]Fitting!L17</f>
        <v>62.1254372813593</v>
      </c>
      <c r="H12" s="268"/>
    </row>
    <row r="13" ht="15.75" customHeight="1" spans="1:8">
      <c r="A13" s="266" t="str">
        <f>[2]Fitting!A18</f>
        <v>FI010</v>
      </c>
      <c r="B13" s="271">
        <f>[2]Fitting!$B18</f>
        <v>0</v>
      </c>
      <c r="C13" s="273"/>
      <c r="D13" s="271" t="str">
        <f>[2]Fitting!$D18</f>
        <v>4-1/8 COUPLING</v>
      </c>
      <c r="E13" s="269">
        <f>[2]Fitting!$E18</f>
        <v>880</v>
      </c>
      <c r="F13" s="269"/>
      <c r="G13" s="134">
        <f>[2]Fitting!L18</f>
        <v>135.717363540452</v>
      </c>
      <c r="H13" s="268"/>
    </row>
    <row r="14" ht="15.75" customHeight="1" spans="1:8">
      <c r="A14" s="266">
        <f>[2]Fitting!A19</f>
        <v>0</v>
      </c>
      <c r="B14" s="271" t="str">
        <f>[2]Fitting!$B19</f>
        <v>102CP06-03</v>
      </c>
      <c r="C14" s="274" t="s">
        <v>1031</v>
      </c>
      <c r="D14" s="107" t="str">
        <f>[2]Fitting!$D19</f>
        <v>1/4x1/8 REDUCER</v>
      </c>
      <c r="E14" s="269">
        <f>[2]Fitting!$E19</f>
        <v>2.2</v>
      </c>
      <c r="F14" s="269"/>
      <c r="G14" s="134">
        <f>[2]Fitting!L19</f>
        <v>0.950663668165917</v>
      </c>
      <c r="H14" s="268"/>
    </row>
    <row r="15" ht="15.75" customHeight="1" spans="1:8">
      <c r="A15" s="266" t="str">
        <f>[2]Fitting!A20</f>
        <v>FI011</v>
      </c>
      <c r="B15" s="271" t="str">
        <f>[2]Fitting!$B20</f>
        <v>102CP10-06</v>
      </c>
      <c r="C15" s="272"/>
      <c r="D15" s="271" t="str">
        <f>[2]Fitting!$D20</f>
        <v>3/8x1/4 REDUCER</v>
      </c>
      <c r="E15" s="269">
        <f>[2]Fitting!$E20</f>
        <v>3.8</v>
      </c>
      <c r="F15" s="269"/>
      <c r="G15" s="134">
        <f>[2]Fitting!L20</f>
        <v>1.12293619856738</v>
      </c>
      <c r="H15" s="268"/>
    </row>
    <row r="16" ht="15.75" customHeight="1" spans="1:8">
      <c r="A16" s="266" t="str">
        <f>[2]Fitting!A21</f>
        <v>FI012</v>
      </c>
      <c r="B16" s="271" t="str">
        <f>[2]Fitting!$B21</f>
        <v>102CP13-10</v>
      </c>
      <c r="C16" s="272"/>
      <c r="D16" s="271" t="str">
        <f>[2]Fitting!$D21</f>
        <v>1/2x3/8 REDUCER</v>
      </c>
      <c r="E16" s="269">
        <f>[2]Fitting!$E21</f>
        <v>5.6</v>
      </c>
      <c r="F16" s="269"/>
      <c r="G16" s="134">
        <f>[2]Fitting!L21</f>
        <v>1.32534266200233</v>
      </c>
      <c r="H16" s="268"/>
    </row>
    <row r="17" ht="15.75" customHeight="1" spans="1:8">
      <c r="A17" s="266">
        <f>[2]Fitting!A22</f>
        <v>0</v>
      </c>
      <c r="B17" s="271" t="str">
        <f>[2]Fitting!$B22</f>
        <v>102CP13-06</v>
      </c>
      <c r="C17" s="272"/>
      <c r="D17" s="107" t="str">
        <f>[2]Fitting!$D22</f>
        <v>1/2x1/4 REDUCER</v>
      </c>
      <c r="E17" s="269">
        <f>[2]Fitting!$E22</f>
        <v>5.8</v>
      </c>
      <c r="F17" s="269"/>
      <c r="G17" s="134">
        <f>[2]Fitting!L22</f>
        <v>1.3348369148759</v>
      </c>
      <c r="H17" s="268"/>
    </row>
    <row r="18" ht="15.75" customHeight="1" spans="1:8">
      <c r="A18" s="266" t="str">
        <f>[2]Fitting!A23</f>
        <v>FI013</v>
      </c>
      <c r="B18" s="271" t="str">
        <f>[2]Fitting!$B23</f>
        <v>102CP16-13</v>
      </c>
      <c r="C18" s="272"/>
      <c r="D18" s="271" t="str">
        <f>[2]Fitting!$D23</f>
        <v>5/8x1/2 REDUCER</v>
      </c>
      <c r="E18" s="269">
        <f>[2]Fitting!$E23</f>
        <v>10</v>
      </c>
      <c r="F18" s="269"/>
      <c r="G18" s="134">
        <f>[2]Fitting!L23</f>
        <v>2.0295685490588</v>
      </c>
      <c r="H18" s="268"/>
    </row>
    <row r="19" ht="15.75" customHeight="1" spans="1:8">
      <c r="A19" s="266" t="str">
        <f>[2]Fitting!A24</f>
        <v>FI014</v>
      </c>
      <c r="B19" s="271" t="str">
        <f>[2]Fitting!$B24</f>
        <v>102CP16-10</v>
      </c>
      <c r="C19" s="272"/>
      <c r="D19" s="271" t="str">
        <f>[2]Fitting!$D24</f>
        <v>5/8x3/8 REDUCER</v>
      </c>
      <c r="E19" s="269">
        <f>[2]Fitting!$E24</f>
        <v>10.5</v>
      </c>
      <c r="F19" s="269"/>
      <c r="G19" s="134">
        <f>[2]Fitting!L24</f>
        <v>2.06362402132267</v>
      </c>
      <c r="H19" s="268"/>
    </row>
    <row r="20" ht="15.75" customHeight="1" spans="1:8">
      <c r="A20" s="266" t="str">
        <f>[2]Fitting!A25</f>
        <v>FI015</v>
      </c>
      <c r="B20" s="271" t="str">
        <f>[2]Fitting!$B25</f>
        <v>102CP19-16</v>
      </c>
      <c r="C20" s="272"/>
      <c r="D20" s="271" t="str">
        <f>[2]Fitting!$D25</f>
        <v>3/4x5/8 REDUCER</v>
      </c>
      <c r="E20" s="269">
        <f>[2]Fitting!$E25</f>
        <v>16</v>
      </c>
      <c r="F20" s="269"/>
      <c r="G20" s="134">
        <f>[2]Fitting!L25</f>
        <v>3.01614526070298</v>
      </c>
      <c r="H20" s="268"/>
    </row>
    <row r="21" ht="15.75" customHeight="1" spans="1:8">
      <c r="A21" s="266" t="str">
        <f>[2]Fitting!A26</f>
        <v>FI016</v>
      </c>
      <c r="B21" s="271" t="str">
        <f>[2]Fitting!$B26</f>
        <v>102CP19-13</v>
      </c>
      <c r="C21" s="272"/>
      <c r="D21" s="271" t="str">
        <f>[2]Fitting!$D26</f>
        <v>3/4x1/2 REDUCER</v>
      </c>
      <c r="E21" s="269">
        <f>[2]Fitting!$E26</f>
        <v>16</v>
      </c>
      <c r="F21" s="269"/>
      <c r="G21" s="134">
        <f>[2]Fitting!L26</f>
        <v>3.01614526070298</v>
      </c>
      <c r="H21" s="268"/>
    </row>
    <row r="22" ht="15.75" customHeight="1" spans="1:8">
      <c r="A22" s="266" t="str">
        <f>[2]Fitting!A27</f>
        <v>FI017</v>
      </c>
      <c r="B22" s="271" t="str">
        <f>[2]Fitting!$B27</f>
        <v>102CP19-10</v>
      </c>
      <c r="C22" s="272"/>
      <c r="D22" s="107" t="str">
        <f>[2]Fitting!$D27</f>
        <v>3/4x3/8 REDUCER</v>
      </c>
      <c r="E22" s="269">
        <f>[2]Fitting!$E27</f>
        <v>16</v>
      </c>
      <c r="F22" s="269"/>
      <c r="G22" s="134">
        <f>[2]Fitting!L27</f>
        <v>3.01614526070298</v>
      </c>
      <c r="H22" s="268"/>
    </row>
    <row r="23" ht="15.75" customHeight="1" spans="1:8">
      <c r="A23" s="266" t="str">
        <f>[2]Fitting!A28</f>
        <v>FI018</v>
      </c>
      <c r="B23" s="271" t="str">
        <f>[2]Fitting!$B28</f>
        <v>102CP22-19</v>
      </c>
      <c r="C23" s="272"/>
      <c r="D23" s="271" t="str">
        <f>[2]Fitting!$D28</f>
        <v>7/8x3/4 REDUCER</v>
      </c>
      <c r="E23" s="269">
        <f>[2]Fitting!$E28</f>
        <v>22</v>
      </c>
      <c r="F23" s="269"/>
      <c r="G23" s="134">
        <f>[2]Fitting!L28</f>
        <v>4.19535898717308</v>
      </c>
      <c r="H23" s="268"/>
    </row>
    <row r="24" ht="15.75" customHeight="1" spans="1:8">
      <c r="A24" s="266" t="str">
        <f>[2]Fitting!A29</f>
        <v>FI019</v>
      </c>
      <c r="B24" s="271" t="str">
        <f>[2]Fitting!$B29</f>
        <v>102CP22-16</v>
      </c>
      <c r="C24" s="272"/>
      <c r="D24" s="271" t="str">
        <f>[2]Fitting!$D29</f>
        <v>7/8x5/8 REDUCER</v>
      </c>
      <c r="E24" s="269">
        <f>[2]Fitting!$E29</f>
        <v>22</v>
      </c>
      <c r="F24" s="269"/>
      <c r="G24" s="134">
        <f>[2]Fitting!L29</f>
        <v>4.19535898717308</v>
      </c>
      <c r="H24" s="268"/>
    </row>
    <row r="25" ht="15.75" customHeight="1" spans="1:8">
      <c r="A25" s="266" t="str">
        <f>[2]Fitting!A30</f>
        <v>FI020</v>
      </c>
      <c r="B25" s="271" t="str">
        <f>[2]Fitting!$B30</f>
        <v>102CP22-13</v>
      </c>
      <c r="C25" s="272"/>
      <c r="D25" s="271" t="str">
        <f>[2]Fitting!$D30</f>
        <v>7/8x1/2 REDUCER</v>
      </c>
      <c r="E25" s="269">
        <f>[2]Fitting!$E30</f>
        <v>22</v>
      </c>
      <c r="F25" s="269"/>
      <c r="G25" s="134">
        <f>[2]Fitting!L30</f>
        <v>4.19535898717308</v>
      </c>
      <c r="H25" s="268"/>
    </row>
    <row r="26" ht="15.75" customHeight="1" spans="1:8">
      <c r="A26" s="266" t="str">
        <f>[2]Fitting!A31</f>
        <v>FI021</v>
      </c>
      <c r="B26" s="271" t="str">
        <f>[2]Fitting!$B31</f>
        <v>102CP22-10</v>
      </c>
      <c r="C26" s="272"/>
      <c r="D26" s="107" t="str">
        <f>[2]Fitting!$D31</f>
        <v>7/8x3/8  REDUCER</v>
      </c>
      <c r="E26" s="269">
        <f>[2]Fitting!$E31</f>
        <v>22</v>
      </c>
      <c r="F26" s="269"/>
      <c r="G26" s="134">
        <f>[2]Fitting!L31</f>
        <v>4.19535898717308</v>
      </c>
      <c r="H26" s="268"/>
    </row>
    <row r="27" ht="15.75" customHeight="1" spans="1:8">
      <c r="A27" s="266" t="str">
        <f>[2]Fitting!A32</f>
        <v>FI022</v>
      </c>
      <c r="B27" s="271" t="str">
        <f>[2]Fitting!$B32</f>
        <v>102CP28-22</v>
      </c>
      <c r="C27" s="272"/>
      <c r="D27" s="271" t="str">
        <f>[2]Fitting!$D32</f>
        <v>1-1/8x7/8 REDUCER</v>
      </c>
      <c r="E27" s="269">
        <f>[2]Fitting!$E32</f>
        <v>45</v>
      </c>
      <c r="F27" s="269"/>
      <c r="G27" s="134">
        <f>[2]Fitting!L32</f>
        <v>6.83116080848465</v>
      </c>
      <c r="H27" s="268"/>
    </row>
    <row r="28" ht="15.75" customHeight="1" spans="1:8">
      <c r="A28" s="266" t="str">
        <f>[2]Fitting!A33</f>
        <v>FI023</v>
      </c>
      <c r="B28" s="271" t="str">
        <f>[2]Fitting!$B33</f>
        <v>102CP28-19</v>
      </c>
      <c r="C28" s="272"/>
      <c r="D28" s="271" t="str">
        <f>[2]Fitting!$D33</f>
        <v>1-1/8x3/4 REDUCER</v>
      </c>
      <c r="E28" s="269">
        <f>[2]Fitting!$E33</f>
        <v>38</v>
      </c>
      <c r="F28" s="269"/>
      <c r="G28" s="134">
        <f>[2]Fitting!L33</f>
        <v>6.35358154256205</v>
      </c>
      <c r="H28" s="268"/>
    </row>
    <row r="29" ht="15.75" customHeight="1" spans="1:8">
      <c r="A29" s="266" t="str">
        <f>[2]Fitting!A34</f>
        <v>FI024</v>
      </c>
      <c r="B29" s="271" t="str">
        <f>[2]Fitting!$B34</f>
        <v>102CP28-16</v>
      </c>
      <c r="C29" s="272"/>
      <c r="D29" s="271" t="str">
        <f>[2]Fitting!$D34</f>
        <v>1-1/8x5/8 REDUCER</v>
      </c>
      <c r="E29" s="269">
        <f>[2]Fitting!$E34</f>
        <v>38</v>
      </c>
      <c r="F29" s="269"/>
      <c r="G29" s="134">
        <f>[2]Fitting!L34</f>
        <v>6.35358154256205</v>
      </c>
      <c r="H29" s="268"/>
    </row>
    <row r="30" ht="15.75" customHeight="1" spans="1:8">
      <c r="A30" s="266" t="str">
        <f>[2]Fitting!A35</f>
        <v>FI025</v>
      </c>
      <c r="B30" s="271" t="str">
        <f>[2]Fitting!$B35</f>
        <v>102CP28-13</v>
      </c>
      <c r="C30" s="272"/>
      <c r="D30" s="107" t="str">
        <f>[2]Fitting!$D35</f>
        <v>1-1/8x1/2 REDUCER</v>
      </c>
      <c r="E30" s="269">
        <f>[2]Fitting!$E35</f>
        <v>35</v>
      </c>
      <c r="F30" s="269"/>
      <c r="G30" s="134">
        <f>[2]Fitting!L35</f>
        <v>6.25210311510911</v>
      </c>
      <c r="H30" s="268"/>
    </row>
    <row r="31" ht="15.75" customHeight="1" spans="1:8">
      <c r="A31" s="266" t="str">
        <f>[2]Fitting!A36</f>
        <v>FI026</v>
      </c>
      <c r="B31" s="271" t="str">
        <f>[2]Fitting!$B36</f>
        <v>102CP35-28</v>
      </c>
      <c r="C31" s="272"/>
      <c r="D31" s="271" t="str">
        <f>[2]Fitting!$D36</f>
        <v>1-3/8x1-1/8 REDUCER</v>
      </c>
      <c r="E31" s="269">
        <f>[2]Fitting!$E36</f>
        <v>62</v>
      </c>
      <c r="F31" s="269"/>
      <c r="G31" s="134">
        <f>[2]Fitting!L36</f>
        <v>9.56190515853184</v>
      </c>
      <c r="H31" s="268"/>
    </row>
    <row r="32" ht="15.75" customHeight="1" spans="1:8">
      <c r="A32" s="266" t="str">
        <f>[2]Fitting!A37</f>
        <v>FI027</v>
      </c>
      <c r="B32" s="271" t="str">
        <f>[2]Fitting!$B37</f>
        <v>102CP35-22</v>
      </c>
      <c r="C32" s="272"/>
      <c r="D32" s="271" t="str">
        <f>[2]Fitting!$D37</f>
        <v>1-3/8x7/8 REDUCER</v>
      </c>
      <c r="E32" s="269">
        <f>[2]Fitting!$E37</f>
        <v>52</v>
      </c>
      <c r="F32" s="269"/>
      <c r="G32" s="134">
        <f>[2]Fitting!L37</f>
        <v>8.97138097617858</v>
      </c>
      <c r="H32" s="268"/>
    </row>
    <row r="33" ht="15.75" customHeight="1" spans="1:8">
      <c r="A33" s="266" t="str">
        <f>[2]Fitting!A38</f>
        <v>FI028</v>
      </c>
      <c r="B33" s="271">
        <f>[2]Fitting!$B38</f>
        <v>0</v>
      </c>
      <c r="C33" s="272"/>
      <c r="D33" s="271" t="str">
        <f>[2]Fitting!$D38</f>
        <v>1-3/8x3/4 REDUCER</v>
      </c>
      <c r="E33" s="269">
        <f>[2]Fitting!$E38</f>
        <v>0</v>
      </c>
      <c r="F33" s="269"/>
      <c r="G33" s="134">
        <f>[2]Fitting!L38</f>
        <v>5.72177799988895</v>
      </c>
      <c r="H33" s="268"/>
    </row>
    <row r="34" ht="15.75" customHeight="1" spans="1:8">
      <c r="A34" s="266" t="str">
        <f>[2]Fitting!A39</f>
        <v>FI028.01</v>
      </c>
      <c r="B34" s="271" t="str">
        <f>[2]Fitting!$B39</f>
        <v>102CP35-16</v>
      </c>
      <c r="C34" s="272"/>
      <c r="D34" s="107" t="str">
        <f>[2]Fitting!$D39</f>
        <v>1-3/8x5/8 REDUCER</v>
      </c>
      <c r="E34" s="269">
        <f>[2]Fitting!$E39</f>
        <v>62</v>
      </c>
      <c r="F34" s="269"/>
      <c r="G34" s="134">
        <f>[2]Fitting!L39</f>
        <v>9.96323227275251</v>
      </c>
      <c r="H34" s="268"/>
    </row>
    <row r="35" ht="15.75" customHeight="1" spans="1:8">
      <c r="A35" s="266" t="str">
        <f>[2]Fitting!A40</f>
        <v>FI029</v>
      </c>
      <c r="B35" s="271" t="str">
        <f>[2]Fitting!$B40</f>
        <v>102CP42-35</v>
      </c>
      <c r="C35" s="272"/>
      <c r="D35" s="271" t="str">
        <f>[2]Fitting!$D40</f>
        <v>1-5/8x1-3/8 REDUCER</v>
      </c>
      <c r="E35" s="269">
        <f>[2]Fitting!$E40</f>
        <v>90</v>
      </c>
      <c r="F35" s="269"/>
      <c r="G35" s="134">
        <f>[2]Fitting!L40</f>
        <v>14.1095146871009</v>
      </c>
      <c r="H35" s="268"/>
    </row>
    <row r="36" ht="15.75" customHeight="1" spans="1:8">
      <c r="A36" s="266" t="str">
        <f>[2]Fitting!A41</f>
        <v>FI030</v>
      </c>
      <c r="B36" s="271" t="str">
        <f>[2]Fitting!$B41</f>
        <v>102CP42-28</v>
      </c>
      <c r="C36" s="272"/>
      <c r="D36" s="271" t="str">
        <f>[2]Fitting!$D41</f>
        <v>1-5/8x1-1/8 REDUCER</v>
      </c>
      <c r="E36" s="269">
        <f>[2]Fitting!$E41</f>
        <v>85</v>
      </c>
      <c r="F36" s="269"/>
      <c r="G36" s="134">
        <f>[2]Fitting!L41</f>
        <v>13.8142525959243</v>
      </c>
      <c r="H36" s="268"/>
    </row>
    <row r="37" ht="15.75" customHeight="1" spans="1:8">
      <c r="A37" s="266" t="str">
        <f>[2]Fitting!A42</f>
        <v>FI031</v>
      </c>
      <c r="B37" s="271" t="str">
        <f>[2]Fitting!$B42</f>
        <v>102CP42-22</v>
      </c>
      <c r="C37" s="272"/>
      <c r="D37" s="271" t="str">
        <f>[2]Fitting!$D42</f>
        <v>1-5/8x7/8 REDUCER</v>
      </c>
      <c r="E37" s="269">
        <f>[2]Fitting!$E42</f>
        <v>81</v>
      </c>
      <c r="F37" s="269"/>
      <c r="G37" s="134">
        <f>[2]Fitting!L42</f>
        <v>13.5757496251874</v>
      </c>
      <c r="H37" s="268"/>
    </row>
    <row r="38" ht="15.75" customHeight="1" spans="1:8">
      <c r="A38" s="266" t="str">
        <f>[2]Fitting!A43</f>
        <v>FI032</v>
      </c>
      <c r="B38" s="271" t="str">
        <f>[2]Fitting!$B43</f>
        <v>102CP42-16</v>
      </c>
      <c r="C38" s="272"/>
      <c r="D38" s="107" t="str">
        <f>[2]Fitting!$D43</f>
        <v>1-5/8x5/8 REDUCER</v>
      </c>
      <c r="E38" s="269">
        <f>[2]Fitting!$E43</f>
        <v>74</v>
      </c>
      <c r="F38" s="269"/>
      <c r="G38" s="134">
        <f>[2]Fitting!L43</f>
        <v>13.3962990726859</v>
      </c>
      <c r="H38" s="268"/>
    </row>
    <row r="39" ht="15.75" customHeight="1" spans="1:8">
      <c r="A39" s="266" t="str">
        <f>[2]Fitting!A44</f>
        <v>FI033</v>
      </c>
      <c r="B39" s="271" t="str">
        <f>[2]Fitting!$B44</f>
        <v>102CP54-42</v>
      </c>
      <c r="C39" s="272"/>
      <c r="D39" s="271" t="str">
        <f>[2]Fitting!$D44</f>
        <v>2-1/8x1-5/8 REDUCER</v>
      </c>
      <c r="E39" s="269">
        <f>[2]Fitting!$E44</f>
        <v>152</v>
      </c>
      <c r="F39" s="269"/>
      <c r="G39" s="134">
        <f>[2]Fitting!L44</f>
        <v>24.347942695319</v>
      </c>
      <c r="H39" s="268"/>
    </row>
    <row r="40" ht="15.75" customHeight="1" spans="1:8">
      <c r="A40" s="266" t="str">
        <f>[2]Fitting!A45</f>
        <v>FI034</v>
      </c>
      <c r="B40" s="271" t="str">
        <f>[2]Fitting!$B45</f>
        <v>102CP54-35</v>
      </c>
      <c r="C40" s="272"/>
      <c r="D40" s="271" t="str">
        <f>[2]Fitting!$D45</f>
        <v>2-1/8x1-3/8 REDUCER</v>
      </c>
      <c r="E40" s="269">
        <f>[2]Fitting!$E45</f>
        <v>150</v>
      </c>
      <c r="F40" s="269"/>
      <c r="G40" s="134">
        <f>[2]Fitting!L45</f>
        <v>24.0968265867066</v>
      </c>
      <c r="H40" s="268"/>
    </row>
    <row r="41" ht="15.75" customHeight="1" spans="1:8">
      <c r="A41" s="266" t="str">
        <f>[2]Fitting!A46</f>
        <v>FI035</v>
      </c>
      <c r="B41" s="271" t="str">
        <f>[2]Fitting!$B46</f>
        <v>102CP54-28</v>
      </c>
      <c r="C41" s="272"/>
      <c r="D41" s="271" t="str">
        <f>[2]Fitting!$D46</f>
        <v>2-1/8x1-1/8 REDUCER</v>
      </c>
      <c r="E41" s="269">
        <f>[2]Fitting!$E46</f>
        <v>144</v>
      </c>
      <c r="F41" s="269"/>
      <c r="G41" s="134">
        <f>[2]Fitting!L46</f>
        <v>24.2149314231773</v>
      </c>
      <c r="H41" s="268"/>
    </row>
    <row r="42" ht="15.75" customHeight="1" spans="1:8">
      <c r="A42" s="266">
        <f>[2]Fitting!A47</f>
        <v>0</v>
      </c>
      <c r="B42" s="271" t="str">
        <f>[2]Fitting!$B47</f>
        <v>102CP54-22</v>
      </c>
      <c r="C42" s="272"/>
      <c r="D42" s="271" t="str">
        <f>[2]Fitting!$D47</f>
        <v>2-1/8x7/8 REDUCER</v>
      </c>
      <c r="E42" s="269">
        <f>[2]Fitting!$E47</f>
        <v>140</v>
      </c>
      <c r="F42" s="269"/>
      <c r="G42" s="134">
        <f>[2]Fitting!L47</f>
        <v>23.9993614303959</v>
      </c>
      <c r="H42" s="268"/>
    </row>
    <row r="43" ht="15.75" customHeight="1" spans="1:8">
      <c r="A43" s="266">
        <f>[2]Fitting!A48</f>
        <v>0</v>
      </c>
      <c r="B43" s="271" t="str">
        <f>[2]Fitting!$B48</f>
        <v>102CP54-16</v>
      </c>
      <c r="C43" s="272"/>
      <c r="D43" s="107" t="str">
        <f>[2]Fitting!$D48</f>
        <v>2-1/8x5/8 REDUCER</v>
      </c>
      <c r="E43" s="269">
        <f>[2]Fitting!$E48</f>
        <v>132</v>
      </c>
      <c r="F43" s="269"/>
      <c r="G43" s="134">
        <f>[2]Fitting!L48</f>
        <v>23.831950691321</v>
      </c>
      <c r="H43" s="268"/>
    </row>
    <row r="44" ht="15.75" customHeight="1" spans="1:8">
      <c r="A44" s="266" t="str">
        <f>[2]Fitting!A49</f>
        <v>FI036</v>
      </c>
      <c r="B44" s="271" t="str">
        <f>[2]Fitting!$B49</f>
        <v>102CP67-54</v>
      </c>
      <c r="C44" s="272"/>
      <c r="D44" s="271" t="str">
        <f>[2]Fitting!$D49</f>
        <v>2-5/8x2-1/8 REDUCER</v>
      </c>
      <c r="E44" s="269">
        <f>[2]Fitting!$E49</f>
        <v>285</v>
      </c>
      <c r="F44" s="269"/>
      <c r="G44" s="134">
        <f>[2]Fitting!L49</f>
        <v>44.3839122105614</v>
      </c>
      <c r="H44" s="268"/>
    </row>
    <row r="45" ht="15.75" customHeight="1" spans="1:8">
      <c r="A45" s="266" t="str">
        <f>[2]Fitting!A50</f>
        <v>FI037</v>
      </c>
      <c r="B45" s="271" t="str">
        <f>[2]Fitting!$B50</f>
        <v>102CP67-42</v>
      </c>
      <c r="C45" s="272"/>
      <c r="D45" s="271" t="str">
        <f>[2]Fitting!$D50</f>
        <v>2-5/8x1-5/8 REDUCER</v>
      </c>
      <c r="E45" s="269">
        <f>[2]Fitting!$E50</f>
        <v>245</v>
      </c>
      <c r="F45" s="269"/>
      <c r="G45" s="134">
        <f>[2]Fitting!L50</f>
        <v>42.3084777055916</v>
      </c>
      <c r="H45" s="268"/>
    </row>
    <row r="46" ht="15.75" customHeight="1" spans="1:8">
      <c r="A46" s="266">
        <f>[2]Fitting!A51</f>
        <v>0</v>
      </c>
      <c r="B46" s="271" t="str">
        <f>[2]Fitting!$B51</f>
        <v>102CP67-35</v>
      </c>
      <c r="C46" s="272"/>
      <c r="D46" s="271" t="str">
        <f>[2]Fitting!$D51</f>
        <v>2-5/8x1-3/8 REDUCER</v>
      </c>
      <c r="E46" s="269">
        <f>[2]Fitting!$E51</f>
        <v>245</v>
      </c>
      <c r="F46" s="269"/>
      <c r="G46" s="134">
        <f>[2]Fitting!L51</f>
        <v>42.8818021544783</v>
      </c>
      <c r="H46" s="268"/>
    </row>
    <row r="47" ht="15.75" customHeight="1" spans="1:8">
      <c r="A47" s="266">
        <f>[2]Fitting!A52</f>
        <v>0</v>
      </c>
      <c r="B47" s="271" t="str">
        <f>[2]Fitting!$B52</f>
        <v>102CP67-28</v>
      </c>
      <c r="C47" s="272"/>
      <c r="D47" s="107" t="str">
        <f>[2]Fitting!$D52</f>
        <v>2-5/8x1-1/8 REDUCER</v>
      </c>
      <c r="E47" s="269">
        <f>[2]Fitting!$E52</f>
        <v>245</v>
      </c>
      <c r="F47" s="269"/>
      <c r="G47" s="134">
        <f>[2]Fitting!L52</f>
        <v>43.1684643789217</v>
      </c>
      <c r="H47" s="268"/>
    </row>
    <row r="48" ht="15.75" customHeight="1" spans="1:8">
      <c r="A48" s="266" t="str">
        <f>[2]Fitting!A53</f>
        <v>FI038</v>
      </c>
      <c r="B48" s="271" t="str">
        <f>[2]Fitting!$B53</f>
        <v>102CP80-67</v>
      </c>
      <c r="C48" s="272"/>
      <c r="D48" s="271" t="str">
        <f>[2]Fitting!$D53</f>
        <v>3-1/8x2-5/8 REDUCER</v>
      </c>
      <c r="E48" s="269">
        <f>[2]Fitting!$E53</f>
        <v>410</v>
      </c>
      <c r="F48" s="269"/>
      <c r="G48" s="134">
        <f>[2]Fitting!L53</f>
        <v>67.6236187461825</v>
      </c>
      <c r="H48" s="268"/>
    </row>
    <row r="49" ht="15.75" customHeight="1" spans="1:8">
      <c r="A49" s="266" t="str">
        <f>[2]Fitting!A54</f>
        <v>FI039</v>
      </c>
      <c r="B49" s="271" t="str">
        <f>[2]Fitting!$B54</f>
        <v>102CP80-54</v>
      </c>
      <c r="C49" s="272"/>
      <c r="D49" s="271" t="str">
        <f>[2]Fitting!$D54</f>
        <v>3-1/8x2-1/8 REDUCER</v>
      </c>
      <c r="E49" s="269">
        <f>[2]Fitting!$E54</f>
        <v>375</v>
      </c>
      <c r="F49" s="269"/>
      <c r="G49" s="134">
        <f>[2]Fitting!L54</f>
        <v>65.556784107946</v>
      </c>
      <c r="H49" s="268"/>
    </row>
    <row r="50" ht="15.75" customHeight="1" spans="1:8">
      <c r="A50" s="266">
        <f>[2]Fitting!A55</f>
        <v>0</v>
      </c>
      <c r="B50" s="271" t="str">
        <f>[2]Fitting!$B55</f>
        <v>102CP80-42</v>
      </c>
      <c r="C50" s="272"/>
      <c r="D50" s="271" t="str">
        <f>[2]Fitting!$D55</f>
        <v>3-1/8x1-5/8 REDUCER</v>
      </c>
      <c r="E50" s="269">
        <f>[2]Fitting!$E55</f>
        <v>352</v>
      </c>
      <c r="F50" s="269"/>
      <c r="G50" s="134">
        <f>[2]Fitting!L55</f>
        <v>65.2489088788939</v>
      </c>
      <c r="H50" s="268"/>
    </row>
    <row r="51" ht="15.75" customHeight="1" spans="1:8">
      <c r="A51" s="266">
        <f>[2]Fitting!A56</f>
        <v>0</v>
      </c>
      <c r="B51" s="271" t="str">
        <f>[2]Fitting!$B56</f>
        <v>102CP80-35</v>
      </c>
      <c r="C51" s="272"/>
      <c r="D51" s="271" t="str">
        <f>[2]Fitting!$D56</f>
        <v>3-1/8x1-3/8 REDUCER</v>
      </c>
      <c r="E51" s="269">
        <f>[2]Fitting!$E56</f>
        <v>352</v>
      </c>
      <c r="F51" s="269"/>
      <c r="G51" s="134">
        <f>[2]Fitting!L56</f>
        <v>65.2489088788939</v>
      </c>
      <c r="H51" s="268"/>
    </row>
    <row r="52" ht="15.75" customHeight="1" spans="1:8">
      <c r="A52" s="266">
        <f>[2]Fitting!A57</f>
        <v>0</v>
      </c>
      <c r="B52" s="271" t="str">
        <f>[2]Fitting!$B57</f>
        <v>102CP92-80</v>
      </c>
      <c r="C52" s="272"/>
      <c r="D52" s="271" t="str">
        <f>[2]Fitting!$D57</f>
        <v>3-5/8x3-1/8 REDUCER</v>
      </c>
      <c r="E52" s="269">
        <f>[2]Fitting!$E57</f>
        <v>600</v>
      </c>
      <c r="F52" s="269"/>
      <c r="G52" s="134">
        <f>[2]Fitting!L57</f>
        <v>97.6944860902882</v>
      </c>
      <c r="H52" s="268"/>
    </row>
    <row r="53" ht="15.75" customHeight="1" spans="1:8">
      <c r="A53" s="266">
        <f>[2]Fitting!A58</f>
        <v>0</v>
      </c>
      <c r="B53" s="271" t="str">
        <f>[2]Fitting!$B58</f>
        <v>102CP92-67</v>
      </c>
      <c r="C53" s="272"/>
      <c r="D53" s="271" t="str">
        <f>[2]Fitting!$D58</f>
        <v>3-5/8x2-5/8 REDUCER</v>
      </c>
      <c r="E53" s="269">
        <f>[2]Fitting!$E58</f>
        <v>600</v>
      </c>
      <c r="F53" s="269"/>
      <c r="G53" s="134">
        <f>[2]Fitting!L58</f>
        <v>98.8411349880615</v>
      </c>
      <c r="H53" s="268"/>
    </row>
    <row r="54" ht="15.75" customHeight="1" spans="1:8">
      <c r="A54" s="266">
        <f>[2]Fitting!A59</f>
        <v>0</v>
      </c>
      <c r="B54" s="271" t="str">
        <f>[2]Fitting!$B59</f>
        <v>102CP92-54</v>
      </c>
      <c r="C54" s="272"/>
      <c r="D54" s="271" t="str">
        <f>[2]Fitting!$D59</f>
        <v>3-5/8x2-1/8 REDUCER</v>
      </c>
      <c r="E54" s="269">
        <f>[2]Fitting!$E59</f>
        <v>450</v>
      </c>
      <c r="F54" s="269"/>
      <c r="G54" s="134">
        <f>[2]Fitting!L59</f>
        <v>92.8498944971958</v>
      </c>
      <c r="H54" s="268"/>
    </row>
    <row r="55" ht="15.75" customHeight="1" spans="1:8">
      <c r="A55" s="266">
        <f>[2]Fitting!A60</f>
        <v>0</v>
      </c>
      <c r="B55" s="271" t="str">
        <f>[2]Fitting!$B60</f>
        <v>102CP105-92</v>
      </c>
      <c r="C55" s="272"/>
      <c r="D55" s="271" t="str">
        <f>[2]Fitting!$D60</f>
        <v>4-1/8x3-5/8 REDUCER</v>
      </c>
      <c r="E55" s="269">
        <f>[2]Fitting!$E60</f>
        <v>900</v>
      </c>
      <c r="F55" s="269"/>
      <c r="G55" s="134">
        <f>[2]Fitting!L60</f>
        <v>147.401715808762</v>
      </c>
      <c r="H55" s="268"/>
    </row>
    <row r="56" ht="15.75" customHeight="1" spans="1:8">
      <c r="A56" s="266">
        <f>[2]Fitting!A61</f>
        <v>0</v>
      </c>
      <c r="B56" s="271" t="str">
        <f>[2]Fitting!$B61</f>
        <v>102CP105-80</v>
      </c>
      <c r="C56" s="272"/>
      <c r="D56" s="271" t="str">
        <f>[2]Fitting!$D61</f>
        <v>4-1/8x3-1/8 REDUCER</v>
      </c>
      <c r="E56" s="269">
        <f>[2]Fitting!$E61</f>
        <v>900</v>
      </c>
      <c r="F56" s="269"/>
      <c r="G56" s="134">
        <f>[2]Fitting!L61</f>
        <v>147.401715808762</v>
      </c>
      <c r="H56" s="268"/>
    </row>
    <row r="57" ht="15.75" customHeight="1" spans="1:8">
      <c r="A57" s="266">
        <f>[2]Fitting!A62</f>
        <v>0</v>
      </c>
      <c r="B57" s="271" t="str">
        <f>[2]Fitting!$B62</f>
        <v>102CP105-67</v>
      </c>
      <c r="C57" s="272"/>
      <c r="D57" s="271" t="str">
        <f>[2]Fitting!$D62</f>
        <v>4-1/8x2-5/8 REDUCER</v>
      </c>
      <c r="E57" s="269">
        <f>[2]Fitting!$E62</f>
        <v>900</v>
      </c>
      <c r="F57" s="269"/>
      <c r="G57" s="134">
        <f>[2]Fitting!L62</f>
        <v>149.695013604309</v>
      </c>
      <c r="H57" s="268"/>
    </row>
    <row r="58" ht="15.75" customHeight="1" spans="1:8">
      <c r="A58" s="266">
        <f>[2]Fitting!A63</f>
        <v>0</v>
      </c>
      <c r="B58" s="271" t="str">
        <f>[2]Fitting!$B63</f>
        <v>102CP105-54</v>
      </c>
      <c r="C58" s="273"/>
      <c r="D58" s="271" t="str">
        <f>[2]Fitting!$D63</f>
        <v>4-1/8x2-1/8 REDUCER</v>
      </c>
      <c r="E58" s="269">
        <f>[2]Fitting!$E63</f>
        <v>900</v>
      </c>
      <c r="F58" s="269"/>
      <c r="G58" s="134">
        <f>[2]Fitting!L63</f>
        <v>153.134960297629</v>
      </c>
      <c r="H58" s="268"/>
    </row>
    <row r="59" ht="15" customHeight="1" spans="1:8">
      <c r="A59" s="266">
        <f>[2]Fitting!A64</f>
        <v>0</v>
      </c>
      <c r="B59" s="271" t="str">
        <f>[2]Fitting!$B64</f>
        <v>103EB06A</v>
      </c>
      <c r="C59" s="269" t="s">
        <v>1032</v>
      </c>
      <c r="D59" s="271" t="str">
        <f>[2]Fitting!$D64</f>
        <v>1/4  ELBOW</v>
      </c>
      <c r="E59" s="269">
        <f>[2]Fitting!$E64</f>
        <v>3.5</v>
      </c>
      <c r="F59" s="269"/>
      <c r="G59" s="134">
        <f>[2]Fitting!L64</f>
        <v>1.13277444611028</v>
      </c>
      <c r="H59" s="268"/>
    </row>
    <row r="60" ht="15" customHeight="1" spans="1:8">
      <c r="A60" s="266" t="str">
        <f>[2]Fitting!A65</f>
        <v>FI046</v>
      </c>
      <c r="B60" s="271" t="str">
        <f>[2]Fitting!$B65</f>
        <v>103EB10A</v>
      </c>
      <c r="C60" s="269"/>
      <c r="D60" s="271" t="str">
        <f>[2]Fitting!$D65</f>
        <v>3/8  ELBOW</v>
      </c>
      <c r="E60" s="269">
        <f>[2]Fitting!$E65</f>
        <v>6</v>
      </c>
      <c r="F60" s="269"/>
      <c r="G60" s="134">
        <f>[2]Fitting!L65</f>
        <v>1.56957887722805</v>
      </c>
      <c r="H60" s="268"/>
    </row>
    <row r="61" ht="15" customHeight="1" spans="1:8">
      <c r="A61" s="266" t="str">
        <f>[2]Fitting!A66</f>
        <v>FI047</v>
      </c>
      <c r="B61" s="271" t="str">
        <f>[2]Fitting!$B66</f>
        <v>103EB13A</v>
      </c>
      <c r="C61" s="269"/>
      <c r="D61" s="271" t="str">
        <f>[2]Fitting!$D66</f>
        <v>1/2  ELBOW</v>
      </c>
      <c r="E61" s="269">
        <f>[2]Fitting!$E66</f>
        <v>9</v>
      </c>
      <c r="F61" s="269"/>
      <c r="G61" s="134">
        <f>[2]Fitting!L66</f>
        <v>2.0213814759287</v>
      </c>
      <c r="H61" s="268"/>
    </row>
    <row r="62" ht="15" customHeight="1" spans="1:8">
      <c r="A62" s="266" t="str">
        <f>[2]Fitting!A67</f>
        <v>FI048</v>
      </c>
      <c r="B62" s="271" t="str">
        <f>[2]Fitting!$B67</f>
        <v>103EB16A</v>
      </c>
      <c r="C62" s="269"/>
      <c r="D62" s="271" t="str">
        <f>[2]Fitting!$D67</f>
        <v>5/8  ELBOW</v>
      </c>
      <c r="E62" s="269">
        <f>[2]Fitting!$E67</f>
        <v>15.2</v>
      </c>
      <c r="F62" s="269"/>
      <c r="G62" s="134">
        <f>[2]Fitting!L67</f>
        <v>2.77177144760953</v>
      </c>
      <c r="H62" s="268"/>
    </row>
    <row r="63" ht="15" customHeight="1" spans="1:8">
      <c r="A63" s="266" t="str">
        <f>[2]Fitting!A68</f>
        <v>FI049</v>
      </c>
      <c r="B63" s="271" t="str">
        <f>[2]Fitting!$B68</f>
        <v>103EB19A</v>
      </c>
      <c r="C63" s="269"/>
      <c r="D63" s="271" t="str">
        <f>[2]Fitting!$D68</f>
        <v>3/4  ELBOW</v>
      </c>
      <c r="E63" s="269">
        <f>[2]Fitting!$E68</f>
        <v>26</v>
      </c>
      <c r="F63" s="269"/>
      <c r="G63" s="134">
        <f>[2]Fitting!L68</f>
        <v>4.71547892720306</v>
      </c>
      <c r="H63" s="268"/>
    </row>
    <row r="64" ht="15" customHeight="1" spans="1:8">
      <c r="A64" s="266" t="str">
        <f>[2]Fitting!A69</f>
        <v>FI050</v>
      </c>
      <c r="B64" s="271" t="str">
        <f>[2]Fitting!$B69</f>
        <v>103EB22A</v>
      </c>
      <c r="C64" s="269"/>
      <c r="D64" s="271" t="str">
        <f>[2]Fitting!$D69</f>
        <v>7/8  ELBOW</v>
      </c>
      <c r="E64" s="269">
        <f>[2]Fitting!$E69</f>
        <v>34</v>
      </c>
      <c r="F64" s="269"/>
      <c r="G64" s="134">
        <f>[2]Fitting!L69</f>
        <v>5.17482647565106</v>
      </c>
      <c r="H64" s="268"/>
    </row>
    <row r="65" ht="15" customHeight="1" spans="1:8">
      <c r="A65" s="266" t="str">
        <f>[2]Fitting!A70</f>
        <v>FI051</v>
      </c>
      <c r="B65" s="271" t="str">
        <f>[2]Fitting!$B70</f>
        <v>103EB28A</v>
      </c>
      <c r="C65" s="269"/>
      <c r="D65" s="271" t="str">
        <f>[2]Fitting!$D70</f>
        <v>1-1/8 ELBOW</v>
      </c>
      <c r="E65" s="269">
        <f>[2]Fitting!$E70</f>
        <v>70</v>
      </c>
      <c r="F65" s="269"/>
      <c r="G65" s="134">
        <f>[2]Fitting!L70</f>
        <v>10.6007690599145</v>
      </c>
      <c r="H65" s="268"/>
    </row>
    <row r="66" ht="15" customHeight="1" spans="1:8">
      <c r="A66" s="266">
        <f>[2]Fitting!A71</f>
        <v>0</v>
      </c>
      <c r="B66" s="271" t="str">
        <f>[2]Fitting!$B71</f>
        <v>103EB35A</v>
      </c>
      <c r="C66" s="269"/>
      <c r="D66" s="271" t="str">
        <f>[2]Fitting!$D71</f>
        <v>1-3/8 ELBOW</v>
      </c>
      <c r="E66" s="269">
        <f>[2]Fitting!$E71</f>
        <v>102</v>
      </c>
      <c r="F66" s="269"/>
      <c r="G66" s="134">
        <f>[2]Fitting!L71</f>
        <v>15.9028735632184</v>
      </c>
      <c r="H66" s="268"/>
    </row>
    <row r="67" ht="15" customHeight="1" spans="1:8">
      <c r="A67" s="266">
        <f>[2]Fitting!A72</f>
        <v>0</v>
      </c>
      <c r="B67" s="271" t="str">
        <f>[2]Fitting!$B72</f>
        <v>103EB42A</v>
      </c>
      <c r="C67" s="269"/>
      <c r="D67" s="271" t="str">
        <f>[2]Fitting!$D72</f>
        <v>1-5/8 ELBOW</v>
      </c>
      <c r="E67" s="269">
        <f>[2]Fitting!$E72</f>
        <v>150</v>
      </c>
      <c r="F67" s="269"/>
      <c r="G67" s="134">
        <f>[2]Fitting!L72</f>
        <v>23.9821616969293</v>
      </c>
      <c r="H67" s="268"/>
    </row>
    <row r="68" ht="15" customHeight="1" spans="1:8">
      <c r="A68" s="266">
        <f>[2]Fitting!A73</f>
        <v>0</v>
      </c>
      <c r="B68" s="271" t="str">
        <f>[2]Fitting!$B73</f>
        <v>103EB54A</v>
      </c>
      <c r="C68" s="269"/>
      <c r="D68" s="271" t="str">
        <f>[2]Fitting!$D73</f>
        <v>2-1/8 ELBOW</v>
      </c>
      <c r="E68" s="269">
        <f>[2]Fitting!$E73</f>
        <v>290</v>
      </c>
      <c r="F68" s="269"/>
      <c r="G68" s="134">
        <f>[2]Fitting!L73</f>
        <v>46.7316758287523</v>
      </c>
      <c r="H68" s="268"/>
    </row>
    <row r="69" ht="15" customHeight="1" spans="1:8">
      <c r="A69" s="266">
        <f>[2]Fitting!A74</f>
        <v>0</v>
      </c>
      <c r="B69" s="271" t="str">
        <f>[2]Fitting!$B74</f>
        <v>103EB67A</v>
      </c>
      <c r="C69" s="269"/>
      <c r="D69" s="271" t="str">
        <f>[2]Fitting!$D74</f>
        <v>2-5/8 ELBOW</v>
      </c>
      <c r="E69" s="269">
        <f>[2]Fitting!$E74</f>
        <v>500</v>
      </c>
      <c r="F69" s="269"/>
      <c r="G69" s="134">
        <f>[2]Fitting!L74</f>
        <v>79.7494308401355</v>
      </c>
      <c r="H69" s="268"/>
    </row>
    <row r="70" ht="15" customHeight="1" spans="1:8">
      <c r="A70" s="266">
        <f>[2]Fitting!A75</f>
        <v>0</v>
      </c>
      <c r="B70" s="271" t="str">
        <f>[2]Fitting!$B75</f>
        <v>103EB80A</v>
      </c>
      <c r="C70" s="269"/>
      <c r="D70" s="271" t="str">
        <f>[2]Fitting!$D75</f>
        <v>3-1/8 ELBOW</v>
      </c>
      <c r="E70" s="269">
        <f>[2]Fitting!$E75</f>
        <v>780</v>
      </c>
      <c r="F70" s="269"/>
      <c r="G70" s="134">
        <f>[2]Fitting!L75</f>
        <v>130.041451496474</v>
      </c>
      <c r="H70" s="268"/>
    </row>
    <row r="71" ht="15" customHeight="1" spans="1:8">
      <c r="A71" s="266">
        <f>[2]Fitting!A76</f>
        <v>0</v>
      </c>
      <c r="B71" s="271" t="str">
        <f>[2]Fitting!$B76</f>
        <v>103EB92A</v>
      </c>
      <c r="C71" s="269"/>
      <c r="D71" s="271" t="str">
        <f>[2]Fitting!$D76</f>
        <v>3-5/8 ELBOW</v>
      </c>
      <c r="E71" s="269">
        <f>[2]Fitting!$E76</f>
        <v>1250</v>
      </c>
      <c r="F71" s="269"/>
      <c r="G71" s="134">
        <f>[2]Fitting!L76</f>
        <v>208.546768282525</v>
      </c>
      <c r="H71" s="268"/>
    </row>
    <row r="72" ht="15" customHeight="1" spans="1:8">
      <c r="A72" s="266">
        <f>[2]Fitting!A77</f>
        <v>0</v>
      </c>
      <c r="B72" s="271" t="str">
        <f>[2]Fitting!$B77</f>
        <v>103EB105A</v>
      </c>
      <c r="C72" s="269"/>
      <c r="D72" s="271" t="str">
        <f>[2]Fitting!$D77</f>
        <v>4-1/8 ELBOW</v>
      </c>
      <c r="E72" s="269">
        <f>[2]Fitting!$E77</f>
        <v>1540</v>
      </c>
      <c r="F72" s="269"/>
      <c r="G72" s="134">
        <f>[2]Fitting!L77</f>
        <v>256.425093009051</v>
      </c>
      <c r="H72" s="268"/>
    </row>
    <row r="73" s="260" customFormat="1" ht="15" customHeight="1" spans="1:8">
      <c r="A73" s="266" t="str">
        <f>[2]Fitting!A78</f>
        <v>FI055</v>
      </c>
      <c r="B73" s="271" t="str">
        <f>[2]Fitting!$B78</f>
        <v>105EB22A</v>
      </c>
      <c r="C73" s="274" t="s">
        <v>1033</v>
      </c>
      <c r="D73" s="271" t="str">
        <f>[2]Fitting!$D78</f>
        <v>7/8 LONG ELBOW</v>
      </c>
      <c r="E73" s="269">
        <f>[2]Fitting!$E78</f>
        <v>52</v>
      </c>
      <c r="F73" s="269"/>
      <c r="G73" s="134">
        <f>[2]Fitting!L78</f>
        <v>7.84766505636071</v>
      </c>
      <c r="H73" s="268"/>
    </row>
    <row r="74" ht="15" customHeight="1" spans="1:8">
      <c r="A74" s="266" t="str">
        <f>[2]Fitting!A79</f>
        <v>FI056</v>
      </c>
      <c r="B74" s="271" t="str">
        <f>[2]Fitting!$B79</f>
        <v>105EB28A</v>
      </c>
      <c r="C74" s="272"/>
      <c r="D74" s="271" t="str">
        <f>[2]Fitting!$D79</f>
        <v>1-1/8 LONG ELBOW</v>
      </c>
      <c r="E74" s="269">
        <f>[2]Fitting!$E79</f>
        <v>98</v>
      </c>
      <c r="F74" s="269"/>
      <c r="G74" s="134">
        <f>[2]Fitting!L79</f>
        <v>14.827316897107</v>
      </c>
      <c r="H74" s="268"/>
    </row>
    <row r="75" ht="15" customHeight="1" spans="1:8">
      <c r="A75" s="266" t="str">
        <f>[2]Fitting!A80</f>
        <v>FI057</v>
      </c>
      <c r="B75" s="271" t="str">
        <f>[2]Fitting!$B80</f>
        <v>105EB35A</v>
      </c>
      <c r="C75" s="272"/>
      <c r="D75" s="271" t="str">
        <f>[2]Fitting!$D80</f>
        <v>1-3/8 LONG ELBOW</v>
      </c>
      <c r="E75" s="269">
        <f>[2]Fitting!$E80</f>
        <v>165</v>
      </c>
      <c r="F75" s="269"/>
      <c r="G75" s="134">
        <f>[2]Fitting!L80</f>
        <v>25.1890096618358</v>
      </c>
      <c r="H75" s="268"/>
    </row>
    <row r="76" ht="15" customHeight="1" spans="1:8">
      <c r="A76" s="266" t="str">
        <f>[2]Fitting!A81</f>
        <v>FI058</v>
      </c>
      <c r="B76" s="271" t="str">
        <f>[2]Fitting!$B81</f>
        <v>105EB42A</v>
      </c>
      <c r="C76" s="272"/>
      <c r="D76" s="271" t="str">
        <f>[2]Fitting!$D81</f>
        <v>1-5/8 LONG ELBOW</v>
      </c>
      <c r="E76" s="269">
        <f>[2]Fitting!$E81</f>
        <v>245</v>
      </c>
      <c r="F76" s="269"/>
      <c r="G76" s="134">
        <f>[2]Fitting!L81</f>
        <v>39.2125256816036</v>
      </c>
      <c r="H76" s="268"/>
    </row>
    <row r="77" ht="15" customHeight="1" spans="1:8">
      <c r="A77" s="266" t="str">
        <f>[2]Fitting!A82</f>
        <v>FI059</v>
      </c>
      <c r="B77" s="271" t="str">
        <f>[2]Fitting!$B82</f>
        <v>105EB54A</v>
      </c>
      <c r="C77" s="272"/>
      <c r="D77" s="271" t="str">
        <f>[2]Fitting!$D82</f>
        <v>2-1/8 LONG ELBOW</v>
      </c>
      <c r="E77" s="269">
        <f>[2]Fitting!$E82</f>
        <v>450</v>
      </c>
      <c r="F77" s="269"/>
      <c r="G77" s="134">
        <f>[2]Fitting!L82</f>
        <v>70.2609112110611</v>
      </c>
      <c r="H77" s="268"/>
    </row>
    <row r="78" ht="15" customHeight="1" spans="1:8">
      <c r="A78" s="266">
        <f>[2]Fitting!A83</f>
        <v>0</v>
      </c>
      <c r="B78" s="271" t="str">
        <f>[2]Fitting!$B83</f>
        <v>105EB67A</v>
      </c>
      <c r="C78" s="272"/>
      <c r="D78" s="271" t="str">
        <f>[2]Fitting!$D83</f>
        <v>2-5/8 LONG ELBOW</v>
      </c>
      <c r="E78" s="269">
        <f>[2]Fitting!$E83</f>
        <v>680</v>
      </c>
      <c r="F78" s="269"/>
      <c r="G78" s="134">
        <f>[2]Fitting!L83</f>
        <v>111.752401576989</v>
      </c>
      <c r="H78" s="268"/>
    </row>
    <row r="79" ht="15" customHeight="1" spans="1:8">
      <c r="A79" s="266">
        <f>[2]Fitting!A84</f>
        <v>0</v>
      </c>
      <c r="B79" s="271" t="str">
        <f>[2]Fitting!$B84</f>
        <v>105EB80A</v>
      </c>
      <c r="C79" s="272"/>
      <c r="D79" s="271" t="str">
        <f>[2]Fitting!$D84</f>
        <v>3-1/8 LONG ELBOW</v>
      </c>
      <c r="E79" s="269">
        <f>[2]Fitting!$E84</f>
        <v>1150</v>
      </c>
      <c r="F79" s="269"/>
      <c r="G79" s="134">
        <f>[2]Fitting!L84</f>
        <v>202.641526458993</v>
      </c>
      <c r="H79" s="268"/>
    </row>
    <row r="80" ht="15" customHeight="1" spans="1:8">
      <c r="A80" s="266">
        <f>[2]Fitting!A85</f>
        <v>0</v>
      </c>
      <c r="B80" s="271" t="str">
        <f>[2]Fitting!$B85</f>
        <v>105EB92A</v>
      </c>
      <c r="C80" s="272"/>
      <c r="D80" s="271" t="str">
        <f>[2]Fitting!$D85</f>
        <v>3-5/8 LONG ELBOW</v>
      </c>
      <c r="E80" s="269">
        <f>[2]Fitting!$E85</f>
        <v>1550</v>
      </c>
      <c r="F80" s="269"/>
      <c r="G80" s="134">
        <f>[2]Fitting!L85</f>
        <v>274.880407018713</v>
      </c>
      <c r="H80" s="268"/>
    </row>
    <row r="81" ht="15" customHeight="1" spans="1:8">
      <c r="A81" s="266">
        <f>[2]Fitting!A86</f>
        <v>0</v>
      </c>
      <c r="B81" s="271" t="str">
        <f>[2]Fitting!$B86</f>
        <v>105EB105A</v>
      </c>
      <c r="C81" s="272"/>
      <c r="D81" s="271" t="str">
        <f>[2]Fitting!$D86</f>
        <v>4-1/8 LONG ELBOW</v>
      </c>
      <c r="E81" s="269">
        <f>[2]Fitting!$E86</f>
        <v>2325</v>
      </c>
      <c r="F81" s="269"/>
      <c r="G81" s="134">
        <f>[2]Fitting!L86</f>
        <v>412.320610528069</v>
      </c>
      <c r="H81" s="268"/>
    </row>
    <row r="82" ht="15" customHeight="1" spans="1:8">
      <c r="A82" s="266" t="str">
        <f>[2]Fitting!A87</f>
        <v>FI059.1</v>
      </c>
      <c r="B82" s="271">
        <f>[2]Fitting!$B87</f>
        <v>0</v>
      </c>
      <c r="C82" s="272" t="s">
        <v>1034</v>
      </c>
      <c r="D82" s="271" t="str">
        <f>[2]Fitting!$D87</f>
        <v>3/8 ELBOW 45º</v>
      </c>
      <c r="E82" s="269">
        <f>[2]Fitting!$E87</f>
        <v>0</v>
      </c>
      <c r="F82" s="269"/>
      <c r="G82" s="134">
        <f>[2]Fitting!L87</f>
        <v>1.70174162918541</v>
      </c>
      <c r="H82" s="275"/>
    </row>
    <row r="83" ht="15" customHeight="1" spans="1:8">
      <c r="A83" s="266" t="str">
        <f>[2]Fitting!A88</f>
        <v>FI059.2</v>
      </c>
      <c r="B83" s="271">
        <f>[2]Fitting!$B88</f>
        <v>0</v>
      </c>
      <c r="C83" s="272"/>
      <c r="D83" s="271" t="str">
        <f>[2]Fitting!$D88</f>
        <v>1/2 ELBOW 45º</v>
      </c>
      <c r="E83" s="269">
        <f>[2]Fitting!$E88</f>
        <v>0</v>
      </c>
      <c r="F83" s="269"/>
      <c r="G83" s="134">
        <f>[2]Fitting!L88</f>
        <v>2.22908545727136</v>
      </c>
      <c r="H83" s="276"/>
    </row>
    <row r="84" ht="15" customHeight="1" spans="1:8">
      <c r="A84" s="266" t="str">
        <f>[2]Fitting!A89</f>
        <v>FI059.3</v>
      </c>
      <c r="B84" s="271">
        <f>[2]Fitting!$B89</f>
        <v>0</v>
      </c>
      <c r="C84" s="272"/>
      <c r="D84" s="271" t="str">
        <f>[2]Fitting!$D89</f>
        <v>5/8 ELBOW 45º</v>
      </c>
      <c r="E84" s="269">
        <f>[2]Fitting!$E89</f>
        <v>0</v>
      </c>
      <c r="F84" s="269"/>
      <c r="G84" s="134">
        <f>[2]Fitting!L89</f>
        <v>3.34018823921373</v>
      </c>
      <c r="H84" s="276"/>
    </row>
    <row r="85" ht="15" customHeight="1" spans="1:8">
      <c r="A85" s="266" t="str">
        <f>[2]Fitting!A90</f>
        <v>FI059.4</v>
      </c>
      <c r="B85" s="271">
        <f>[2]Fitting!$B90</f>
        <v>0</v>
      </c>
      <c r="C85" s="272"/>
      <c r="D85" s="271" t="str">
        <f>[2]Fitting!$D90</f>
        <v>3/4 ELBOW 45º</v>
      </c>
      <c r="E85" s="269">
        <f>[2]Fitting!$E90</f>
        <v>0</v>
      </c>
      <c r="F85" s="269"/>
      <c r="G85" s="134">
        <f>[2]Fitting!L90</f>
        <v>4.1128002665334</v>
      </c>
      <c r="H85" s="276"/>
    </row>
    <row r="86" ht="15" customHeight="1" spans="1:8">
      <c r="A86" s="266" t="str">
        <f>[2]Fitting!A91</f>
        <v>FI060</v>
      </c>
      <c r="B86" s="271" t="str">
        <f>[2]Fitting!$B91</f>
        <v>107EB22A</v>
      </c>
      <c r="C86" s="272"/>
      <c r="D86" s="271" t="str">
        <f>[2]Fitting!$D91</f>
        <v>7/8 ELBOW 45º</v>
      </c>
      <c r="E86" s="269">
        <f>[2]Fitting!$E91</f>
        <v>32</v>
      </c>
      <c r="F86" s="269"/>
      <c r="G86" s="134">
        <f>[2]Fitting!L91</f>
        <v>5.89469265367316</v>
      </c>
      <c r="H86" s="276"/>
    </row>
    <row r="87" ht="15" customHeight="1" spans="1:8">
      <c r="A87" s="266" t="str">
        <f>[2]Fitting!A92</f>
        <v>FI061</v>
      </c>
      <c r="B87" s="271" t="str">
        <f>[2]Fitting!$B92</f>
        <v>107EB28A</v>
      </c>
      <c r="C87" s="272"/>
      <c r="D87" s="271" t="str">
        <f>[2]Fitting!$D92</f>
        <v>1-1/8 ELBOW 45º</v>
      </c>
      <c r="E87" s="269">
        <f>[2]Fitting!$E92</f>
        <v>56</v>
      </c>
      <c r="F87" s="269"/>
      <c r="G87" s="134">
        <f>[2]Fitting!L92</f>
        <v>8.9232217224721</v>
      </c>
      <c r="H87" s="276"/>
    </row>
    <row r="88" ht="15" customHeight="1" spans="1:8">
      <c r="A88" s="266" t="str">
        <f>[2]Fitting!A93</f>
        <v>FI062</v>
      </c>
      <c r="B88" s="271" t="str">
        <f>[2]Fitting!$B93</f>
        <v>107EB35A</v>
      </c>
      <c r="C88" s="272"/>
      <c r="D88" s="271" t="str">
        <f>[2]Fitting!$D93</f>
        <v>1-3/8 ELBOW 45º</v>
      </c>
      <c r="E88" s="269">
        <f>[2]Fitting!$E93</f>
        <v>91</v>
      </c>
      <c r="F88" s="269"/>
      <c r="G88" s="134">
        <f>[2]Fitting!L93</f>
        <v>14.6363998556277</v>
      </c>
      <c r="H88" s="276"/>
    </row>
    <row r="89" ht="15" customHeight="1" spans="1:8">
      <c r="A89" s="266" t="str">
        <f>[2]Fitting!A94</f>
        <v>FI063</v>
      </c>
      <c r="B89" s="271" t="str">
        <f>[2]Fitting!$B94</f>
        <v>107EB42A</v>
      </c>
      <c r="C89" s="272"/>
      <c r="D89" s="271" t="str">
        <f>[2]Fitting!$D94</f>
        <v>1-5/8 ELBOW 45º</v>
      </c>
      <c r="E89" s="269">
        <f>[2]Fitting!$E94</f>
        <v>138</v>
      </c>
      <c r="F89" s="269"/>
      <c r="G89" s="134">
        <f>[2]Fitting!L94</f>
        <v>21.6842773057916</v>
      </c>
      <c r="H89" s="276"/>
    </row>
    <row r="90" ht="15" customHeight="1" spans="1:8">
      <c r="A90" s="266" t="str">
        <f>[2]Fitting!A95</f>
        <v>FI064</v>
      </c>
      <c r="B90" s="271" t="str">
        <f>[2]Fitting!$B95</f>
        <v>107EB54A</v>
      </c>
      <c r="C90" s="272"/>
      <c r="D90" s="271" t="str">
        <f>[2]Fitting!$D95</f>
        <v>2-1/8 ELBOW 45º</v>
      </c>
      <c r="E90" s="269">
        <f>[2]Fitting!$E95</f>
        <v>248</v>
      </c>
      <c r="F90" s="269"/>
      <c r="G90" s="134">
        <f>[2]Fitting!L95</f>
        <v>39.164939752346</v>
      </c>
      <c r="H90" s="276"/>
    </row>
    <row r="91" ht="15" customHeight="1" spans="1:8">
      <c r="A91" s="266">
        <f>[2]Fitting!A96</f>
        <v>0</v>
      </c>
      <c r="B91" s="271" t="str">
        <f>[2]Fitting!$B96</f>
        <v>107EB67A</v>
      </c>
      <c r="C91" s="272"/>
      <c r="D91" s="271" t="str">
        <f>[2]Fitting!$D96</f>
        <v>2-5/8 ELBOW 45º</v>
      </c>
      <c r="E91" s="269">
        <f>[2]Fitting!$E96</f>
        <v>405</v>
      </c>
      <c r="F91" s="269"/>
      <c r="G91" s="134">
        <f>[2]Fitting!L96</f>
        <v>66.9040965628297</v>
      </c>
      <c r="H91" s="276"/>
    </row>
    <row r="92" ht="15" customHeight="1" spans="1:8">
      <c r="A92" s="266">
        <f>[2]Fitting!A97</f>
        <v>0</v>
      </c>
      <c r="B92" s="271" t="str">
        <f>[2]Fitting!$B97</f>
        <v>107EB80A</v>
      </c>
      <c r="C92" s="272"/>
      <c r="D92" s="271" t="str">
        <f>[2]Fitting!$D97</f>
        <v>3-1/8 ELBOW 45º</v>
      </c>
      <c r="E92" s="269">
        <f>[2]Fitting!$E97</f>
        <v>650</v>
      </c>
      <c r="F92" s="269"/>
      <c r="G92" s="134">
        <f>[2]Fitting!L97</f>
        <v>109.132308845577</v>
      </c>
      <c r="H92" s="276"/>
    </row>
    <row r="93" ht="15" customHeight="1" spans="1:8">
      <c r="A93" s="266">
        <f>[2]Fitting!A98</f>
        <v>0</v>
      </c>
      <c r="B93" s="271" t="str">
        <f>[2]Fitting!$B98</f>
        <v>107EB92A</v>
      </c>
      <c r="C93" s="272"/>
      <c r="D93" s="271" t="str">
        <f>[2]Fitting!$D98</f>
        <v>3-5/8 ELBOW 45º</v>
      </c>
      <c r="E93" s="269">
        <f>[2]Fitting!$E98</f>
        <v>1000</v>
      </c>
      <c r="F93" s="269"/>
      <c r="G93" s="134">
        <f>[2]Fitting!L98</f>
        <v>169.130712421567</v>
      </c>
      <c r="H93" s="276"/>
    </row>
    <row r="94" ht="15" customHeight="1" spans="1:8">
      <c r="A94" s="266">
        <f>[2]Fitting!A99</f>
        <v>0</v>
      </c>
      <c r="B94" s="271" t="str">
        <f>[2]Fitting!$B99</f>
        <v>107EB105A</v>
      </c>
      <c r="C94" s="273"/>
      <c r="D94" s="271" t="str">
        <f>[2]Fitting!$D99</f>
        <v>4-1/8 ELBOW 45º</v>
      </c>
      <c r="E94" s="269">
        <f>[2]Fitting!$E99</f>
        <v>1150</v>
      </c>
      <c r="F94" s="269"/>
      <c r="G94" s="134">
        <f>[2]Fitting!L99</f>
        <v>201.724207340774</v>
      </c>
      <c r="H94" s="277"/>
    </row>
    <row r="95" ht="15" customHeight="1" spans="1:8">
      <c r="A95" s="266" t="str">
        <f>[2]Fitting!A100</f>
        <v>FI065</v>
      </c>
      <c r="B95" s="271" t="str">
        <f>[2]Fitting!$B100</f>
        <v>120PT16A</v>
      </c>
      <c r="C95" s="269" t="s">
        <v>1035</v>
      </c>
      <c r="D95" s="271" t="str">
        <f>[2]Fitting!$D100</f>
        <v>5/8  P-TRAP</v>
      </c>
      <c r="E95" s="269">
        <f>[2]Fitting!$E100</f>
        <v>88</v>
      </c>
      <c r="F95" s="269"/>
      <c r="G95" s="134">
        <f>[2]Fitting!L100</f>
        <v>16.5567761573759</v>
      </c>
      <c r="H95" s="268"/>
    </row>
    <row r="96" ht="15" customHeight="1" spans="1:8">
      <c r="A96" s="266" t="str">
        <f>[2]Fitting!A101</f>
        <v>FI066</v>
      </c>
      <c r="B96" s="271" t="str">
        <f>[2]Fitting!$B101</f>
        <v>120PT19A</v>
      </c>
      <c r="C96" s="269"/>
      <c r="D96" s="271" t="str">
        <f>[2]Fitting!$D101</f>
        <v>3/4  P-TRAP</v>
      </c>
      <c r="E96" s="269">
        <f>[2]Fitting!$E101</f>
        <v>130</v>
      </c>
      <c r="F96" s="269"/>
      <c r="G96" s="134">
        <f>[2]Fitting!L101</f>
        <v>26.5626429209638</v>
      </c>
      <c r="H96" s="268"/>
    </row>
    <row r="97" ht="15" customHeight="1" spans="1:8">
      <c r="A97" s="266" t="str">
        <f>[2]Fitting!A102</f>
        <v>FI067</v>
      </c>
      <c r="B97" s="271" t="str">
        <f>[2]Fitting!$B102</f>
        <v>120PT22A</v>
      </c>
      <c r="C97" s="269"/>
      <c r="D97" s="271" t="str">
        <f>[2]Fitting!$D102</f>
        <v>7/8  P-TRAP</v>
      </c>
      <c r="E97" s="269">
        <f>[2]Fitting!$E102</f>
        <v>170</v>
      </c>
      <c r="F97" s="269"/>
      <c r="G97" s="134">
        <f>[2]Fitting!L102</f>
        <v>34.7934971907985</v>
      </c>
      <c r="H97" s="268"/>
    </row>
    <row r="98" ht="15" customHeight="1" spans="1:8">
      <c r="A98" s="266" t="str">
        <f>[2]Fitting!A103</f>
        <v>FI068</v>
      </c>
      <c r="B98" s="271" t="str">
        <f>[2]Fitting!$B103</f>
        <v>120PT28A</v>
      </c>
      <c r="C98" s="269"/>
      <c r="D98" s="271" t="str">
        <f>[2]Fitting!$D103</f>
        <v>1-1/8 P-TRAP</v>
      </c>
      <c r="E98" s="269">
        <f>[2]Fitting!$E103</f>
        <v>285</v>
      </c>
      <c r="F98" s="269"/>
      <c r="G98" s="134">
        <f>[2]Fitting!L103</f>
        <v>55.9241515605833</v>
      </c>
      <c r="H98" s="268"/>
    </row>
    <row r="99" ht="15" customHeight="1" spans="1:8">
      <c r="A99" s="266" t="str">
        <f>[2]Fitting!A104</f>
        <v>FI069</v>
      </c>
      <c r="B99" s="271" t="str">
        <f>[2]Fitting!$B104</f>
        <v>120PT35A</v>
      </c>
      <c r="C99" s="269"/>
      <c r="D99" s="271" t="str">
        <f>[2]Fitting!$D104</f>
        <v>1-3/8 P-TRAP</v>
      </c>
      <c r="E99" s="269">
        <f>[2]Fitting!$E104</f>
        <v>520</v>
      </c>
      <c r="F99" s="269"/>
      <c r="G99" s="134">
        <f>[2]Fitting!L104</f>
        <v>90.5164639902271</v>
      </c>
      <c r="H99" s="268"/>
    </row>
    <row r="100" ht="15" customHeight="1" spans="1:8">
      <c r="A100" s="266" t="str">
        <f>[2]Fitting!A105</f>
        <v>FI070</v>
      </c>
      <c r="B100" s="271" t="str">
        <f>[2]Fitting!$B105</f>
        <v>120PT42A</v>
      </c>
      <c r="C100" s="269"/>
      <c r="D100" s="271" t="str">
        <f>[2]Fitting!$D105</f>
        <v>1-5/8 P-TRAP</v>
      </c>
      <c r="E100" s="269">
        <f>[2]Fitting!$E105</f>
        <v>850</v>
      </c>
      <c r="F100" s="269"/>
      <c r="G100" s="134">
        <f>[2]Fitting!L105</f>
        <v>148.003706480093</v>
      </c>
      <c r="H100" s="268"/>
    </row>
    <row r="101" ht="15" customHeight="1" spans="1:8">
      <c r="A101" s="266" t="str">
        <f>[2]Fitting!A106</f>
        <v>FI071</v>
      </c>
      <c r="B101" s="271" t="str">
        <f>[2]Fitting!$B106</f>
        <v>120PT54A</v>
      </c>
      <c r="C101" s="269"/>
      <c r="D101" s="271" t="str">
        <f>[2]Fitting!$D106</f>
        <v>2-1/8 P-TRAP</v>
      </c>
      <c r="E101" s="269">
        <f>[2]Fitting!$E106</f>
        <v>1550</v>
      </c>
      <c r="F101" s="269"/>
      <c r="G101" s="134">
        <f>[2]Fitting!L106</f>
        <v>268.000513632073</v>
      </c>
      <c r="H101" s="268"/>
    </row>
    <row r="102" ht="15" customHeight="1" spans="1:8">
      <c r="A102" s="266" t="str">
        <f>[2]Fitting!A107</f>
        <v>FI072</v>
      </c>
      <c r="B102" s="271" t="str">
        <f>[2]Fitting!$B107</f>
        <v>109RB10A</v>
      </c>
      <c r="C102" s="274" t="s">
        <v>1036</v>
      </c>
      <c r="D102" s="271" t="str">
        <f>[2]Fitting!$D107</f>
        <v>3/8 U BEND</v>
      </c>
      <c r="E102" s="269">
        <f>[2]Fitting!$E107</f>
        <v>15</v>
      </c>
      <c r="F102" s="269"/>
      <c r="G102" s="134">
        <f>[2]Fitting!L107</f>
        <v>3.29202898550725</v>
      </c>
      <c r="H102" s="268"/>
    </row>
    <row r="103" ht="15" customHeight="1" spans="1:8">
      <c r="A103" s="266" t="str">
        <f>[2]Fitting!A108</f>
        <v>FI073</v>
      </c>
      <c r="B103" s="271" t="str">
        <f>[2]Fitting!$B108</f>
        <v>109RB13A</v>
      </c>
      <c r="C103" s="272"/>
      <c r="D103" s="271" t="str">
        <f>[2]Fitting!$D108</f>
        <v>1/2 U BEND</v>
      </c>
      <c r="E103" s="269">
        <f>[2]Fitting!$E108</f>
        <v>18</v>
      </c>
      <c r="F103" s="269"/>
      <c r="G103" s="134">
        <f>[2]Fitting!L108</f>
        <v>3.81283691487589</v>
      </c>
      <c r="H103" s="268"/>
    </row>
    <row r="104" ht="15" customHeight="1" spans="1:8">
      <c r="A104" s="266" t="str">
        <f>[2]Fitting!A109</f>
        <v>FI074</v>
      </c>
      <c r="B104" s="271" t="str">
        <f>[2]Fitting!$B109</f>
        <v>109RB16A</v>
      </c>
      <c r="C104" s="272"/>
      <c r="D104" s="271" t="str">
        <f>[2]Fitting!$D109</f>
        <v>5/8 U BEND</v>
      </c>
      <c r="E104" s="269">
        <f>[2]Fitting!$E109</f>
        <v>38</v>
      </c>
      <c r="F104" s="269"/>
      <c r="G104" s="134">
        <f>[2]Fitting!L109</f>
        <v>7.78941529235382</v>
      </c>
      <c r="H104" s="268"/>
    </row>
    <row r="105" ht="15" customHeight="1" spans="1:8">
      <c r="A105" s="266" t="str">
        <f>[2]Fitting!A110</f>
        <v>FI075</v>
      </c>
      <c r="B105" s="271" t="str">
        <f>[2]Fitting!$B110</f>
        <v>109RB19A</v>
      </c>
      <c r="C105" s="272"/>
      <c r="D105" s="271" t="str">
        <f>[2]Fitting!$D110</f>
        <v>3/4 U BEND</v>
      </c>
      <c r="E105" s="269">
        <f>[2]Fitting!$E110</f>
        <v>63</v>
      </c>
      <c r="F105" s="269"/>
      <c r="G105" s="134">
        <f>[2]Fitting!L110</f>
        <v>11.3812199960626</v>
      </c>
      <c r="H105" s="268"/>
    </row>
    <row r="106" ht="15" customHeight="1" spans="1:8">
      <c r="A106" s="266" t="str">
        <f>[2]Fitting!A111</f>
        <v>FI076</v>
      </c>
      <c r="B106" s="271" t="str">
        <f>[2]Fitting!$B111</f>
        <v>109RB22A</v>
      </c>
      <c r="C106" s="272"/>
      <c r="D106" s="271" t="str">
        <f>[2]Fitting!$D111</f>
        <v>7/8 U BEND</v>
      </c>
      <c r="E106" s="269">
        <f>[2]Fitting!$E111</f>
        <v>80</v>
      </c>
      <c r="F106" s="269"/>
      <c r="G106" s="134">
        <f>[2]Fitting!L111</f>
        <v>14.2101070676783</v>
      </c>
      <c r="H106" s="268"/>
    </row>
    <row r="107" ht="15" customHeight="1" spans="1:8">
      <c r="A107" s="266" t="str">
        <f>[2]Fitting!A112</f>
        <v>FI077</v>
      </c>
      <c r="B107" s="271" t="str">
        <f>[2]Fitting!$B112</f>
        <v>109RB28A</v>
      </c>
      <c r="C107" s="272"/>
      <c r="D107" s="271" t="str">
        <f>[2]Fitting!$D112</f>
        <v>1-1/8 U BEND</v>
      </c>
      <c r="E107" s="269">
        <f>[2]Fitting!$E112</f>
        <v>150</v>
      </c>
      <c r="F107" s="269"/>
      <c r="G107" s="134">
        <f>[2]Fitting!L112</f>
        <v>29.0519134372208</v>
      </c>
      <c r="H107" s="268"/>
    </row>
    <row r="108" ht="15" customHeight="1" spans="1:8">
      <c r="A108" s="266" t="str">
        <f>[2]Fitting!A113</f>
        <v>FI078</v>
      </c>
      <c r="B108" s="271" t="str">
        <f>[2]Fitting!$B113</f>
        <v>109RB35A</v>
      </c>
      <c r="C108" s="272"/>
      <c r="D108" s="271" t="str">
        <f>[2]Fitting!$D113</f>
        <v>1-3/8 U BEND</v>
      </c>
      <c r="E108" s="269">
        <f>[2]Fitting!$E113</f>
        <v>245</v>
      </c>
      <c r="F108" s="269"/>
      <c r="G108" s="134">
        <f>[2]Fitting!L113</f>
        <v>45.4416958187573</v>
      </c>
      <c r="H108" s="268"/>
    </row>
    <row r="109" ht="15" customHeight="1" spans="1:8">
      <c r="A109" s="266" t="str">
        <f>[2]Fitting!A114</f>
        <v>FI079</v>
      </c>
      <c r="B109" s="271" t="str">
        <f>[2]Fitting!$B114</f>
        <v>109RB42A</v>
      </c>
      <c r="C109" s="272"/>
      <c r="D109" s="271" t="str">
        <f>[2]Fitting!$D114</f>
        <v>1-5/8 U BEND</v>
      </c>
      <c r="E109" s="269">
        <f>[2]Fitting!$E114</f>
        <v>385</v>
      </c>
      <c r="F109" s="269"/>
      <c r="G109" s="134">
        <f>[2]Fitting!L114</f>
        <v>65.5395843744794</v>
      </c>
      <c r="H109" s="268"/>
    </row>
    <row r="110" ht="15" customHeight="1" spans="1:8">
      <c r="A110" s="266" t="str">
        <f>[2]Fitting!A115</f>
        <v>FI080</v>
      </c>
      <c r="B110" s="271" t="str">
        <f>[2]Fitting!$B115</f>
        <v>109RB54A</v>
      </c>
      <c r="C110" s="273"/>
      <c r="D110" s="271" t="str">
        <f>[2]Fitting!$D115</f>
        <v>2-1/8 U BEND</v>
      </c>
      <c r="E110" s="269">
        <f>[2]Fitting!$E115</f>
        <v>620</v>
      </c>
      <c r="F110" s="269"/>
      <c r="G110" s="134">
        <f>[2]Fitting!L115</f>
        <v>106.512216114165</v>
      </c>
      <c r="H110" s="268"/>
    </row>
    <row r="111" ht="15" customHeight="1" spans="1:8">
      <c r="A111" s="266" t="str">
        <f>[2]Fitting!A116</f>
        <v>FI081</v>
      </c>
      <c r="B111" s="271" t="str">
        <f>[2]Fitting!$B116</f>
        <v>112ST06A</v>
      </c>
      <c r="C111" s="274" t="s">
        <v>1037</v>
      </c>
      <c r="D111" s="271" t="str">
        <f>[2]Fitting!$D116</f>
        <v>1/4  Tee</v>
      </c>
      <c r="E111" s="269">
        <f>[2]Fitting!$E116</f>
        <v>6.1</v>
      </c>
      <c r="F111" s="269"/>
      <c r="G111" s="134">
        <f>[2]Fitting!L116</f>
        <v>1.84346055305681</v>
      </c>
      <c r="H111" s="268"/>
    </row>
    <row r="112" ht="15" customHeight="1" spans="1:8">
      <c r="A112" s="266">
        <f>[2]Fitting!A117</f>
        <v>0</v>
      </c>
      <c r="B112" s="271" t="str">
        <f>[2]Fitting!$B117</f>
        <v>112ST08A</v>
      </c>
      <c r="C112" s="272"/>
      <c r="D112" s="271" t="str">
        <f>[2]Fitting!$D117</f>
        <v>5/16  Tee</v>
      </c>
      <c r="E112" s="269">
        <f>[2]Fitting!$E117</f>
        <v>8.5</v>
      </c>
      <c r="F112" s="269"/>
      <c r="G112" s="134">
        <f>[2]Fitting!L117</f>
        <v>2.40469473596535</v>
      </c>
      <c r="H112" s="268"/>
    </row>
    <row r="113" ht="15" customHeight="1" spans="1:8">
      <c r="A113" s="266" t="str">
        <f>[2]Fitting!A118</f>
        <v>FI083</v>
      </c>
      <c r="B113" s="271" t="str">
        <f>[2]Fitting!$B118</f>
        <v>112ST10A</v>
      </c>
      <c r="C113" s="272"/>
      <c r="D113" s="271" t="str">
        <f>[2]Fitting!$D118</f>
        <v>3/8  Tee</v>
      </c>
      <c r="E113" s="269">
        <f>[2]Fitting!$E118</f>
        <v>9</v>
      </c>
      <c r="F113" s="269"/>
      <c r="G113" s="134">
        <f>[2]Fitting!L118</f>
        <v>2.55023888055972</v>
      </c>
      <c r="H113" s="268"/>
    </row>
    <row r="114" ht="15" customHeight="1" spans="1:8">
      <c r="A114" s="266" t="str">
        <f>[2]Fitting!A119</f>
        <v>FI084</v>
      </c>
      <c r="B114" s="271" t="str">
        <f>[2]Fitting!$B119</f>
        <v>112ST13A</v>
      </c>
      <c r="C114" s="272"/>
      <c r="D114" s="271" t="str">
        <f>[2]Fitting!$D119</f>
        <v>1/2  Tee</v>
      </c>
      <c r="E114" s="269">
        <f>[2]Fitting!$E119</f>
        <v>15.8</v>
      </c>
      <c r="F114" s="269"/>
      <c r="G114" s="134">
        <f>[2]Fitting!L119</f>
        <v>3.46624164584374</v>
      </c>
      <c r="H114" s="268"/>
    </row>
    <row r="115" ht="15" customHeight="1" spans="1:8">
      <c r="A115" s="266" t="str">
        <f>[2]Fitting!A120</f>
        <v>FI085</v>
      </c>
      <c r="B115" s="271" t="str">
        <f>[2]Fitting!$B120</f>
        <v>112ST16A</v>
      </c>
      <c r="C115" s="272"/>
      <c r="D115" s="271" t="str">
        <f>[2]Fitting!$D120</f>
        <v>5/8  Tee</v>
      </c>
      <c r="E115" s="269">
        <f>[2]Fitting!$E120</f>
        <v>26.5</v>
      </c>
      <c r="F115" s="269"/>
      <c r="G115" s="134">
        <f>[2]Fitting!L120</f>
        <v>4.95593120106613</v>
      </c>
      <c r="H115" s="268"/>
    </row>
    <row r="116" ht="15" customHeight="1" spans="1:8">
      <c r="A116" s="266" t="str">
        <f>[2]Fitting!A121</f>
        <v>FI086</v>
      </c>
      <c r="B116" s="271" t="str">
        <f>[2]Fitting!$B121</f>
        <v>112ST19A</v>
      </c>
      <c r="C116" s="272"/>
      <c r="D116" s="271" t="str">
        <f>[2]Fitting!$D121</f>
        <v>3/4  Tee</v>
      </c>
      <c r="E116" s="269">
        <f>[2]Fitting!$E121</f>
        <v>48</v>
      </c>
      <c r="F116" s="269"/>
      <c r="G116" s="134">
        <f>[2]Fitting!L121</f>
        <v>8.07574394620871</v>
      </c>
      <c r="H116" s="268"/>
    </row>
    <row r="117" ht="15" customHeight="1" spans="1:8">
      <c r="A117" s="266" t="str">
        <f>[2]Fitting!A122</f>
        <v>FI087</v>
      </c>
      <c r="B117" s="271" t="str">
        <f>[2]Fitting!$B122</f>
        <v>112ST22A</v>
      </c>
      <c r="C117" s="272"/>
      <c r="D117" s="271" t="str">
        <f>[2]Fitting!$D122</f>
        <v>7/8  Tee</v>
      </c>
      <c r="E117" s="269">
        <f>[2]Fitting!$E122</f>
        <v>65</v>
      </c>
      <c r="F117" s="269"/>
      <c r="G117" s="134">
        <f>[2]Fitting!L122</f>
        <v>10.9046310178244</v>
      </c>
      <c r="H117" s="268"/>
    </row>
    <row r="118" ht="15" customHeight="1" spans="1:8">
      <c r="A118" s="266" t="str">
        <f>[2]Fitting!A123</f>
        <v>FI088</v>
      </c>
      <c r="B118" s="271" t="str">
        <f>[2]Fitting!$B123</f>
        <v>112ST28A</v>
      </c>
      <c r="C118" s="272"/>
      <c r="D118" s="271" t="str">
        <f>[2]Fitting!$D123</f>
        <v>1-1/8  Tee</v>
      </c>
      <c r="E118" s="269">
        <f>[2]Fitting!$E123</f>
        <v>121</v>
      </c>
      <c r="F118" s="269"/>
      <c r="G118" s="134">
        <f>[2]Fitting!L123</f>
        <v>18.4031414848131</v>
      </c>
      <c r="H118" s="268"/>
    </row>
    <row r="119" ht="15" customHeight="1" spans="1:8">
      <c r="A119" s="266" t="str">
        <f>[2]Fitting!A124</f>
        <v>FI089</v>
      </c>
      <c r="B119" s="271" t="str">
        <f>[2]Fitting!$B124</f>
        <v>112ST35A</v>
      </c>
      <c r="C119" s="272"/>
      <c r="D119" s="271" t="str">
        <f>[2]Fitting!$D124</f>
        <v>1-3/8  Tee</v>
      </c>
      <c r="E119" s="269">
        <f>[2]Fitting!$E124</f>
        <v>170</v>
      </c>
      <c r="F119" s="269"/>
      <c r="G119" s="134">
        <f>[2]Fitting!L124</f>
        <v>26.3901243822533</v>
      </c>
      <c r="H119" s="268"/>
    </row>
    <row r="120" ht="15" customHeight="1" spans="1:8">
      <c r="A120" s="266" t="str">
        <f>[2]Fitting!A125</f>
        <v>FI090</v>
      </c>
      <c r="B120" s="271" t="str">
        <f>[2]Fitting!$B125</f>
        <v>112ST42A</v>
      </c>
      <c r="C120" s="272"/>
      <c r="D120" s="271" t="str">
        <f>[2]Fitting!$D125</f>
        <v>1-5/8  Tee</v>
      </c>
      <c r="E120" s="269">
        <f>[2]Fitting!$E125</f>
        <v>270</v>
      </c>
      <c r="F120" s="269"/>
      <c r="G120" s="134">
        <f>[2]Fitting!L125</f>
        <v>41.6978871675273</v>
      </c>
      <c r="H120" s="268"/>
    </row>
    <row r="121" ht="15" customHeight="1" spans="1:8">
      <c r="A121" s="266" t="str">
        <f>[2]Fitting!A126</f>
        <v>FI091</v>
      </c>
      <c r="B121" s="271" t="str">
        <f>[2]Fitting!$B126</f>
        <v>112ST54A</v>
      </c>
      <c r="C121" s="272"/>
      <c r="D121" s="271" t="str">
        <f>[2]Fitting!$D126</f>
        <v>2-1/8  Tee</v>
      </c>
      <c r="E121" s="269">
        <f>[2]Fitting!$E126</f>
        <v>475</v>
      </c>
      <c r="F121" s="269"/>
      <c r="G121" s="134">
        <f>[2]Fitting!L126</f>
        <v>73.8011896829363</v>
      </c>
      <c r="H121" s="268"/>
    </row>
    <row r="122" ht="15" customHeight="1" spans="1:8">
      <c r="A122" s="266">
        <f>[2]Fitting!A127</f>
        <v>0</v>
      </c>
      <c r="B122" s="271" t="str">
        <f>[2]Fitting!$B127</f>
        <v>112ST67A</v>
      </c>
      <c r="C122" s="272"/>
      <c r="D122" s="271" t="str">
        <f>[2]Fitting!$D127</f>
        <v>2-5/8  Tee</v>
      </c>
      <c r="E122" s="269">
        <f>[2]Fitting!$E127</f>
        <v>780</v>
      </c>
      <c r="F122" s="269"/>
      <c r="G122" s="134">
        <f>[2]Fitting!L127</f>
        <v>125.454855905381</v>
      </c>
      <c r="H122" s="268"/>
    </row>
    <row r="123" ht="15" customHeight="1" spans="1:8">
      <c r="A123" s="266">
        <f>[2]Fitting!A128</f>
        <v>0</v>
      </c>
      <c r="B123" s="271" t="str">
        <f>[2]Fitting!$B128</f>
        <v>112ST80A</v>
      </c>
      <c r="C123" s="272"/>
      <c r="D123" s="271" t="str">
        <f>[2]Fitting!$D128</f>
        <v>3-1/8  Tee</v>
      </c>
      <c r="E123" s="269">
        <f>[2]Fitting!$E128</f>
        <v>1200</v>
      </c>
      <c r="F123" s="269"/>
      <c r="G123" s="134">
        <f>[2]Fitting!L128</f>
        <v>194.242323282803</v>
      </c>
      <c r="H123" s="268"/>
    </row>
    <row r="124" ht="15" customHeight="1" spans="1:8">
      <c r="A124" s="266">
        <f>[2]Fitting!A129</f>
        <v>0</v>
      </c>
      <c r="B124" s="271" t="str">
        <f>[2]Fitting!$B129</f>
        <v>112ST92A</v>
      </c>
      <c r="C124" s="272"/>
      <c r="D124" s="271" t="str">
        <f>[2]Fitting!$D129</f>
        <v>3-5/8  Tee</v>
      </c>
      <c r="E124" s="269">
        <f>[2]Fitting!$E129</f>
        <v>2050</v>
      </c>
      <c r="F124" s="269"/>
      <c r="G124" s="134">
        <f>[2]Fitting!L129</f>
        <v>331.926189682936</v>
      </c>
      <c r="H124" s="268"/>
    </row>
    <row r="125" ht="15" customHeight="1" spans="1:8">
      <c r="A125" s="266">
        <f>[2]Fitting!A130</f>
        <v>0</v>
      </c>
      <c r="B125" s="271" t="str">
        <f>[2]Fitting!$B130</f>
        <v>112ST105A</v>
      </c>
      <c r="C125" s="272"/>
      <c r="D125" s="271" t="str">
        <f>[2]Fitting!$D130</f>
        <v>4-1/8  Tee</v>
      </c>
      <c r="E125" s="269">
        <f>[2]Fitting!$E130</f>
        <v>2500</v>
      </c>
      <c r="F125" s="269"/>
      <c r="G125" s="134">
        <f>[2]Fitting!L130</f>
        <v>407.347020933977</v>
      </c>
      <c r="H125" s="268"/>
    </row>
    <row r="126" ht="15" customHeight="1" spans="1:8">
      <c r="A126" s="266">
        <f>[2]Fitting!A131</f>
        <v>0</v>
      </c>
      <c r="B126" s="271" t="str">
        <f>[2]Fitting!$B131</f>
        <v>114ST06-08</v>
      </c>
      <c r="C126" s="274" t="s">
        <v>1038</v>
      </c>
      <c r="D126" s="271" t="str">
        <f>[2]Fitting!$D131</f>
        <v>1/4X1/4X3/8   Tee</v>
      </c>
      <c r="E126" s="269">
        <f>[2]Fitting!$E131</f>
        <v>12.5</v>
      </c>
      <c r="F126" s="269"/>
      <c r="G126" s="134">
        <f>[2]Fitting!L131</f>
        <v>4.05757348598428</v>
      </c>
      <c r="H126" s="268"/>
    </row>
    <row r="127" ht="15" customHeight="1" spans="1:8">
      <c r="A127" s="266">
        <f>[2]Fitting!A132</f>
        <v>0</v>
      </c>
      <c r="B127" s="271" t="str">
        <f>[2]Fitting!$B132</f>
        <v>114ST10-12</v>
      </c>
      <c r="C127" s="272"/>
      <c r="D127" s="271" t="str">
        <f>[2]Fitting!$D132</f>
        <v>3/8X3/8X1/2   Tee</v>
      </c>
      <c r="E127" s="269">
        <f>[2]Fitting!$E132</f>
        <v>20</v>
      </c>
      <c r="F127" s="269"/>
      <c r="G127" s="134">
        <f>[2]Fitting!L132</f>
        <v>5.00668605091394</v>
      </c>
      <c r="H127" s="268"/>
    </row>
    <row r="128" ht="15" customHeight="1" spans="1:8">
      <c r="A128" s="266" t="str">
        <f>[2]Fitting!A133</f>
        <v>FI092</v>
      </c>
      <c r="B128" s="271" t="str">
        <f>[2]Fitting!$B133</f>
        <v>113ST10-06</v>
      </c>
      <c r="C128" s="272"/>
      <c r="D128" s="271" t="str">
        <f>[2]Fitting!$D133</f>
        <v>3/8X3/8X1/4   Tee</v>
      </c>
      <c r="E128" s="269">
        <f>[2]Fitting!$E133</f>
        <v>10</v>
      </c>
      <c r="F128" s="269"/>
      <c r="G128" s="134">
        <f>[2]Fitting!L133</f>
        <v>3.55878121545288</v>
      </c>
      <c r="H128" s="268"/>
    </row>
    <row r="129" ht="15" customHeight="1" spans="1:8">
      <c r="A129" s="266" t="str">
        <f>[2]Fitting!A134</f>
        <v>FI093</v>
      </c>
      <c r="B129" s="271" t="str">
        <f>[2]Fitting!$B134</f>
        <v>113ST12-10</v>
      </c>
      <c r="C129" s="272"/>
      <c r="D129" s="271" t="str">
        <f>[2]Fitting!$D134</f>
        <v>1/2X1/2X3/8   Tee</v>
      </c>
      <c r="E129" s="269">
        <f>[2]Fitting!$E134</f>
        <v>19</v>
      </c>
      <c r="F129" s="269"/>
      <c r="G129" s="134">
        <f>[2]Fitting!L134</f>
        <v>4.29117713870338</v>
      </c>
      <c r="H129" s="268"/>
    </row>
    <row r="130" ht="15" customHeight="1" spans="1:8">
      <c r="A130" s="266" t="str">
        <f>[2]Fitting!A135</f>
        <v>FI094</v>
      </c>
      <c r="B130" s="271" t="str">
        <f>[2]Fitting!$B135</f>
        <v>113ST12-06</v>
      </c>
      <c r="C130" s="272"/>
      <c r="D130" s="271" t="str">
        <f>[2]Fitting!$D135</f>
        <v>1/2X1/2X1/4   Tee</v>
      </c>
      <c r="E130" s="269">
        <f>[2]Fitting!$E135</f>
        <v>19</v>
      </c>
      <c r="F130" s="269"/>
      <c r="G130" s="134">
        <f>[2]Fitting!L135</f>
        <v>4.57262732270229</v>
      </c>
      <c r="H130" s="268"/>
    </row>
    <row r="131" ht="15" customHeight="1" spans="1:8">
      <c r="A131" s="266" t="str">
        <f>[2]Fitting!A136</f>
        <v>FI095</v>
      </c>
      <c r="B131" s="271" t="str">
        <f>[2]Fitting!$B136</f>
        <v>113ST16-12</v>
      </c>
      <c r="C131" s="272"/>
      <c r="D131" s="271" t="str">
        <f>[2]Fitting!$D136</f>
        <v>5/8X5/8X1/2   Tee</v>
      </c>
      <c r="E131" s="269">
        <f>[2]Fitting!$E136</f>
        <v>22</v>
      </c>
      <c r="F131" s="269"/>
      <c r="G131" s="134">
        <f>[2]Fitting!L136</f>
        <v>4.53510063150243</v>
      </c>
      <c r="H131" s="268"/>
    </row>
    <row r="132" ht="15" customHeight="1" spans="1:8">
      <c r="A132" s="266" t="str">
        <f>[2]Fitting!A137</f>
        <v>FI096</v>
      </c>
      <c r="B132" s="271" t="str">
        <f>[2]Fitting!$B137</f>
        <v>113ST16-10</v>
      </c>
      <c r="C132" s="272"/>
      <c r="D132" s="271" t="str">
        <f>[2]Fitting!$D137</f>
        <v>5/8X5/8X3/8   Tee</v>
      </c>
      <c r="E132" s="269">
        <f>[2]Fitting!$E137</f>
        <v>22</v>
      </c>
      <c r="F132" s="269"/>
      <c r="G132" s="134">
        <f>[2]Fitting!L137</f>
        <v>4.62891735950207</v>
      </c>
      <c r="H132" s="268"/>
    </row>
    <row r="133" ht="15" customHeight="1" spans="1:8">
      <c r="A133" s="266" t="str">
        <f>[2]Fitting!A138</f>
        <v>FI097</v>
      </c>
      <c r="B133" s="271" t="str">
        <f>[2]Fitting!$B138</f>
        <v>113ST19-16</v>
      </c>
      <c r="C133" s="272"/>
      <c r="D133" s="271" t="str">
        <f>[2]Fitting!$D138</f>
        <v>3/4X3/4X5/8   Tee</v>
      </c>
      <c r="E133" s="269">
        <f>[2]Fitting!$E138</f>
        <v>40</v>
      </c>
      <c r="F133" s="269"/>
      <c r="G133" s="134">
        <f>[2]Fitting!L138</f>
        <v>7.7617706298366</v>
      </c>
      <c r="H133" s="268"/>
    </row>
    <row r="134" ht="15" customHeight="1" spans="1:8">
      <c r="A134" s="266" t="str">
        <f>[2]Fitting!A139</f>
        <v>FI098</v>
      </c>
      <c r="B134" s="271" t="str">
        <f>[2]Fitting!$B139</f>
        <v>113ST19-12</v>
      </c>
      <c r="C134" s="272"/>
      <c r="D134" s="271" t="str">
        <f>[2]Fitting!$D139</f>
        <v>3/4X3/4X1/2   Tee</v>
      </c>
      <c r="E134" s="269">
        <f>[2]Fitting!$E139</f>
        <v>40</v>
      </c>
      <c r="F134" s="269"/>
      <c r="G134" s="134">
        <f>[2]Fitting!L139</f>
        <v>7.7617706298366</v>
      </c>
      <c r="H134" s="268"/>
    </row>
    <row r="135" ht="15" customHeight="1" spans="1:8">
      <c r="A135" s="266" t="str">
        <f>[2]Fitting!A140</f>
        <v>FI099</v>
      </c>
      <c r="B135" s="271" t="str">
        <f>[2]Fitting!$B140</f>
        <v>113ST22-19</v>
      </c>
      <c r="C135" s="272"/>
      <c r="D135" s="271" t="str">
        <f>[2]Fitting!$D140</f>
        <v>7/8X7/8X3/4   Tee</v>
      </c>
      <c r="E135" s="269">
        <f>[2]Fitting!$E140</f>
        <v>60</v>
      </c>
      <c r="F135" s="269"/>
      <c r="G135" s="134">
        <f>[2]Fitting!L140</f>
        <v>11.1266639407569</v>
      </c>
      <c r="H135" s="268"/>
    </row>
    <row r="136" ht="15" customHeight="1" spans="1:8">
      <c r="A136" s="266" t="str">
        <f>[2]Fitting!A141</f>
        <v>FI100</v>
      </c>
      <c r="B136" s="271" t="str">
        <f>[2]Fitting!$B141</f>
        <v>113ST22-16</v>
      </c>
      <c r="C136" s="272"/>
      <c r="D136" s="271" t="str">
        <f>[2]Fitting!$D141</f>
        <v>7/8X7/8X5/8   Tee</v>
      </c>
      <c r="E136" s="269">
        <f>[2]Fitting!$E141</f>
        <v>60</v>
      </c>
      <c r="F136" s="269"/>
      <c r="G136" s="134">
        <f>[2]Fitting!L141</f>
        <v>11.1266639407569</v>
      </c>
      <c r="H136" s="268"/>
    </row>
    <row r="137" ht="15" customHeight="1" spans="1:8">
      <c r="A137" s="266" t="str">
        <f>[2]Fitting!A142</f>
        <v>FI101</v>
      </c>
      <c r="B137" s="271" t="str">
        <f>[2]Fitting!$B142</f>
        <v>113ST22-12</v>
      </c>
      <c r="C137" s="272"/>
      <c r="D137" s="271" t="str">
        <f>[2]Fitting!$D142</f>
        <v>7/8X7/8X1/2   Tee</v>
      </c>
      <c r="E137" s="269">
        <f>[2]Fitting!$E142</f>
        <v>52</v>
      </c>
      <c r="F137" s="269"/>
      <c r="G137" s="134">
        <f>[2]Fitting!L142</f>
        <v>10.3748792270531</v>
      </c>
      <c r="H137" s="268"/>
    </row>
    <row r="138" ht="15" customHeight="1" spans="1:8">
      <c r="A138" s="266" t="str">
        <f>[2]Fitting!A143</f>
        <v>FI102</v>
      </c>
      <c r="B138" s="271" t="str">
        <f>[2]Fitting!$B143</f>
        <v>113ST28-22</v>
      </c>
      <c r="C138" s="272"/>
      <c r="D138" s="271" t="str">
        <f>[2]Fitting!$D143</f>
        <v>1-1/8X1-1/8X7/8   Tee</v>
      </c>
      <c r="E138" s="269">
        <f>[2]Fitting!$E143</f>
        <v>120</v>
      </c>
      <c r="F138" s="269"/>
      <c r="G138" s="134">
        <f>[2]Fitting!L143</f>
        <v>20.3702176689433</v>
      </c>
      <c r="H138" s="268"/>
    </row>
    <row r="139" ht="15" customHeight="1" spans="1:8">
      <c r="A139" s="266" t="str">
        <f>[2]Fitting!A144</f>
        <v>FI103</v>
      </c>
      <c r="B139" s="271" t="str">
        <f>[2]Fitting!$B144</f>
        <v>113ST28-19</v>
      </c>
      <c r="C139" s="272"/>
      <c r="D139" s="271" t="str">
        <f>[2]Fitting!$D144</f>
        <v>1-1/8X1-1/8X3/4   Tee</v>
      </c>
      <c r="E139" s="269">
        <f>[2]Fitting!$E144</f>
        <v>115</v>
      </c>
      <c r="F139" s="269"/>
      <c r="G139" s="134">
        <f>[2]Fitting!L144</f>
        <v>19.7424273974124</v>
      </c>
      <c r="H139" s="268"/>
    </row>
    <row r="140" ht="15" customHeight="1" spans="1:8">
      <c r="A140" s="266">
        <f>[2]Fitting!A145</f>
        <v>0</v>
      </c>
      <c r="B140" s="271" t="str">
        <f>[2]Fitting!$B145</f>
        <v>113ST28-16</v>
      </c>
      <c r="C140" s="272"/>
      <c r="D140" s="271" t="str">
        <f>[2]Fitting!$D145</f>
        <v>1-1/8X1-1/8X5/8   Tee</v>
      </c>
      <c r="E140" s="269">
        <f>[2]Fitting!$E145</f>
        <v>105</v>
      </c>
      <c r="F140" s="269"/>
      <c r="G140" s="134">
        <f>[2]Fitting!L145</f>
        <v>19.0831042811927</v>
      </c>
      <c r="H140" s="268"/>
    </row>
    <row r="141" ht="15" customHeight="1" spans="1:8">
      <c r="A141" s="266" t="str">
        <f>[2]Fitting!A146</f>
        <v>FI105</v>
      </c>
      <c r="B141" s="271" t="str">
        <f>[2]Fitting!$B146</f>
        <v>113ST35-28</v>
      </c>
      <c r="C141" s="272"/>
      <c r="D141" s="271" t="str">
        <f>[2]Fitting!$D146</f>
        <v>1-3/8X1-3/8X1-1/8   Tee</v>
      </c>
      <c r="E141" s="269">
        <f>[2]Fitting!$E146</f>
        <v>155</v>
      </c>
      <c r="F141" s="269"/>
      <c r="G141" s="134">
        <f>[2]Fitting!L146</f>
        <v>27.631371814093</v>
      </c>
      <c r="H141" s="268"/>
    </row>
    <row r="142" ht="15" customHeight="1" spans="1:8">
      <c r="A142" s="266">
        <f>[2]Fitting!A147</f>
        <v>0</v>
      </c>
      <c r="B142" s="271" t="str">
        <f>[2]Fitting!$B147</f>
        <v>113ST35-22</v>
      </c>
      <c r="C142" s="272"/>
      <c r="D142" s="271" t="str">
        <f>[2]Fitting!$D147</f>
        <v>1-3/8X1-3/8X7/8   Tee</v>
      </c>
      <c r="E142" s="269">
        <f>[2]Fitting!$E147</f>
        <v>155</v>
      </c>
      <c r="F142" s="269"/>
      <c r="G142" s="134">
        <f>[2]Fitting!L147</f>
        <v>27.631371814093</v>
      </c>
      <c r="H142" s="268"/>
    </row>
    <row r="143" ht="15" customHeight="1" spans="1:8">
      <c r="A143" s="266" t="str">
        <f>[2]Fitting!A148</f>
        <v>FI107</v>
      </c>
      <c r="B143" s="271" t="str">
        <f>[2]Fitting!$B148</f>
        <v>113ST42-35</v>
      </c>
      <c r="C143" s="272"/>
      <c r="D143" s="271" t="str">
        <f>[2]Fitting!$D148</f>
        <v>1-5/8X1-5/8X1-3/8   Tee</v>
      </c>
      <c r="E143" s="269">
        <f>[2]Fitting!$E148</f>
        <v>265</v>
      </c>
      <c r="F143" s="269"/>
      <c r="G143" s="134">
        <f>[2]Fitting!L148</f>
        <v>46.3160156033095</v>
      </c>
      <c r="H143" s="268"/>
    </row>
    <row r="144" ht="15" customHeight="1" spans="1:8">
      <c r="A144" s="266">
        <f>[2]Fitting!A149</f>
        <v>0</v>
      </c>
      <c r="B144" s="271" t="str">
        <f>[2]Fitting!$B149</f>
        <v>113ST42-28</v>
      </c>
      <c r="C144" s="272"/>
      <c r="D144" s="271" t="str">
        <f>[2]Fitting!$D149</f>
        <v>1-5/8X1-5/8X1-1/8   Tee</v>
      </c>
      <c r="E144" s="269">
        <f>[2]Fitting!$E149</f>
        <v>255</v>
      </c>
      <c r="F144" s="269"/>
      <c r="G144" s="134">
        <f>[2]Fitting!L149</f>
        <v>45.0604350602476</v>
      </c>
      <c r="H144" s="268"/>
    </row>
    <row r="145" ht="15" customHeight="1" spans="1:8">
      <c r="A145" s="266">
        <f>[2]Fitting!A150</f>
        <v>0</v>
      </c>
      <c r="B145" s="271" t="str">
        <f>[2]Fitting!$B150</f>
        <v>113ST42-22</v>
      </c>
      <c r="C145" s="272"/>
      <c r="D145" s="271" t="str">
        <f>[2]Fitting!$D150</f>
        <v>1-5/8X1-5/8X7/8   Tee</v>
      </c>
      <c r="E145" s="269">
        <f>[2]Fitting!$E150</f>
        <v>225</v>
      </c>
      <c r="F145" s="269"/>
      <c r="G145" s="134">
        <f>[2]Fitting!L150</f>
        <v>43.4293270031651</v>
      </c>
      <c r="H145" s="268"/>
    </row>
    <row r="146" ht="15" customHeight="1" spans="1:8">
      <c r="A146" s="266" t="str">
        <f>[2]Fitting!A151</f>
        <v>FI110</v>
      </c>
      <c r="B146" s="271" t="str">
        <f>[2]Fitting!$B151</f>
        <v>113ST54-42</v>
      </c>
      <c r="C146" s="272"/>
      <c r="D146" s="271" t="str">
        <f>[2]Fitting!$D151</f>
        <v>2-1/8X2-1/8X1-5/8   Tee</v>
      </c>
      <c r="E146" s="269">
        <f>[2]Fitting!$E151</f>
        <v>460</v>
      </c>
      <c r="F146" s="269"/>
      <c r="G146" s="134">
        <f>[2]Fitting!L151</f>
        <v>87.5695763229496</v>
      </c>
      <c r="H146" s="268"/>
    </row>
    <row r="147" ht="15" customHeight="1" spans="1:8">
      <c r="A147" s="266" t="str">
        <f>[2]Fitting!A152</f>
        <v>FI111</v>
      </c>
      <c r="B147" s="271" t="str">
        <f>[2]Fitting!$B152</f>
        <v>113ST54-35</v>
      </c>
      <c r="C147" s="272"/>
      <c r="D147" s="271" t="str">
        <f>[2]Fitting!$D152</f>
        <v>2-1/8X2-1/8X1-3/8   Tee</v>
      </c>
      <c r="E147" s="269">
        <f>[2]Fitting!$E152</f>
        <v>425</v>
      </c>
      <c r="F147" s="269"/>
      <c r="G147" s="134">
        <f>[2]Fitting!L152</f>
        <v>83.1750444222333</v>
      </c>
      <c r="H147" s="268"/>
    </row>
    <row r="148" ht="15" customHeight="1" spans="1:8">
      <c r="A148" s="266">
        <f>[2]Fitting!A153</f>
        <v>0</v>
      </c>
      <c r="B148" s="271" t="str">
        <f>[2]Fitting!$B153</f>
        <v>113ST54-28</v>
      </c>
      <c r="C148" s="272"/>
      <c r="D148" s="271" t="str">
        <f>[2]Fitting!$D153</f>
        <v>2-1/8X2-1/8X1-1/8   Tee</v>
      </c>
      <c r="E148" s="269">
        <f>[2]Fitting!$E153</f>
        <v>410</v>
      </c>
      <c r="F148" s="269"/>
      <c r="G148" s="134">
        <f>[2]Fitting!L153</f>
        <v>83.1779110444778</v>
      </c>
      <c r="H148" s="268"/>
    </row>
    <row r="149" ht="15" customHeight="1" spans="1:8">
      <c r="A149" s="266">
        <f>[2]Fitting!A154</f>
        <v>0</v>
      </c>
      <c r="B149" s="271" t="str">
        <f>[2]Fitting!$B154</f>
        <v>113ST67-54</v>
      </c>
      <c r="C149" s="272"/>
      <c r="D149" s="271" t="str">
        <f>[2]Fitting!$D154</f>
        <v>2-5/8X2-5/8X2-1/8   Tee</v>
      </c>
      <c r="E149" s="269">
        <f>[2]Fitting!$E154</f>
        <v>720</v>
      </c>
      <c r="F149" s="269"/>
      <c r="G149" s="134">
        <f>[2]Fitting!L154</f>
        <v>146.799725137431</v>
      </c>
      <c r="H149" s="268"/>
    </row>
    <row r="150" ht="15" customHeight="1" spans="1:8">
      <c r="A150" s="266">
        <f>[2]Fitting!A155</f>
        <v>0</v>
      </c>
      <c r="B150" s="271" t="str">
        <f>[2]Fitting!$B155</f>
        <v>113ST67-42</v>
      </c>
      <c r="C150" s="272"/>
      <c r="D150" s="271" t="str">
        <f>[2]Fitting!$D155</f>
        <v>2-5/8X2-5/8X1-5/8   Tee</v>
      </c>
      <c r="E150" s="269">
        <f>[2]Fitting!$E155</f>
        <v>750</v>
      </c>
      <c r="F150" s="269"/>
      <c r="G150" s="134">
        <f>[2]Fitting!L155</f>
        <v>150.067674496085</v>
      </c>
      <c r="H150" s="268"/>
    </row>
    <row r="151" ht="15" customHeight="1" spans="1:8">
      <c r="A151" s="266">
        <f>[2]Fitting!A156</f>
        <v>0</v>
      </c>
      <c r="B151" s="271" t="str">
        <f>[2]Fitting!$B156</f>
        <v>113ST67-35</v>
      </c>
      <c r="C151" s="272"/>
      <c r="D151" s="271" t="str">
        <f>[2]Fitting!$D156</f>
        <v>2-5/8X2-5/8X1-3/8   Tee</v>
      </c>
      <c r="E151" s="269">
        <f>[2]Fitting!$E156</f>
        <v>750</v>
      </c>
      <c r="F151" s="269"/>
      <c r="G151" s="134">
        <f>[2]Fitting!L156</f>
        <v>150.067674496085</v>
      </c>
      <c r="H151" s="268"/>
    </row>
    <row r="152" ht="15" customHeight="1" spans="1:8">
      <c r="A152" s="266">
        <f>[2]Fitting!A157</f>
        <v>0</v>
      </c>
      <c r="B152" s="271" t="str">
        <f>[2]Fitting!$B157</f>
        <v>113ST80-67</v>
      </c>
      <c r="C152" s="272"/>
      <c r="D152" s="271" t="str">
        <f>[2]Fitting!$D157</f>
        <v>3-1/8X3-1/8X2-5/8   Tee</v>
      </c>
      <c r="E152" s="269">
        <f>[2]Fitting!$E157</f>
        <v>1350</v>
      </c>
      <c r="F152" s="269"/>
      <c r="G152" s="134">
        <f>[2]Fitting!L157</f>
        <v>240.882267199733</v>
      </c>
      <c r="H152" s="268"/>
    </row>
    <row r="153" ht="15" customHeight="1" spans="1:8">
      <c r="A153" s="266">
        <f>[2]Fitting!A158</f>
        <v>0</v>
      </c>
      <c r="B153" s="271" t="str">
        <f>[2]Fitting!$B158</f>
        <v>113ST80-54</v>
      </c>
      <c r="C153" s="272"/>
      <c r="D153" s="271" t="str">
        <f>[2]Fitting!$D158</f>
        <v>3-1/8X3-1/8X2-1/8   Tee</v>
      </c>
      <c r="E153" s="269">
        <f>[2]Fitting!$E158</f>
        <v>1350</v>
      </c>
      <c r="F153" s="269"/>
      <c r="G153" s="134">
        <f>[2]Fitting!L158</f>
        <v>240.882267199733</v>
      </c>
      <c r="H153" s="268"/>
    </row>
    <row r="154" ht="15" customHeight="1" spans="1:8">
      <c r="A154" s="266" t="str">
        <f>[2]Fitting!A159</f>
        <v>FI117.1</v>
      </c>
      <c r="B154" s="271" t="str">
        <f>[2]Fitting!$B159</f>
        <v>1115-04</v>
      </c>
      <c r="C154" s="269" t="s">
        <v>1039</v>
      </c>
      <c r="D154" s="271" t="str">
        <f>[2]Fitting!$D159</f>
        <v>1/4   Tube Strape</v>
      </c>
      <c r="E154" s="269">
        <f>[2]Fitting!$E159</f>
        <v>3.5</v>
      </c>
      <c r="F154" s="269"/>
      <c r="G154" s="134">
        <f>[2]Fitting!L159</f>
        <v>0.871338497417958</v>
      </c>
      <c r="H154" s="275"/>
    </row>
    <row r="155" ht="15" customHeight="1" spans="1:8">
      <c r="A155" s="266" t="str">
        <f>[2]Fitting!A160</f>
        <v>FI117.2</v>
      </c>
      <c r="B155" s="271" t="str">
        <f>[2]Fitting!$B160</f>
        <v>1115-06</v>
      </c>
      <c r="C155" s="269"/>
      <c r="D155" s="271" t="str">
        <f>[2]Fitting!$D160</f>
        <v>3/8   Tube Strape</v>
      </c>
      <c r="E155" s="269">
        <f>[2]Fitting!$E160</f>
        <v>4</v>
      </c>
      <c r="F155" s="269"/>
      <c r="G155" s="134">
        <f>[2]Fitting!L160</f>
        <v>1.01547226386807</v>
      </c>
      <c r="H155" s="276"/>
    </row>
    <row r="156" ht="15" customHeight="1" spans="1:8">
      <c r="A156" s="266" t="str">
        <f>[2]Fitting!A161</f>
        <v>FI117.3</v>
      </c>
      <c r="B156" s="271" t="str">
        <f>[2]Fitting!$B161</f>
        <v>1115-08</v>
      </c>
      <c r="C156" s="269"/>
      <c r="D156" s="271" t="str">
        <f>[2]Fitting!$D161</f>
        <v>1/2   Tube Strape</v>
      </c>
      <c r="E156" s="269">
        <f>[2]Fitting!$E161</f>
        <v>4.5</v>
      </c>
      <c r="F156" s="269"/>
      <c r="G156" s="134">
        <f>[2]Fitting!L161</f>
        <v>1.11832666999833</v>
      </c>
      <c r="H156" s="276"/>
    </row>
    <row r="157" ht="15" customHeight="1" spans="1:8">
      <c r="A157" s="266" t="str">
        <f>[2]Fitting!A162</f>
        <v>FI117.4</v>
      </c>
      <c r="B157" s="271" t="str">
        <f>[2]Fitting!$B162</f>
        <v>1115-10</v>
      </c>
      <c r="C157" s="269"/>
      <c r="D157" s="271" t="str">
        <f>[2]Fitting!$D162</f>
        <v>5/8   Tube Strape</v>
      </c>
      <c r="E157" s="269">
        <f>[2]Fitting!$E162</f>
        <v>5.5</v>
      </c>
      <c r="F157" s="269"/>
      <c r="G157" s="134">
        <f>[2]Fitting!L162</f>
        <v>1.26899633516575</v>
      </c>
      <c r="H157" s="276"/>
    </row>
    <row r="158" ht="15" customHeight="1" spans="1:8">
      <c r="A158" s="266" t="str">
        <f>[2]Fitting!A163</f>
        <v>FI117.5</v>
      </c>
      <c r="B158" s="271" t="str">
        <f>[2]Fitting!$B163</f>
        <v>1115-12</v>
      </c>
      <c r="C158" s="269"/>
      <c r="D158" s="271" t="str">
        <f>[2]Fitting!$D163</f>
        <v>3/4   Tube Strape</v>
      </c>
      <c r="E158" s="269">
        <f>[2]Fitting!$E163</f>
        <v>6</v>
      </c>
      <c r="F158" s="269"/>
      <c r="G158" s="134">
        <f>[2]Fitting!L163</f>
        <v>1.3856105280693</v>
      </c>
      <c r="H158" s="276"/>
    </row>
    <row r="159" ht="15" customHeight="1" spans="1:8">
      <c r="A159" s="266" t="str">
        <f>[2]Fitting!A164</f>
        <v>FI117.6</v>
      </c>
      <c r="B159" s="271" t="str">
        <f>[2]Fitting!$B164</f>
        <v>1115-14</v>
      </c>
      <c r="C159" s="269"/>
      <c r="D159" s="271" t="str">
        <f>[2]Fitting!$D164</f>
        <v>7/8   Tube Strape</v>
      </c>
      <c r="E159" s="269">
        <f>[2]Fitting!$E164</f>
        <v>7</v>
      </c>
      <c r="F159" s="269"/>
      <c r="G159" s="134">
        <f>[2]Fitting!L164</f>
        <v>1.67387806096951</v>
      </c>
      <c r="H159" s="276"/>
    </row>
    <row r="160" ht="15" customHeight="1" spans="1:8">
      <c r="A160" s="266" t="str">
        <f>[2]Fitting!A165</f>
        <v>FI117.7</v>
      </c>
      <c r="B160" s="271" t="str">
        <f>[2]Fitting!$B165</f>
        <v>1115-18</v>
      </c>
      <c r="C160" s="269"/>
      <c r="D160" s="271" t="str">
        <f>[2]Fitting!$D165</f>
        <v>1-1/8   Tube Strape</v>
      </c>
      <c r="E160" s="269">
        <f>[2]Fitting!$E165</f>
        <v>9</v>
      </c>
      <c r="F160" s="269"/>
      <c r="G160" s="134">
        <f>[2]Fitting!L165</f>
        <v>2.04401632517075</v>
      </c>
      <c r="H160" s="276"/>
    </row>
    <row r="161" ht="15" customHeight="1" spans="1:8">
      <c r="A161" s="266" t="str">
        <f>[2]Fitting!A166</f>
        <v>FI117.8</v>
      </c>
      <c r="B161" s="271" t="str">
        <f>[2]Fitting!$B166</f>
        <v>1115-22</v>
      </c>
      <c r="C161" s="269"/>
      <c r="D161" s="271" t="str">
        <f>[2]Fitting!$D166</f>
        <v>1-3/8   Tube Strape</v>
      </c>
      <c r="E161" s="269">
        <f>[2]Fitting!$E166</f>
        <v>10</v>
      </c>
      <c r="F161" s="269"/>
      <c r="G161" s="134">
        <f>[2]Fitting!L166</f>
        <v>2.4423621522572</v>
      </c>
      <c r="H161" s="276"/>
    </row>
    <row r="162" ht="15" customHeight="1" spans="1:8">
      <c r="A162" s="266" t="str">
        <f>[2]Fitting!A167</f>
        <v>FI117.9</v>
      </c>
      <c r="B162" s="271" t="str">
        <f>[2]Fitting!$B167</f>
        <v>1115-26</v>
      </c>
      <c r="C162" s="269"/>
      <c r="D162" s="271" t="str">
        <f>[2]Fitting!$D167</f>
        <v>1-5/8   Tube Strape</v>
      </c>
      <c r="E162" s="269">
        <f>[2]Fitting!$E167</f>
        <v>12</v>
      </c>
      <c r="F162" s="269"/>
      <c r="G162" s="134">
        <f>[2]Fitting!L167</f>
        <v>2.9088189238714</v>
      </c>
      <c r="H162" s="276"/>
    </row>
    <row r="163" ht="15" customHeight="1" spans="1:8">
      <c r="A163" s="266" t="str">
        <f>[2]Fitting!A168</f>
        <v>FI117.10</v>
      </c>
      <c r="B163" s="271" t="str">
        <f>[2]Fitting!$B168</f>
        <v>1115-34</v>
      </c>
      <c r="C163" s="269"/>
      <c r="D163" s="271" t="str">
        <f>[2]Fitting!$D168</f>
        <v>2-1/8   Tube Strape</v>
      </c>
      <c r="E163" s="269">
        <f>[2]Fitting!$E168</f>
        <v>14.5</v>
      </c>
      <c r="F163" s="269"/>
      <c r="G163" s="134">
        <f>[2]Fitting!L168</f>
        <v>3.49188988838914</v>
      </c>
      <c r="H163" s="277"/>
    </row>
    <row r="164" ht="15" customHeight="1" spans="1:8">
      <c r="A164" s="266" t="str">
        <f>[2]Fitting!A169</f>
        <v>FI117.11</v>
      </c>
      <c r="B164" s="271" t="str">
        <f>[2]Fitting!$B169</f>
        <v>137CP13A</v>
      </c>
      <c r="C164" s="278" t="s">
        <v>1040</v>
      </c>
      <c r="D164" s="271" t="str">
        <f>[2]Fitting!$D169</f>
        <v>CAP1/2 (L=12mm)</v>
      </c>
      <c r="E164" s="269">
        <f>[2]Fitting!$E169</f>
        <v>4</v>
      </c>
      <c r="F164" s="269"/>
      <c r="G164" s="134">
        <f>[2]Fitting!L169</f>
        <v>1.22403623188406</v>
      </c>
      <c r="H164" s="276"/>
    </row>
    <row r="165" ht="15" customHeight="1" spans="1:8">
      <c r="A165" s="266" t="str">
        <f>[2]Fitting!A170</f>
        <v>FI117.12</v>
      </c>
      <c r="B165" s="271" t="str">
        <f>[2]Fitting!$B170</f>
        <v>137CP16A</v>
      </c>
      <c r="C165" s="279"/>
      <c r="D165" s="271" t="str">
        <f>[2]Fitting!$D170</f>
        <v>CAP5/8 (L=14mm)</v>
      </c>
      <c r="E165" s="269">
        <f>[2]Fitting!$E170</f>
        <v>7</v>
      </c>
      <c r="F165" s="269"/>
      <c r="G165" s="134">
        <f>[2]Fitting!L170</f>
        <v>1.67070471014493</v>
      </c>
      <c r="H165" s="276"/>
    </row>
    <row r="166" ht="15" customHeight="1" spans="1:8">
      <c r="A166" s="266" t="str">
        <f>[2]Fitting!A171</f>
        <v>FI117.13</v>
      </c>
      <c r="B166" s="271" t="str">
        <f>[2]Fitting!$B171</f>
        <v>137CP19A</v>
      </c>
      <c r="C166" s="279"/>
      <c r="D166" s="271" t="str">
        <f>[2]Fitting!$D171</f>
        <v>CAP3/4 (L=16mm)</v>
      </c>
      <c r="E166" s="269">
        <f>[2]Fitting!$E171</f>
        <v>12</v>
      </c>
      <c r="F166" s="269"/>
      <c r="G166" s="134">
        <f>[2]Fitting!L171</f>
        <v>2.78924637681159</v>
      </c>
      <c r="H166" s="276"/>
    </row>
    <row r="167" ht="15" customHeight="1" spans="1:8">
      <c r="A167" s="266" t="str">
        <f>[2]Fitting!A172</f>
        <v>FI121</v>
      </c>
      <c r="B167" s="271" t="str">
        <f>[2]Fitting!$B172</f>
        <v>137CP22A</v>
      </c>
      <c r="C167" s="279"/>
      <c r="D167" s="271" t="str">
        <f>[2]Fitting!$D172</f>
        <v>CAP7/8 (L=6mm)</v>
      </c>
      <c r="E167" s="269">
        <f>[2]Fitting!$E172</f>
        <v>0</v>
      </c>
      <c r="F167" s="269"/>
      <c r="G167" s="134">
        <f>[2]Fitting!L172</f>
        <v>3.50526268115942</v>
      </c>
      <c r="H167" s="276"/>
    </row>
    <row r="168" ht="15" customHeight="1" spans="1:8">
      <c r="A168" s="266" t="str">
        <f>[2]Fitting!A173</f>
        <v>FI122</v>
      </c>
      <c r="B168" s="271" t="str">
        <f>[2]Fitting!$B173</f>
        <v>137CP28A</v>
      </c>
      <c r="C168" s="279"/>
      <c r="D168" s="271" t="str">
        <f>[2]Fitting!$D173</f>
        <v>CAP1 1/8 (L=6mm)</v>
      </c>
      <c r="E168" s="269">
        <f>[2]Fitting!$E173</f>
        <v>0</v>
      </c>
      <c r="F168" s="269"/>
      <c r="G168" s="134">
        <f>[2]Fitting!L173</f>
        <v>7.38461956521739</v>
      </c>
      <c r="H168" s="276"/>
    </row>
    <row r="169" ht="15" customHeight="1" spans="1:8">
      <c r="A169" s="266" t="str">
        <f>[2]Fitting!A174</f>
        <v>FI123</v>
      </c>
      <c r="B169" s="271" t="str">
        <f>[2]Fitting!$B174</f>
        <v>137CP35A</v>
      </c>
      <c r="C169" s="279"/>
      <c r="D169" s="271" t="str">
        <f>[2]Fitting!$D174</f>
        <v>CAP1 3/8 (L=6mm)</v>
      </c>
      <c r="E169" s="269">
        <f>[2]Fitting!$E174</f>
        <v>0</v>
      </c>
      <c r="F169" s="269"/>
      <c r="G169" s="134">
        <f>[2]Fitting!L174</f>
        <v>9.16094353864734</v>
      </c>
      <c r="H169" s="276"/>
    </row>
    <row r="170" ht="15" customHeight="1" spans="1:8">
      <c r="A170" s="266" t="str">
        <f>[2]Fitting!A175</f>
        <v>FI124</v>
      </c>
      <c r="B170" s="271" t="str">
        <f>[2]Fitting!$B175</f>
        <v>137CP42A</v>
      </c>
      <c r="C170" s="279"/>
      <c r="D170" s="271" t="str">
        <f>[2]Fitting!$D175</f>
        <v>CAP1 5/8 (L=6mm)</v>
      </c>
      <c r="E170" s="269">
        <f>[2]Fitting!$E175</f>
        <v>0</v>
      </c>
      <c r="F170" s="269"/>
      <c r="G170" s="134">
        <f>[2]Fitting!L175</f>
        <v>12.515321557971</v>
      </c>
      <c r="H170" s="276"/>
    </row>
    <row r="171" ht="15" customHeight="1" spans="1:8">
      <c r="A171" s="266" t="str">
        <f>[2]Fitting!A176</f>
        <v>FI125</v>
      </c>
      <c r="B171" s="271" t="str">
        <f>[2]Fitting!$B176</f>
        <v>137CP54A</v>
      </c>
      <c r="C171" s="279"/>
      <c r="D171" s="271" t="str">
        <f>[2]Fitting!$D176</f>
        <v>CAP2 1/8 (L=13mm)</v>
      </c>
      <c r="E171" s="269">
        <f>[2]Fitting!$E176</f>
        <v>0</v>
      </c>
      <c r="F171" s="269"/>
      <c r="G171" s="134">
        <f>[2]Fitting!L176</f>
        <v>23.8672101449275</v>
      </c>
      <c r="H171" s="276"/>
    </row>
    <row r="172" ht="15" customHeight="1" spans="1:8">
      <c r="A172" s="266" t="str">
        <f>[2]Fitting!A177</f>
        <v>FI126</v>
      </c>
      <c r="B172" s="271" t="str">
        <f>[2]Fitting!$B177</f>
        <v>137CP67A</v>
      </c>
      <c r="C172" s="279"/>
      <c r="D172" s="271" t="str">
        <f>[2]Fitting!$D177</f>
        <v>CAP2 5/8 (L=17mm)</v>
      </c>
      <c r="E172" s="269">
        <f>[2]Fitting!$E177</f>
        <v>0</v>
      </c>
      <c r="F172" s="269"/>
      <c r="G172" s="134">
        <f>[2]Fitting!L177</f>
        <v>37.9082125603865</v>
      </c>
      <c r="H172" s="276"/>
    </row>
    <row r="173" ht="15" customHeight="1" spans="1:8">
      <c r="A173" s="266" t="str">
        <f>[2]Fitting!A178</f>
        <v>FI127</v>
      </c>
      <c r="B173" s="271" t="str">
        <f>[2]Fitting!$B178</f>
        <v>137CP80A</v>
      </c>
      <c r="C173" s="279"/>
      <c r="D173" s="271" t="str">
        <f>[2]Fitting!$D178</f>
        <v>CAP3 1/8 (L=20mm)</v>
      </c>
      <c r="E173" s="269">
        <f>[2]Fitting!$E178</f>
        <v>0</v>
      </c>
      <c r="F173" s="269"/>
      <c r="G173" s="134">
        <f>[2]Fitting!L178</f>
        <v>55.8990262681159</v>
      </c>
      <c r="H173" s="276"/>
    </row>
    <row r="174" ht="15" customHeight="1" spans="1:8">
      <c r="A174" s="266" t="str">
        <f>[2]Fitting!A179</f>
        <v>FI127.1</v>
      </c>
      <c r="B174" s="271" t="str">
        <f>[2]Fitting!$B179</f>
        <v>137CP105A</v>
      </c>
      <c r="C174" s="280"/>
      <c r="D174" s="271" t="str">
        <f>[2]Fitting!$D179</f>
        <v>CAP4 1/8 (L=55mm)</v>
      </c>
      <c r="E174" s="269">
        <f>[2]Fitting!$E179</f>
        <v>570</v>
      </c>
      <c r="F174" s="269"/>
      <c r="G174" s="134">
        <f>[2]Fitting!L179</f>
        <v>125.215564613527</v>
      </c>
      <c r="H174" s="276"/>
    </row>
    <row r="175" s="260" customFormat="1" ht="33" customHeight="1" spans="1:8">
      <c r="A175" s="266" t="str">
        <f>[2]Fitting!A180</f>
        <v>FI128</v>
      </c>
      <c r="B175" s="271" t="str">
        <f>[2]Fitting!$B180</f>
        <v>132FD35A</v>
      </c>
      <c r="C175" s="274" t="s">
        <v>1041</v>
      </c>
      <c r="D175" s="132" t="str">
        <f>[2]Fitting!$D180</f>
        <v>1" STRAINER C/W SELIGAGEL 35GRAM</v>
      </c>
      <c r="E175" s="269" t="str">
        <f>[2]Fitting!$E180</f>
        <v>25mm*140mm        (1/4x1/8)</v>
      </c>
      <c r="F175" s="269"/>
      <c r="G175" s="134">
        <f>[2]Fitting!L180</f>
        <v>8.60416666666667</v>
      </c>
      <c r="H175" s="275"/>
    </row>
    <row r="176" s="260" customFormat="1" ht="27.75" customHeight="1" spans="1:8">
      <c r="A176" s="266" t="str">
        <f>[2]Fitting!A181</f>
        <v>FI129</v>
      </c>
      <c r="B176" s="271">
        <f>[2]Fitting!$B181</f>
        <v>0</v>
      </c>
      <c r="C176" s="272"/>
      <c r="D176" s="132" t="str">
        <f>[2]Fitting!$D181</f>
        <v>3/4" STRAINER C/W SELIGAGEL 12GRAM</v>
      </c>
      <c r="E176" s="269" t="str">
        <f>[2]Fitting!$E181</f>
        <v>19mm*100mm (1/4x1/8)</v>
      </c>
      <c r="F176" s="269"/>
      <c r="G176" s="134">
        <f>[2]Fitting!L181</f>
        <v>4.25302500265019</v>
      </c>
      <c r="H176" s="276"/>
    </row>
    <row r="177" s="260" customFormat="1" ht="36.75" customHeight="1" spans="1:8">
      <c r="A177" s="266" t="str">
        <f>[2]Fitting!A182</f>
        <v>FI130</v>
      </c>
      <c r="B177" s="271" t="str">
        <f>[2]Fitting!$B182</f>
        <v>131FT25F</v>
      </c>
      <c r="C177" s="272"/>
      <c r="D177" s="132" t="str">
        <f>[2]Fitting!$D182</f>
        <v>30mm STRAINER C/W SELIGAGEL 50GRAM</v>
      </c>
      <c r="E177" s="269" t="str">
        <f>[2]Fitting!$E182</f>
        <v>30x165mm          (1/4x1/8)</v>
      </c>
      <c r="F177" s="269"/>
      <c r="G177" s="134">
        <f>[2]Fitting!L182</f>
        <v>10.5491698595147</v>
      </c>
      <c r="H177" s="276"/>
    </row>
    <row r="178" s="260" customFormat="1" ht="39.75" customHeight="1" spans="1:8">
      <c r="A178" s="266" t="str">
        <f>[2]Fitting!A183</f>
        <v>FI130.1</v>
      </c>
      <c r="B178" s="271">
        <f>[2]Fitting!$B183</f>
        <v>0</v>
      </c>
      <c r="C178" s="273"/>
      <c r="D178" s="132" t="str">
        <f>[2]Fitting!$D183</f>
        <v>30mm x 165mm STRAINER C/W SELIGAGEL 50GRAM (3/8"x3/8")</v>
      </c>
      <c r="E178" s="269" t="str">
        <f>[2]Fitting!$E183</f>
        <v>30x165mm          (3/8x3/8)</v>
      </c>
      <c r="F178" s="269"/>
      <c r="G178" s="134">
        <f>[2]Fitting!L183</f>
        <v>10.5491698595147</v>
      </c>
      <c r="H178" s="276"/>
    </row>
    <row r="179" s="260" customFormat="1" ht="39.75" customHeight="1" spans="1:8">
      <c r="A179" s="266" t="str">
        <f>[2]Fitting!A184</f>
        <v>FI130.2</v>
      </c>
      <c r="B179" s="271">
        <f>[2]Fitting!$B184</f>
        <v>0</v>
      </c>
      <c r="C179" s="273"/>
      <c r="D179" s="132" t="str">
        <f>[2]Fitting!$D184</f>
        <v>1-1/8" COPPER STRAINER C/W SELIGAGEL 50G (1/8"x3/8")</v>
      </c>
      <c r="E179" s="269" t="str">
        <f>[2]Fitting!$E184</f>
        <v>30x165mm          (1/8x3/8)</v>
      </c>
      <c r="F179" s="269"/>
      <c r="G179" s="134">
        <f>[2]Fitting!L184</f>
        <v>10.5491698595147</v>
      </c>
      <c r="H179" s="276"/>
    </row>
    <row r="180" s="260" customFormat="1" spans="1:8">
      <c r="A180" s="266" t="str">
        <f>[2]Fitting!A185</f>
        <v>FI131</v>
      </c>
      <c r="B180" s="271" t="str">
        <f>[2]Fitting!$B185</f>
        <v>YK 5/8*1/2*1/2</v>
      </c>
      <c r="C180" s="281" t="s">
        <v>1042</v>
      </c>
      <c r="D180" s="271" t="str">
        <f>[2]Fitting!$D185</f>
        <v>YK 5/8*1/2*1/2</v>
      </c>
      <c r="E180" s="269">
        <f>[2]Fitting!$E185</f>
        <v>0</v>
      </c>
      <c r="F180" s="269"/>
      <c r="G180" s="134">
        <f>[2]Fitting!L185</f>
        <v>9.08145927036482</v>
      </c>
      <c r="H180" s="275"/>
    </row>
    <row r="181" s="260" customFormat="1" spans="1:8">
      <c r="A181" s="266" t="str">
        <f>[2]Fitting!A186</f>
        <v>FI132</v>
      </c>
      <c r="B181" s="271" t="str">
        <f>[2]Fitting!$B186</f>
        <v>YK 5/8*5/8*5/8</v>
      </c>
      <c r="C181" s="281"/>
      <c r="D181" s="271" t="str">
        <f>[2]Fitting!$D186</f>
        <v>YK 5/8*5/8*5/8</v>
      </c>
      <c r="E181" s="269">
        <f>[2]Fitting!$E186</f>
        <v>0</v>
      </c>
      <c r="F181" s="269"/>
      <c r="G181" s="134">
        <f>[2]Fitting!L186</f>
        <v>11.007829418624</v>
      </c>
      <c r="H181" s="276"/>
    </row>
    <row r="182" s="260" customFormat="1" spans="1:8">
      <c r="A182" s="266" t="str">
        <f>[2]Fitting!A187</f>
        <v>FI133</v>
      </c>
      <c r="B182" s="271" t="str">
        <f>[2]Fitting!$B187</f>
        <v>YK 3/4*5/8*5/8</v>
      </c>
      <c r="C182" s="281"/>
      <c r="D182" s="271" t="str">
        <f>[2]Fitting!$D187</f>
        <v>YK 3/4*5/8*5/8</v>
      </c>
      <c r="E182" s="269">
        <f>[2]Fitting!$E187</f>
        <v>0</v>
      </c>
      <c r="F182" s="269"/>
      <c r="G182" s="134">
        <f>[2]Fitting!L187</f>
        <v>11.695818757288</v>
      </c>
      <c r="H182" s="276"/>
    </row>
    <row r="183" s="260" customFormat="1" spans="1:8">
      <c r="A183" s="266" t="str">
        <f>[2]Fitting!A188</f>
        <v>FI134</v>
      </c>
      <c r="B183" s="271" t="str">
        <f>[2]Fitting!$B188</f>
        <v>YK 7/8*1/2*1/2</v>
      </c>
      <c r="C183" s="281"/>
      <c r="D183" s="271" t="str">
        <f>[2]Fitting!$D188</f>
        <v>YK 7/8*1/2*1/2</v>
      </c>
      <c r="E183" s="269">
        <f>[2]Fitting!$E188</f>
        <v>0</v>
      </c>
      <c r="F183" s="269"/>
      <c r="G183" s="134">
        <f>[2]Fitting!L188</f>
        <v>11.695818757288</v>
      </c>
      <c r="H183" s="276"/>
    </row>
    <row r="184" s="260" customFormat="1" spans="1:8">
      <c r="A184" s="266" t="str">
        <f>[2]Fitting!A189</f>
        <v>FI135</v>
      </c>
      <c r="B184" s="271" t="str">
        <f>[2]Fitting!$B189</f>
        <v>YK 7/8*5/8*5/8</v>
      </c>
      <c r="C184" s="281"/>
      <c r="D184" s="271" t="str">
        <f>[2]Fitting!$D189</f>
        <v>YK 7/8*5/8*5/8</v>
      </c>
      <c r="E184" s="269">
        <f>[2]Fitting!$E189</f>
        <v>0</v>
      </c>
      <c r="F184" s="269"/>
      <c r="G184" s="134">
        <f>[2]Fitting!L189</f>
        <v>12.383808095952</v>
      </c>
      <c r="H184" s="276"/>
    </row>
    <row r="185" s="260" customFormat="1" spans="1:8">
      <c r="A185" s="266" t="str">
        <f>[2]Fitting!A190</f>
        <v>FI136</v>
      </c>
      <c r="B185" s="271" t="str">
        <f>[2]Fitting!$B190</f>
        <v>YK 7/8*3/4*3/4</v>
      </c>
      <c r="C185" s="281"/>
      <c r="D185" s="271" t="str">
        <f>[2]Fitting!$D190</f>
        <v>YK 7/8*3/4*3/4</v>
      </c>
      <c r="E185" s="269">
        <f>[2]Fitting!$E190</f>
        <v>0</v>
      </c>
      <c r="F185" s="269"/>
      <c r="G185" s="134">
        <f>[2]Fitting!L190</f>
        <v>15.823754789272</v>
      </c>
      <c r="H185" s="276"/>
    </row>
    <row r="186" s="260" customFormat="1" spans="1:8">
      <c r="A186" s="266" t="str">
        <f>[2]Fitting!A191</f>
        <v>FI136.1</v>
      </c>
      <c r="B186" s="271" t="str">
        <f>[2]Fitting!$B191</f>
        <v>YK 1 1/8*3/4*3/4</v>
      </c>
      <c r="C186" s="281"/>
      <c r="D186" s="271" t="str">
        <f>[2]Fitting!$D191</f>
        <v>YK 1 1/8*3/4*3/4</v>
      </c>
      <c r="E186" s="269">
        <f>[2]Fitting!$E191</f>
        <v>0</v>
      </c>
      <c r="F186" s="269"/>
      <c r="G186" s="134">
        <f>[2]Fitting!L191</f>
        <v>18.575712143928</v>
      </c>
      <c r="H186" s="276"/>
    </row>
    <row r="187" s="260" customFormat="1" spans="1:8">
      <c r="A187" s="266" t="str">
        <f>[2]Fitting!A192</f>
        <v>FI137</v>
      </c>
      <c r="B187" s="271" t="str">
        <f>[2]Fitting!$B192</f>
        <v>YK 1 1/8*7/8*7/8</v>
      </c>
      <c r="C187" s="281"/>
      <c r="D187" s="271" t="str">
        <f>[2]Fitting!$D192</f>
        <v>YK 1 1/8*7/8*7/8</v>
      </c>
      <c r="E187" s="269">
        <f>[2]Fitting!$E192</f>
        <v>0</v>
      </c>
      <c r="F187" s="269"/>
      <c r="G187" s="134">
        <f>[2]Fitting!L192</f>
        <v>19.951690821256</v>
      </c>
      <c r="H187" s="277"/>
    </row>
    <row r="188" ht="15" customHeight="1" spans="1:8">
      <c r="A188" s="266" t="str">
        <f>[2]Fitting!A193</f>
        <v>FI155</v>
      </c>
      <c r="B188" s="271" t="str">
        <f>[2]Fitting!$B193</f>
        <v>301AN1013AB</v>
      </c>
      <c r="C188" s="282" t="s">
        <v>1043</v>
      </c>
      <c r="D188" s="271" t="str">
        <f>[2]Fitting!$D193</f>
        <v>3/8 x 1/2   C x M Adaptor</v>
      </c>
      <c r="E188" s="269">
        <f>[2]Fitting!$E193</f>
        <v>36</v>
      </c>
      <c r="F188" s="269"/>
      <c r="G188" s="134">
        <f>[2]Fitting!L193</f>
        <v>9.57980434782609</v>
      </c>
      <c r="H188" s="275"/>
    </row>
    <row r="189" ht="15" customHeight="1" spans="1:8">
      <c r="A189" s="266" t="str">
        <f>[2]Fitting!A194</f>
        <v>FI156</v>
      </c>
      <c r="B189" s="271" t="str">
        <f>[2]Fitting!$B194</f>
        <v>301AN1313AB</v>
      </c>
      <c r="C189" s="283"/>
      <c r="D189" s="271" t="str">
        <f>[2]Fitting!$D194</f>
        <v>1/2 x 1/2   C x M Adaptor</v>
      </c>
      <c r="E189" s="269">
        <f>[2]Fitting!$E194</f>
        <v>36</v>
      </c>
      <c r="F189" s="269"/>
      <c r="G189" s="134">
        <f>[2]Fitting!L194</f>
        <v>9.086</v>
      </c>
      <c r="H189" s="276"/>
    </row>
    <row r="190" ht="15" customHeight="1" spans="1:8">
      <c r="A190" s="266" t="str">
        <f>[2]Fitting!A195</f>
        <v>FI157</v>
      </c>
      <c r="B190" s="271" t="str">
        <f>[2]Fitting!$B195</f>
        <v>301AN1619AB</v>
      </c>
      <c r="C190" s="283"/>
      <c r="D190" s="271" t="str">
        <f>[2]Fitting!$D195</f>
        <v>5/8 x 3/4   C x M Adaptor</v>
      </c>
      <c r="E190" s="269">
        <f>[2]Fitting!$E195</f>
        <v>59</v>
      </c>
      <c r="F190" s="269"/>
      <c r="G190" s="134">
        <f>[2]Fitting!L195</f>
        <v>14.9944438405797</v>
      </c>
      <c r="H190" s="276"/>
    </row>
    <row r="191" ht="15" customHeight="1" spans="1:8">
      <c r="A191" s="266" t="str">
        <f>[2]Fitting!A196</f>
        <v>FI158</v>
      </c>
      <c r="B191" s="271" t="str">
        <f>[2]Fitting!$B196</f>
        <v>301AN16AB</v>
      </c>
      <c r="C191" s="283"/>
      <c r="D191" s="271" t="str">
        <f>[2]Fitting!$D196</f>
        <v>5/8 x 1/2   C x M Adaptor</v>
      </c>
      <c r="E191" s="269">
        <f>[2]Fitting!$E196</f>
        <v>32</v>
      </c>
      <c r="F191" s="269"/>
      <c r="G191" s="134">
        <f>[2]Fitting!L196</f>
        <v>9.44513043478261</v>
      </c>
      <c r="H191" s="276"/>
    </row>
    <row r="192" ht="15" customHeight="1" spans="1:8">
      <c r="A192" s="266" t="str">
        <f>[2]Fitting!A197</f>
        <v>FI159</v>
      </c>
      <c r="B192" s="271" t="str">
        <f>[2]Fitting!$B197</f>
        <v>301AN1919AB</v>
      </c>
      <c r="C192" s="283"/>
      <c r="D192" s="271" t="str">
        <f>[2]Fitting!$D197</f>
        <v>3/4 x 3/4   C x M Adaptor</v>
      </c>
      <c r="E192" s="269">
        <f>[2]Fitting!$E197</f>
        <v>64</v>
      </c>
      <c r="F192" s="269"/>
      <c r="G192" s="134">
        <f>[2]Fitting!L197</f>
        <v>15.7837826086957</v>
      </c>
      <c r="H192" s="276"/>
    </row>
    <row r="193" ht="15" customHeight="1" spans="1:8">
      <c r="A193" s="266" t="str">
        <f>[2]Fitting!A198</f>
        <v>FI160</v>
      </c>
      <c r="B193" s="271" t="str">
        <f>[2]Fitting!$B198</f>
        <v>301AN1913AB</v>
      </c>
      <c r="C193" s="283"/>
      <c r="D193" s="271" t="str">
        <f>[2]Fitting!$D198</f>
        <v>3/4 x 1/2   C x M Adaptor</v>
      </c>
      <c r="E193" s="269">
        <f>[2]Fitting!$E198</f>
        <v>38</v>
      </c>
      <c r="F193" s="269"/>
      <c r="G193" s="134">
        <f>[2]Fitting!L198</f>
        <v>11.4338152173913</v>
      </c>
      <c r="H193" s="276"/>
    </row>
    <row r="194" ht="15" customHeight="1" spans="1:8">
      <c r="A194" s="266" t="str">
        <f>[2]Fitting!A199</f>
        <v>FI161</v>
      </c>
      <c r="B194" s="271" t="str">
        <f>[2]Fitting!$B199</f>
        <v>301AN22AB</v>
      </c>
      <c r="C194" s="283"/>
      <c r="D194" s="271" t="str">
        <f>[2]Fitting!$D199</f>
        <v>7/8 x 3/4   C x M Adaptor</v>
      </c>
      <c r="E194" s="269">
        <f>[2]Fitting!$E199</f>
        <v>58</v>
      </c>
      <c r="F194" s="269"/>
      <c r="G194" s="134">
        <f>[2]Fitting!L199</f>
        <v>17.6026286231884</v>
      </c>
      <c r="H194" s="276"/>
    </row>
    <row r="195" ht="15" customHeight="1" spans="1:8">
      <c r="A195" s="266" t="str">
        <f>[2]Fitting!A200</f>
        <v>FI162</v>
      </c>
      <c r="B195" s="271" t="str">
        <f>[2]Fitting!$B200</f>
        <v>301AN2213AB</v>
      </c>
      <c r="C195" s="283"/>
      <c r="D195" s="271" t="str">
        <f>[2]Fitting!$D200</f>
        <v>7/8 x 1/2   C x M Adaptor</v>
      </c>
      <c r="E195" s="269">
        <f>[2]Fitting!$E200</f>
        <v>59</v>
      </c>
      <c r="F195" s="269"/>
      <c r="G195" s="134">
        <f>[2]Fitting!L200</f>
        <v>15.3236467391304</v>
      </c>
      <c r="H195" s="276"/>
    </row>
    <row r="196" ht="15" customHeight="1" spans="1:8">
      <c r="A196" s="266" t="str">
        <f>[2]Fitting!A201</f>
        <v>FI163</v>
      </c>
      <c r="B196" s="271" t="str">
        <f>[2]Fitting!$B201</f>
        <v>301AN2819AB</v>
      </c>
      <c r="C196" s="283"/>
      <c r="D196" s="271" t="str">
        <f>[2]Fitting!$D201</f>
        <v>1-1/8 x 3/4   C x M Adaptor</v>
      </c>
      <c r="E196" s="269">
        <f>[2]Fitting!$E201</f>
        <v>86</v>
      </c>
      <c r="F196" s="269"/>
      <c r="G196" s="134">
        <f>[2]Fitting!L201</f>
        <v>26.0623949275362</v>
      </c>
      <c r="H196" s="276"/>
    </row>
    <row r="197" ht="15" customHeight="1" spans="1:8">
      <c r="A197" s="266" t="str">
        <f>[2]Fitting!A202</f>
        <v>FI164</v>
      </c>
      <c r="B197" s="271" t="str">
        <f>[2]Fitting!$B202</f>
        <v>301AN2813AB</v>
      </c>
      <c r="C197" s="283"/>
      <c r="D197" s="271" t="str">
        <f>[2]Fitting!$D202</f>
        <v>1-1/8 x 1/2   C x M Adaptor</v>
      </c>
      <c r="E197" s="269">
        <f>[2]Fitting!$E202</f>
        <v>73</v>
      </c>
      <c r="F197" s="269"/>
      <c r="G197" s="134">
        <f>[2]Fitting!L202</f>
        <v>25.5783170289855</v>
      </c>
      <c r="H197" s="276"/>
    </row>
    <row r="198" ht="15" customHeight="1" spans="1:8">
      <c r="A198" s="266" t="str">
        <f>[2]Fitting!A203</f>
        <v>FI165</v>
      </c>
      <c r="B198" s="271" t="str">
        <f>[2]Fitting!$B203</f>
        <v>301AN28AB</v>
      </c>
      <c r="C198" s="283"/>
      <c r="D198" s="271" t="str">
        <f>[2]Fitting!$D203</f>
        <v>1-1/8 x 1   C x M Adaptor</v>
      </c>
      <c r="E198" s="269">
        <f>[2]Fitting!$E203</f>
        <v>104</v>
      </c>
      <c r="F198" s="269"/>
      <c r="G198" s="134">
        <f>[2]Fitting!L203</f>
        <v>27.2871793478261</v>
      </c>
      <c r="H198" s="276"/>
    </row>
    <row r="199" ht="15" customHeight="1" spans="1:8">
      <c r="A199" s="266" t="str">
        <f>[2]Fitting!A204</f>
        <v>FI166</v>
      </c>
      <c r="B199" s="271" t="str">
        <f>[2]Fitting!$B204</f>
        <v>301AN35AB</v>
      </c>
      <c r="C199" s="283"/>
      <c r="D199" s="271" t="str">
        <f>[2]Fitting!$D204</f>
        <v>1-3/8 x 1-1/4   C x M Adaptor</v>
      </c>
      <c r="E199" s="269">
        <f>[2]Fitting!$E204</f>
        <v>150</v>
      </c>
      <c r="F199" s="269"/>
      <c r="G199" s="134">
        <f>[2]Fitting!L204</f>
        <v>44.7139836956522</v>
      </c>
      <c r="H199" s="276"/>
    </row>
    <row r="200" ht="15" customHeight="1" spans="1:8">
      <c r="A200" s="266" t="str">
        <f>[2]Fitting!A205</f>
        <v>FI167</v>
      </c>
      <c r="B200" s="271" t="str">
        <f>[2]Fitting!$B205</f>
        <v>301AN3525AB</v>
      </c>
      <c r="C200" s="283"/>
      <c r="D200" s="271" t="str">
        <f>[2]Fitting!$D205</f>
        <v>1-3/8 x 1   C x M Adaptor</v>
      </c>
      <c r="E200" s="269">
        <f>[2]Fitting!$E205</f>
        <v>127</v>
      </c>
      <c r="F200" s="269"/>
      <c r="G200" s="134">
        <f>[2]Fitting!L205</f>
        <v>36.6709583333333</v>
      </c>
      <c r="H200" s="276"/>
    </row>
    <row r="201" ht="15" customHeight="1" spans="1:8">
      <c r="A201" s="266" t="str">
        <f>[2]Fitting!A206</f>
        <v>FI168</v>
      </c>
      <c r="B201" s="271" t="str">
        <f>[2]Fitting!$B206</f>
        <v>301AN42AB</v>
      </c>
      <c r="C201" s="283"/>
      <c r="D201" s="271" t="str">
        <f>[2]Fitting!$D206</f>
        <v>1-5/8 x 1-1/2   C x M Adaptor</v>
      </c>
      <c r="E201" s="269">
        <f>[2]Fitting!$E206</f>
        <v>209</v>
      </c>
      <c r="F201" s="269"/>
      <c r="G201" s="134">
        <f>[2]Fitting!L206</f>
        <v>56.6692862318841</v>
      </c>
      <c r="H201" s="276"/>
    </row>
    <row r="202" ht="15" customHeight="1" spans="1:8">
      <c r="A202" s="266" t="str">
        <f>[2]Fitting!A207</f>
        <v>FI169</v>
      </c>
      <c r="B202" s="271" t="str">
        <f>[2]Fitting!$B207</f>
        <v>301AN54AB</v>
      </c>
      <c r="C202" s="284"/>
      <c r="D202" s="271" t="str">
        <f>[2]Fitting!$D207</f>
        <v>2-1/8 x 2   C x M Adaptor</v>
      </c>
      <c r="E202" s="269">
        <f>[2]Fitting!$E207</f>
        <v>322</v>
      </c>
      <c r="F202" s="269"/>
      <c r="G202" s="134">
        <f>[2]Fitting!L207</f>
        <v>93.8954003623188</v>
      </c>
      <c r="H202" s="277"/>
    </row>
    <row r="203" ht="15" customHeight="1" spans="1:8">
      <c r="A203" s="266" t="str">
        <f>[2]Fitting!A208</f>
        <v>FI169.1</v>
      </c>
      <c r="B203" s="271" t="str">
        <f>[2]Fitting!$B208</f>
        <v>CS5</v>
      </c>
      <c r="C203" s="285" t="s">
        <v>1044</v>
      </c>
      <c r="D203" s="271" t="str">
        <f>[2]Fitting!$D208</f>
        <v>5/8" SOCKET</v>
      </c>
      <c r="E203" s="269">
        <f>[2]Fitting!$E208</f>
        <v>0</v>
      </c>
      <c r="F203" s="269"/>
      <c r="G203" s="134">
        <f>[2]Fitting!L208</f>
        <v>4.13</v>
      </c>
      <c r="H203" s="275"/>
    </row>
    <row r="204" ht="15" customHeight="1" spans="1:8">
      <c r="A204" s="266" t="str">
        <f>[2]Fitting!A209</f>
        <v>FI169.2</v>
      </c>
      <c r="B204" s="271" t="str">
        <f>[2]Fitting!$B209</f>
        <v>CS6</v>
      </c>
      <c r="C204" s="286"/>
      <c r="D204" s="271" t="str">
        <f>[2]Fitting!$D209</f>
        <v>3/4" SOCKET</v>
      </c>
      <c r="E204" s="269">
        <f>[2]Fitting!$E209</f>
        <v>0</v>
      </c>
      <c r="F204" s="269"/>
      <c r="G204" s="134">
        <f>[2]Fitting!L209</f>
        <v>5.15537931034483</v>
      </c>
      <c r="H204" s="276"/>
    </row>
    <row r="205" ht="15" customHeight="1" spans="1:8">
      <c r="A205" s="266" t="str">
        <f>[2]Fitting!A210</f>
        <v>FI170</v>
      </c>
      <c r="B205" s="271" t="str">
        <f>[2]Fitting!$B210</f>
        <v>CS7</v>
      </c>
      <c r="C205" s="286"/>
      <c r="D205" s="271" t="str">
        <f>[2]Fitting!$D210</f>
        <v>7/8" SOCKET</v>
      </c>
      <c r="E205" s="269">
        <f>[2]Fitting!$E210</f>
        <v>0</v>
      </c>
      <c r="F205" s="269"/>
      <c r="G205" s="134">
        <f>[2]Fitting!L210</f>
        <v>6.22822988505747</v>
      </c>
      <c r="H205" s="276"/>
    </row>
    <row r="206" ht="15" customHeight="1" spans="1:8">
      <c r="A206" s="266" t="str">
        <f>[2]Fitting!A211</f>
        <v>FI171</v>
      </c>
      <c r="B206" s="271" t="str">
        <f>[2]Fitting!$B211</f>
        <v>CS8</v>
      </c>
      <c r="C206" s="286"/>
      <c r="D206" s="271" t="str">
        <f>[2]Fitting!$D211</f>
        <v>1-1/8" SOCKET</v>
      </c>
      <c r="E206" s="269">
        <f>[2]Fitting!$E211</f>
        <v>0</v>
      </c>
      <c r="F206" s="269"/>
      <c r="G206" s="134">
        <f>[2]Fitting!L211</f>
        <v>8.82174329501916</v>
      </c>
      <c r="H206" s="276"/>
    </row>
    <row r="207" ht="15" customHeight="1" spans="1:8">
      <c r="A207" s="266" t="str">
        <f>[2]Fitting!A212</f>
        <v>FI172</v>
      </c>
      <c r="B207" s="271" t="str">
        <f>[2]Fitting!$B212</f>
        <v>CS9</v>
      </c>
      <c r="C207" s="286"/>
      <c r="D207" s="271" t="str">
        <f>[2]Fitting!$D212</f>
        <v>1-3/8" SOCKET</v>
      </c>
      <c r="E207" s="269">
        <f>[2]Fitting!$E212</f>
        <v>0</v>
      </c>
      <c r="F207" s="269"/>
      <c r="G207" s="134">
        <f>[2]Fitting!L212</f>
        <v>9.79961178160919</v>
      </c>
      <c r="H207" s="276"/>
    </row>
    <row r="208" ht="15" customHeight="1" spans="1:8">
      <c r="A208" s="266" t="str">
        <f>[2]Fitting!A213</f>
        <v>FI173</v>
      </c>
      <c r="B208" s="271" t="str">
        <f>[2]Fitting!$B213</f>
        <v>CS10</v>
      </c>
      <c r="C208" s="286"/>
      <c r="D208" s="271" t="str">
        <f>[2]Fitting!$D213</f>
        <v>1-5/8" SOCKET</v>
      </c>
      <c r="E208" s="269">
        <f>[2]Fitting!$E213</f>
        <v>0</v>
      </c>
      <c r="F208" s="269"/>
      <c r="G208" s="134">
        <f>[2]Fitting!L213</f>
        <v>20.5313218390805</v>
      </c>
      <c r="H208" s="276"/>
    </row>
    <row r="209" ht="15" customHeight="1" spans="1:8">
      <c r="A209" s="266" t="str">
        <f>[2]Fitting!A214</f>
        <v>FI174</v>
      </c>
      <c r="B209" s="271" t="str">
        <f>[2]Fitting!$B214</f>
        <v>CS11</v>
      </c>
      <c r="C209" s="286"/>
      <c r="D209" s="271" t="str">
        <f>[2]Fitting!$D214</f>
        <v>2-1/8" SOCKET</v>
      </c>
      <c r="E209" s="269">
        <f>[2]Fitting!$E214</f>
        <v>0</v>
      </c>
      <c r="F209" s="269"/>
      <c r="G209" s="134">
        <f>[2]Fitting!L214</f>
        <v>34.9388505747126</v>
      </c>
      <c r="H209" s="276"/>
    </row>
    <row r="210" ht="15" customHeight="1" spans="1:8">
      <c r="A210" s="266" t="str">
        <f>[2]Fitting!A215</f>
        <v>FI175</v>
      </c>
      <c r="B210" s="271" t="str">
        <f>[2]Fitting!$B215</f>
        <v>CS12</v>
      </c>
      <c r="C210" s="286"/>
      <c r="D210" s="271" t="str">
        <f>[2]Fitting!$D215</f>
        <v>2-5/8" SOCKET</v>
      </c>
      <c r="E210" s="269">
        <f>[2]Fitting!$E215</f>
        <v>0</v>
      </c>
      <c r="F210" s="269"/>
      <c r="G210" s="134">
        <f>[2]Fitting!L215</f>
        <v>57.5826436781609</v>
      </c>
      <c r="H210" s="276"/>
    </row>
    <row r="211" ht="15" customHeight="1" spans="1:8">
      <c r="A211" s="266" t="str">
        <f>[2]Fitting!A216</f>
        <v>FI176</v>
      </c>
      <c r="B211" s="271" t="str">
        <f>[2]Fitting!$B216</f>
        <v>CS13</v>
      </c>
      <c r="C211" s="286"/>
      <c r="D211" s="271" t="str">
        <f>[2]Fitting!$D216</f>
        <v>3-1/8" SOCKET</v>
      </c>
      <c r="E211" s="269">
        <f>[2]Fitting!$E216</f>
        <v>0</v>
      </c>
      <c r="F211" s="269"/>
      <c r="G211" s="134">
        <f>[2]Fitting!L216</f>
        <v>92.3395210727969</v>
      </c>
      <c r="H211" s="276"/>
    </row>
    <row r="212" ht="15" customHeight="1" spans="1:8">
      <c r="A212" s="266" t="str">
        <f>[2]Fitting!A217</f>
        <v>FI177</v>
      </c>
      <c r="B212" s="271" t="str">
        <f>[2]Fitting!$B217</f>
        <v>CS14</v>
      </c>
      <c r="C212" s="287"/>
      <c r="D212" s="271" t="str">
        <f>[2]Fitting!$D217</f>
        <v>4-1/8" SOCKET</v>
      </c>
      <c r="E212" s="269">
        <f>[2]Fitting!$E217</f>
        <v>0</v>
      </c>
      <c r="F212" s="269"/>
      <c r="G212" s="134">
        <f>[2]Fitting!L217</f>
        <v>126.380570812239</v>
      </c>
      <c r="H212" s="277"/>
    </row>
    <row r="213" ht="15" customHeight="1" spans="1:8">
      <c r="A213" s="266" t="str">
        <f>[2]Fitting!A218</f>
        <v>FI177.1</v>
      </c>
      <c r="B213" s="271" t="str">
        <f>[2]Fitting!$B218</f>
        <v>CE3</v>
      </c>
      <c r="C213" s="285" t="s">
        <v>1045</v>
      </c>
      <c r="D213" s="271" t="str">
        <f>[2]Fitting!$D218</f>
        <v>3/8" ELBOW</v>
      </c>
      <c r="E213" s="269">
        <f>[2]Fitting!$E218</f>
        <v>0</v>
      </c>
      <c r="F213" s="269"/>
      <c r="G213" s="134" t="str">
        <f>[2]Fitting!L218</f>
        <v>~</v>
      </c>
      <c r="H213" s="275"/>
    </row>
    <row r="214" ht="15" customHeight="1" spans="1:8">
      <c r="A214" s="266" t="str">
        <f>[2]Fitting!A219</f>
        <v>FI177.2</v>
      </c>
      <c r="B214" s="271" t="str">
        <f>[2]Fitting!$B219</f>
        <v>CE4</v>
      </c>
      <c r="C214" s="286"/>
      <c r="D214" s="271" t="str">
        <f>[2]Fitting!$D219</f>
        <v>1/2" ELBOW</v>
      </c>
      <c r="E214" s="269">
        <f>[2]Fitting!$E219</f>
        <v>0</v>
      </c>
      <c r="F214" s="269"/>
      <c r="G214" s="134" t="str">
        <f>[2]Fitting!L219</f>
        <v>~</v>
      </c>
      <c r="H214" s="276"/>
    </row>
    <row r="215" ht="15" customHeight="1" spans="1:8">
      <c r="A215" s="266" t="str">
        <f>[2]Fitting!A220</f>
        <v>FI177.3</v>
      </c>
      <c r="B215" s="271" t="str">
        <f>[2]Fitting!$B220</f>
        <v>CE5</v>
      </c>
      <c r="C215" s="286"/>
      <c r="D215" s="271" t="str">
        <f>[2]Fitting!$D220</f>
        <v>5/8" ELBOW</v>
      </c>
      <c r="E215" s="269">
        <f>[2]Fitting!$E220</f>
        <v>0</v>
      </c>
      <c r="F215" s="269"/>
      <c r="G215" s="134" t="str">
        <f>[2]Fitting!L220</f>
        <v>~</v>
      </c>
      <c r="H215" s="276"/>
    </row>
    <row r="216" ht="15" customHeight="1" spans="1:8">
      <c r="A216" s="266" t="str">
        <f>[2]Fitting!A221</f>
        <v>FI177.4</v>
      </c>
      <c r="B216" s="271" t="str">
        <f>[2]Fitting!$B221</f>
        <v>CE6</v>
      </c>
      <c r="C216" s="286"/>
      <c r="D216" s="271" t="str">
        <f>[2]Fitting!$D221</f>
        <v>3/4" ELBOW</v>
      </c>
      <c r="E216" s="269">
        <f>[2]Fitting!$E221</f>
        <v>300</v>
      </c>
      <c r="F216" s="269"/>
      <c r="G216" s="134">
        <f>[2]Fitting!L221</f>
        <v>7.44507662835249</v>
      </c>
      <c r="H216" s="276"/>
    </row>
    <row r="217" ht="15" customHeight="1" spans="1:8">
      <c r="A217" s="266" t="str">
        <f>[2]Fitting!A222</f>
        <v>FI178</v>
      </c>
      <c r="B217" s="271" t="str">
        <f>[2]Fitting!$B222</f>
        <v>CE7</v>
      </c>
      <c r="C217" s="286"/>
      <c r="D217" s="271" t="str">
        <f>[2]Fitting!$D222</f>
        <v>7/8" ELBOW</v>
      </c>
      <c r="E217" s="269">
        <f>[2]Fitting!$E222</f>
        <v>600</v>
      </c>
      <c r="F217" s="269"/>
      <c r="G217" s="134">
        <f>[2]Fitting!L222</f>
        <v>13.3315134099617</v>
      </c>
      <c r="H217" s="276"/>
    </row>
    <row r="218" ht="15" customHeight="1" spans="1:8">
      <c r="A218" s="266" t="str">
        <f>[2]Fitting!A223</f>
        <v>FI179</v>
      </c>
      <c r="B218" s="271" t="str">
        <f>[2]Fitting!$B223</f>
        <v>CE8</v>
      </c>
      <c r="C218" s="286"/>
      <c r="D218" s="271" t="str">
        <f>[2]Fitting!$D223</f>
        <v>1-1/8" ELBOW</v>
      </c>
      <c r="E218" s="269">
        <f>[2]Fitting!$E223</f>
        <v>0</v>
      </c>
      <c r="F218" s="269"/>
      <c r="G218" s="134">
        <f>[2]Fitting!L223</f>
        <v>17.7463409961686</v>
      </c>
      <c r="H218" s="276"/>
    </row>
    <row r="219" ht="15" customHeight="1" spans="1:8">
      <c r="A219" s="266" t="str">
        <f>[2]Fitting!A224</f>
        <v>FI180</v>
      </c>
      <c r="B219" s="271" t="str">
        <f>[2]Fitting!$B224</f>
        <v>CE9</v>
      </c>
      <c r="C219" s="286"/>
      <c r="D219" s="271" t="str">
        <f>[2]Fitting!$D224</f>
        <v>1-3/8" ELBOW</v>
      </c>
      <c r="E219" s="269">
        <f>[2]Fitting!$E224</f>
        <v>300</v>
      </c>
      <c r="F219" s="269"/>
      <c r="G219" s="134">
        <f>[2]Fitting!L224</f>
        <v>27.280153256705</v>
      </c>
      <c r="H219" s="276"/>
    </row>
    <row r="220" ht="15" customHeight="1" spans="1:8">
      <c r="A220" s="266" t="str">
        <f>[2]Fitting!A225</f>
        <v>FI181</v>
      </c>
      <c r="B220" s="271" t="str">
        <f>[2]Fitting!$B225</f>
        <v>CE10</v>
      </c>
      <c r="C220" s="286"/>
      <c r="D220" s="271" t="str">
        <f>[2]Fitting!$D225</f>
        <v>1-5/8" ELBOW</v>
      </c>
      <c r="E220" s="269">
        <f>[2]Fitting!$E225</f>
        <v>400</v>
      </c>
      <c r="F220" s="269"/>
      <c r="G220" s="134">
        <f>[2]Fitting!L225</f>
        <v>47.9934482758621</v>
      </c>
      <c r="H220" s="276"/>
    </row>
    <row r="221" ht="15" customHeight="1" spans="1:8">
      <c r="A221" s="266" t="str">
        <f>[2]Fitting!A226</f>
        <v>FI182</v>
      </c>
      <c r="B221" s="271" t="str">
        <f>[2]Fitting!$B226</f>
        <v>CE11</v>
      </c>
      <c r="C221" s="286"/>
      <c r="D221" s="271" t="str">
        <f>[2]Fitting!$D226</f>
        <v>2-1/8" ELBOW</v>
      </c>
      <c r="E221" s="269">
        <f>[2]Fitting!$E226</f>
        <v>400</v>
      </c>
      <c r="F221" s="269"/>
      <c r="G221" s="134">
        <f>[2]Fitting!L226</f>
        <v>92.4502873563219</v>
      </c>
      <c r="H221" s="276"/>
    </row>
    <row r="222" ht="15" customHeight="1" spans="1:8">
      <c r="A222" s="266" t="str">
        <f>[2]Fitting!A227</f>
        <v>FI183</v>
      </c>
      <c r="B222" s="271" t="str">
        <f>[2]Fitting!$B227</f>
        <v>CE12</v>
      </c>
      <c r="C222" s="286"/>
      <c r="D222" s="271" t="str">
        <f>[2]Fitting!$D227</f>
        <v>2-5/8" ELBOW</v>
      </c>
      <c r="E222" s="269">
        <f>[2]Fitting!$E227</f>
        <v>0</v>
      </c>
      <c r="F222" s="269"/>
      <c r="G222" s="134">
        <f>[2]Fitting!L227</f>
        <v>146.924590734936</v>
      </c>
      <c r="H222" s="276"/>
    </row>
    <row r="223" ht="15" customHeight="1" spans="1:8">
      <c r="A223" s="266" t="str">
        <f>[2]Fitting!A228</f>
        <v>FI184</v>
      </c>
      <c r="B223" s="271" t="str">
        <f>[2]Fitting!$B228</f>
        <v>CE13</v>
      </c>
      <c r="C223" s="286"/>
      <c r="D223" s="271" t="str">
        <f>[2]Fitting!$D228</f>
        <v>3-1/8" ELBOW</v>
      </c>
      <c r="E223" s="269">
        <f>[2]Fitting!$E228</f>
        <v>0</v>
      </c>
      <c r="F223" s="269"/>
      <c r="G223" s="134">
        <f>[2]Fitting!L228</f>
        <v>233.79083942877</v>
      </c>
      <c r="H223" s="276"/>
    </row>
    <row r="224" ht="15" customHeight="1" spans="1:8">
      <c r="A224" s="266" t="str">
        <f>[2]Fitting!A229</f>
        <v>FI185</v>
      </c>
      <c r="B224" s="271" t="str">
        <f>[2]Fitting!$B229</f>
        <v>CE14</v>
      </c>
      <c r="C224" s="287"/>
      <c r="D224" s="271" t="str">
        <f>[2]Fitting!$D229</f>
        <v>4-1/8" ELBOW</v>
      </c>
      <c r="E224" s="269">
        <f>[2]Fitting!$E229</f>
        <v>0</v>
      </c>
      <c r="F224" s="269"/>
      <c r="G224" s="134">
        <f>[2]Fitting!L229</f>
        <v>506.487757433924</v>
      </c>
      <c r="H224" s="277"/>
    </row>
    <row r="225" ht="15" customHeight="1" spans="1:8">
      <c r="A225" s="266">
        <f>[2]Fitting!A230</f>
        <v>0</v>
      </c>
      <c r="B225" s="271" t="str">
        <f>[2]Fitting!$B230</f>
        <v>CE14</v>
      </c>
      <c r="C225" s="285" t="s">
        <v>1046</v>
      </c>
      <c r="D225" s="271" t="str">
        <f>[2]Fitting!$D230</f>
        <v>7/8" ELBOW * 45º</v>
      </c>
      <c r="E225" s="269">
        <f>[2]Fitting!$E230</f>
        <v>0</v>
      </c>
      <c r="F225" s="269"/>
      <c r="G225" s="134">
        <f>[2]Fitting!L230</f>
        <v>11.9124660975984</v>
      </c>
      <c r="H225" s="268"/>
    </row>
    <row r="226" ht="15" customHeight="1" spans="1:8">
      <c r="A226" s="266">
        <f>[2]Fitting!A231</f>
        <v>0</v>
      </c>
      <c r="B226" s="271" t="str">
        <f>[2]Fitting!$B231</f>
        <v>CE15</v>
      </c>
      <c r="C226" s="286"/>
      <c r="D226" s="271" t="str">
        <f>[2]Fitting!$D231</f>
        <v>1-1/8" ELBOW * 45º</v>
      </c>
      <c r="E226" s="269">
        <f>[2]Fitting!$E231</f>
        <v>0</v>
      </c>
      <c r="F226" s="269"/>
      <c r="G226" s="134">
        <f>[2]Fitting!L231</f>
        <v>15.8634835314652</v>
      </c>
      <c r="H226" s="268"/>
    </row>
    <row r="227" ht="15" customHeight="1" spans="1:8">
      <c r="A227" s="266">
        <f>[2]Fitting!A232</f>
        <v>0</v>
      </c>
      <c r="B227" s="271" t="str">
        <f>[2]Fitting!$B232</f>
        <v>CE16</v>
      </c>
      <c r="C227" s="286"/>
      <c r="D227" s="271" t="str">
        <f>[2]Fitting!$D232</f>
        <v>1-3/8" ELBOW * 45º</v>
      </c>
      <c r="E227" s="269">
        <f>[2]Fitting!$E232</f>
        <v>0</v>
      </c>
      <c r="F227" s="269"/>
      <c r="G227" s="134">
        <f>[2]Fitting!L232</f>
        <v>24.3893632571778</v>
      </c>
      <c r="H227" s="268"/>
    </row>
    <row r="228" ht="15" customHeight="1" spans="1:8">
      <c r="A228" s="266">
        <f>[2]Fitting!A233</f>
        <v>0</v>
      </c>
      <c r="B228" s="271" t="str">
        <f>[2]Fitting!$B233</f>
        <v>CE17</v>
      </c>
      <c r="C228" s="286"/>
      <c r="D228" s="271" t="str">
        <f>[2]Fitting!$D233</f>
        <v>1-5/8" ELBOW * 45º</v>
      </c>
      <c r="E228" s="269">
        <f>[2]Fitting!$E233</f>
        <v>0</v>
      </c>
      <c r="F228" s="269"/>
      <c r="G228" s="134">
        <f>[2]Fitting!L233</f>
        <v>42.9264676085528</v>
      </c>
      <c r="H228" s="268"/>
    </row>
    <row r="229" ht="15" customHeight="1" spans="1:8">
      <c r="A229" s="266">
        <f>[2]Fitting!A234</f>
        <v>0</v>
      </c>
      <c r="B229" s="271" t="str">
        <f>[2]Fitting!$B234</f>
        <v>CE18</v>
      </c>
      <c r="C229" s="286"/>
      <c r="D229" s="271" t="str">
        <f>[2]Fitting!$D234</f>
        <v>2-1/8" ELBOW * 45º</v>
      </c>
      <c r="E229" s="269">
        <f>[2]Fitting!$E234</f>
        <v>0</v>
      </c>
      <c r="F229" s="269"/>
      <c r="G229" s="134">
        <f>[2]Fitting!L234</f>
        <v>82.6742971312128</v>
      </c>
      <c r="H229" s="268"/>
    </row>
    <row r="230" ht="15" customHeight="1" spans="1:8">
      <c r="A230" s="266">
        <f>[2]Fitting!A235</f>
        <v>0</v>
      </c>
      <c r="B230" s="271" t="str">
        <f>[2]Fitting!$B235</f>
        <v>CE19</v>
      </c>
      <c r="C230" s="286"/>
      <c r="D230" s="271" t="str">
        <f>[2]Fitting!$D235</f>
        <v>2-5/8" ELBOW * 45º</v>
      </c>
      <c r="E230" s="269">
        <f>[2]Fitting!$E235</f>
        <v>0</v>
      </c>
      <c r="F230" s="269"/>
      <c r="G230" s="134">
        <f>[2]Fitting!L235</f>
        <v>149.20289519997</v>
      </c>
      <c r="H230" s="268"/>
    </row>
    <row r="231" ht="15" customHeight="1" spans="1:8">
      <c r="A231" s="266">
        <f>[2]Fitting!A236</f>
        <v>0</v>
      </c>
      <c r="B231" s="271" t="str">
        <f>[2]Fitting!$B236</f>
        <v>CE20</v>
      </c>
      <c r="C231" s="286"/>
      <c r="D231" s="271" t="str">
        <f>[2]Fitting!$D236</f>
        <v>3-1/8" ELBOW * 45º</v>
      </c>
      <c r="E231" s="269">
        <f>[2]Fitting!$E236</f>
        <v>0</v>
      </c>
      <c r="F231" s="269"/>
      <c r="G231" s="134">
        <f>[2]Fitting!L236</f>
        <v>237.417528807996</v>
      </c>
      <c r="H231" s="268"/>
    </row>
    <row r="232" ht="15" customHeight="1" spans="1:8">
      <c r="A232" s="266">
        <f>[2]Fitting!A237</f>
        <v>0</v>
      </c>
      <c r="B232" s="271">
        <f>[2]Fitting!$B237</f>
        <v>0</v>
      </c>
      <c r="C232" s="286"/>
      <c r="D232" s="271" t="str">
        <f>[2]Fitting!$D237</f>
        <v>4-1/8" ELBOW * 45º</v>
      </c>
      <c r="E232" s="269">
        <f>[2]Fitting!$E237</f>
        <v>0</v>
      </c>
      <c r="F232" s="269"/>
      <c r="G232" s="134">
        <f>[2]Fitting!L237</f>
        <v>531.81288797807</v>
      </c>
      <c r="H232" s="268"/>
    </row>
    <row r="233" ht="15" customHeight="1" spans="1:8">
      <c r="A233" s="266" t="str">
        <f>[2]Fitting!A238</f>
        <v>FI185.1</v>
      </c>
      <c r="B233" s="271" t="str">
        <f>[2]Fitting!$B238</f>
        <v>102CP10-06</v>
      </c>
      <c r="C233" s="288" t="s">
        <v>1047</v>
      </c>
      <c r="D233" s="271" t="str">
        <f>[2]Fitting!$D238</f>
        <v>3/8x1/4  REDUCER</v>
      </c>
      <c r="E233" s="269">
        <f>[2]Fitting!$E238</f>
        <v>0</v>
      </c>
      <c r="F233" s="269"/>
      <c r="G233" s="134">
        <f>[2]Fitting!L238</f>
        <v>3.29604702194357</v>
      </c>
      <c r="H233" s="268"/>
    </row>
    <row r="234" ht="15" customHeight="1" spans="1:8">
      <c r="A234" s="266" t="str">
        <f>[2]Fitting!A239</f>
        <v>FI186</v>
      </c>
      <c r="B234" s="271" t="str">
        <f>[2]Fitting!$B239</f>
        <v>102CP13-10</v>
      </c>
      <c r="C234" s="288"/>
      <c r="D234" s="271" t="str">
        <f>[2]Fitting!$D239</f>
        <v>1/2x3/8  REDUCER</v>
      </c>
      <c r="E234" s="269">
        <f>[2]Fitting!$E239</f>
        <v>0</v>
      </c>
      <c r="F234" s="269"/>
      <c r="G234" s="134">
        <f>[2]Fitting!L239</f>
        <v>3.74073563218391</v>
      </c>
      <c r="H234" s="268"/>
    </row>
    <row r="235" ht="15" customHeight="1" spans="1:8">
      <c r="A235" s="266" t="str">
        <f>[2]Fitting!A240</f>
        <v>FI187</v>
      </c>
      <c r="B235" s="271" t="str">
        <f>[2]Fitting!$B240</f>
        <v>102CP13-06</v>
      </c>
      <c r="C235" s="288"/>
      <c r="D235" s="271" t="str">
        <f>[2]Fitting!$D240</f>
        <v>1/2x1/4  REDUCER</v>
      </c>
      <c r="E235" s="269">
        <f>[2]Fitting!$E240</f>
        <v>0</v>
      </c>
      <c r="F235" s="269"/>
      <c r="G235" s="134">
        <f>[2]Fitting!L240</f>
        <v>3.74073563218391</v>
      </c>
      <c r="H235" s="268"/>
    </row>
    <row r="236" ht="15" customHeight="1" spans="1:8">
      <c r="A236" s="266" t="str">
        <f>[2]Fitting!A241</f>
        <v>FI188</v>
      </c>
      <c r="B236" s="271" t="str">
        <f>[2]Fitting!$B241</f>
        <v>102CP16-13</v>
      </c>
      <c r="C236" s="288"/>
      <c r="D236" s="271" t="str">
        <f>[2]Fitting!$D241</f>
        <v>5/8x1/2  REDUCER</v>
      </c>
      <c r="E236" s="269">
        <f>[2]Fitting!$E241</f>
        <v>0</v>
      </c>
      <c r="F236" s="269"/>
      <c r="G236" s="134">
        <f>[2]Fitting!L241</f>
        <v>4.74712643678161</v>
      </c>
      <c r="H236" s="268"/>
    </row>
    <row r="237" ht="15" customHeight="1" spans="1:8">
      <c r="A237" s="266" t="str">
        <f>[2]Fitting!A242</f>
        <v>FI189</v>
      </c>
      <c r="B237" s="271" t="str">
        <f>[2]Fitting!$B242</f>
        <v>102CP16-10</v>
      </c>
      <c r="C237" s="288"/>
      <c r="D237" s="271" t="str">
        <f>[2]Fitting!$D242</f>
        <v>5/8x3/8  REDUCER</v>
      </c>
      <c r="E237" s="269">
        <f>[2]Fitting!$E242</f>
        <v>0</v>
      </c>
      <c r="F237" s="269"/>
      <c r="G237" s="134">
        <f>[2]Fitting!L242</f>
        <v>4.74712643678161</v>
      </c>
      <c r="H237" s="268"/>
    </row>
    <row r="238" ht="15" customHeight="1" spans="1:8">
      <c r="A238" s="266" t="str">
        <f>[2]Fitting!A243</f>
        <v>FI190</v>
      </c>
      <c r="B238" s="271" t="str">
        <f>[2]Fitting!$B243</f>
        <v>102CP19-16</v>
      </c>
      <c r="C238" s="288"/>
      <c r="D238" s="271" t="str">
        <f>[2]Fitting!$D243</f>
        <v>3/4x5/8  REDUCER</v>
      </c>
      <c r="E238" s="269">
        <f>[2]Fitting!$E243</f>
        <v>0</v>
      </c>
      <c r="F238" s="269"/>
      <c r="G238" s="134">
        <f>[2]Fitting!L243</f>
        <v>5.79149425287356</v>
      </c>
      <c r="H238" s="268"/>
    </row>
    <row r="239" ht="15" customHeight="1" spans="1:8">
      <c r="A239" s="266" t="str">
        <f>[2]Fitting!A244</f>
        <v>FI191</v>
      </c>
      <c r="B239" s="271" t="str">
        <f>[2]Fitting!$B244</f>
        <v>102CP19-13</v>
      </c>
      <c r="C239" s="288"/>
      <c r="D239" s="271" t="str">
        <f>[2]Fitting!$D244</f>
        <v>3/4x1/2  REDUCER</v>
      </c>
      <c r="E239" s="269">
        <f>[2]Fitting!$E244</f>
        <v>0</v>
      </c>
      <c r="F239" s="269"/>
      <c r="G239" s="134">
        <f>[2]Fitting!L244</f>
        <v>5.79149425287356</v>
      </c>
      <c r="H239" s="268"/>
    </row>
    <row r="240" ht="15" customHeight="1" spans="1:8">
      <c r="A240" s="266" t="str">
        <f>[2]Fitting!A245</f>
        <v>FI193</v>
      </c>
      <c r="B240" s="271" t="str">
        <f>[2]Fitting!$B245</f>
        <v>102CP22-19</v>
      </c>
      <c r="C240" s="288"/>
      <c r="D240" s="271" t="str">
        <f>[2]Fitting!$D245</f>
        <v>7/8x3/4  REDUCER</v>
      </c>
      <c r="E240" s="269">
        <f>[2]Fitting!$E245</f>
        <v>0</v>
      </c>
      <c r="F240" s="269"/>
      <c r="G240" s="134">
        <f>[2]Fitting!L245</f>
        <v>7.72832183908046</v>
      </c>
      <c r="H240" s="268"/>
    </row>
    <row r="241" ht="15" customHeight="1" spans="1:8">
      <c r="A241" s="266" t="str">
        <f>[2]Fitting!A246</f>
        <v>FI194</v>
      </c>
      <c r="B241" s="271" t="str">
        <f>[2]Fitting!$B246</f>
        <v>102CP22-16</v>
      </c>
      <c r="C241" s="288"/>
      <c r="D241" s="271" t="str">
        <f>[2]Fitting!$D246</f>
        <v>7/8x5/8  REDUCER</v>
      </c>
      <c r="E241" s="269">
        <f>[2]Fitting!$E246</f>
        <v>0</v>
      </c>
      <c r="F241" s="269"/>
      <c r="G241" s="134">
        <f>[2]Fitting!L246</f>
        <v>7.72832183908046</v>
      </c>
      <c r="H241" s="268"/>
    </row>
    <row r="242" ht="15" customHeight="1" spans="1:8">
      <c r="A242" s="266" t="str">
        <f>[2]Fitting!A247</f>
        <v>FI195</v>
      </c>
      <c r="B242" s="271" t="str">
        <f>[2]Fitting!$B247</f>
        <v>102CP22-13</v>
      </c>
      <c r="C242" s="288"/>
      <c r="D242" s="271" t="str">
        <f>[2]Fitting!$D247</f>
        <v>7/8x1/2  REDUCER</v>
      </c>
      <c r="E242" s="269">
        <f>[2]Fitting!$E247</f>
        <v>0</v>
      </c>
      <c r="F242" s="269"/>
      <c r="G242" s="134">
        <f>[2]Fitting!L247</f>
        <v>7.72832183908046</v>
      </c>
      <c r="H242" s="268"/>
    </row>
    <row r="243" ht="15" customHeight="1" spans="1:8">
      <c r="A243" s="266" t="str">
        <f>[2]Fitting!A248</f>
        <v>FI197</v>
      </c>
      <c r="B243" s="271" t="str">
        <f>[2]Fitting!$B248</f>
        <v>102CP28-22</v>
      </c>
      <c r="C243" s="288"/>
      <c r="D243" s="271" t="str">
        <f>[2]Fitting!$D248</f>
        <v>1-1/8x7/8 REDUCER</v>
      </c>
      <c r="E243" s="269">
        <f>[2]Fitting!$E248</f>
        <v>0</v>
      </c>
      <c r="F243" s="269"/>
      <c r="G243" s="134">
        <f>[2]Fitting!L248</f>
        <v>10.1667624521073</v>
      </c>
      <c r="H243" s="268"/>
    </row>
    <row r="244" ht="15" customHeight="1" spans="1:8">
      <c r="A244" s="266" t="str">
        <f>[2]Fitting!A249</f>
        <v>FI198</v>
      </c>
      <c r="B244" s="271" t="str">
        <f>[2]Fitting!$B249</f>
        <v>102CP28-19</v>
      </c>
      <c r="C244" s="288"/>
      <c r="D244" s="271" t="str">
        <f>[2]Fitting!$D249</f>
        <v>1-1/8x3/4  REDUCER</v>
      </c>
      <c r="E244" s="269">
        <f>[2]Fitting!$E249</f>
        <v>0</v>
      </c>
      <c r="F244" s="269"/>
      <c r="G244" s="134">
        <f>[2]Fitting!L249</f>
        <v>10.1667624521073</v>
      </c>
      <c r="H244" s="268"/>
    </row>
    <row r="245" ht="15" customHeight="1" spans="1:8">
      <c r="A245" s="266" t="str">
        <f>[2]Fitting!A250</f>
        <v>FI199</v>
      </c>
      <c r="B245" s="271" t="str">
        <f>[2]Fitting!$B250</f>
        <v>102CP28-16</v>
      </c>
      <c r="C245" s="288"/>
      <c r="D245" s="271" t="str">
        <f>[2]Fitting!$D250</f>
        <v>1-1/8x5/8 REDUCER</v>
      </c>
      <c r="E245" s="269">
        <f>[2]Fitting!$E250</f>
        <v>0</v>
      </c>
      <c r="F245" s="269"/>
      <c r="G245" s="134">
        <f>[2]Fitting!L250</f>
        <v>10.1667624521073</v>
      </c>
      <c r="H245" s="268"/>
    </row>
    <row r="246" ht="15" customHeight="1" spans="1:8">
      <c r="A246" s="266" t="str">
        <f>[2]Fitting!A251</f>
        <v>FI200</v>
      </c>
      <c r="B246" s="271" t="str">
        <f>[2]Fitting!$B251</f>
        <v>102CP28-13</v>
      </c>
      <c r="C246" s="288"/>
      <c r="D246" s="271" t="str">
        <f>[2]Fitting!$D251</f>
        <v>1-1/8x1/2  REDUCER</v>
      </c>
      <c r="E246" s="269">
        <f>[2]Fitting!$E251</f>
        <v>0</v>
      </c>
      <c r="F246" s="269"/>
      <c r="G246" s="134">
        <f>[2]Fitting!L251</f>
        <v>10.1667624521073</v>
      </c>
      <c r="H246" s="268"/>
    </row>
    <row r="247" ht="15" customHeight="1" spans="1:8">
      <c r="A247" s="266" t="str">
        <f>[2]Fitting!A252</f>
        <v>FI201</v>
      </c>
      <c r="B247" s="271" t="str">
        <f>[2]Fitting!$B252</f>
        <v>102CP35-28</v>
      </c>
      <c r="C247" s="288"/>
      <c r="D247" s="271" t="str">
        <f>[2]Fitting!$D252</f>
        <v>1-3/8x1-1/8  REDUCER</v>
      </c>
      <c r="E247" s="269">
        <f>[2]Fitting!$E252</f>
        <v>0</v>
      </c>
      <c r="F247" s="269"/>
      <c r="G247" s="134">
        <f>[2]Fitting!L252</f>
        <v>18.0865517241379</v>
      </c>
      <c r="H247" s="268"/>
    </row>
    <row r="248" ht="15" customHeight="1" spans="1:8">
      <c r="A248" s="266" t="str">
        <f>[2]Fitting!A253</f>
        <v>FI202</v>
      </c>
      <c r="B248" s="271" t="str">
        <f>[2]Fitting!$B253</f>
        <v>102CP35-22</v>
      </c>
      <c r="C248" s="288"/>
      <c r="D248" s="271" t="str">
        <f>[2]Fitting!$D253</f>
        <v>1-3/8x7/8  REDUCER</v>
      </c>
      <c r="E248" s="269">
        <f>[2]Fitting!$E253</f>
        <v>0</v>
      </c>
      <c r="F248" s="269"/>
      <c r="G248" s="134">
        <f>[2]Fitting!L253</f>
        <v>18.0865517241379</v>
      </c>
      <c r="H248" s="268"/>
    </row>
    <row r="249" ht="15" customHeight="1" spans="1:8">
      <c r="A249" s="266" t="str">
        <f>[2]Fitting!A254</f>
        <v>FI202.1</v>
      </c>
      <c r="B249" s="271">
        <f>[2]Fitting!$B254</f>
        <v>0</v>
      </c>
      <c r="C249" s="288"/>
      <c r="D249" s="271" t="str">
        <f>[2]Fitting!$D254</f>
        <v>1-3/8x3/4  REDUCER</v>
      </c>
      <c r="E249" s="269">
        <f>[2]Fitting!$E254</f>
        <v>0</v>
      </c>
      <c r="F249" s="269"/>
      <c r="G249" s="134">
        <f>[2]Fitting!L254</f>
        <v>18.0865517241379</v>
      </c>
      <c r="H249" s="268"/>
    </row>
    <row r="250" ht="15" customHeight="1" spans="1:8">
      <c r="A250" s="266" t="str">
        <f>[2]Fitting!A255</f>
        <v>FI203</v>
      </c>
      <c r="B250" s="271" t="str">
        <f>[2]Fitting!$B255</f>
        <v>102CP35-16</v>
      </c>
      <c r="C250" s="288"/>
      <c r="D250" s="271" t="str">
        <f>[2]Fitting!$D255</f>
        <v>1-3/8x5/8  REDUCER</v>
      </c>
      <c r="E250" s="269">
        <f>[2]Fitting!$E255</f>
        <v>0</v>
      </c>
      <c r="F250" s="269"/>
      <c r="G250" s="134">
        <f>[2]Fitting!L255</f>
        <v>18.0865517241379</v>
      </c>
      <c r="H250" s="268"/>
    </row>
    <row r="251" ht="15" customHeight="1" spans="1:8">
      <c r="A251" s="266" t="str">
        <f>[2]Fitting!A256</f>
        <v>FI204</v>
      </c>
      <c r="B251" s="271" t="str">
        <f>[2]Fitting!$B256</f>
        <v>102CP42-35</v>
      </c>
      <c r="C251" s="288"/>
      <c r="D251" s="271" t="str">
        <f>[2]Fitting!$D256</f>
        <v>1-5/8x1-3/8  REDUCER</v>
      </c>
      <c r="E251" s="269">
        <f>[2]Fitting!$E256</f>
        <v>0</v>
      </c>
      <c r="F251" s="269"/>
      <c r="G251" s="134">
        <f>[2]Fitting!L256</f>
        <v>24.7612459202498</v>
      </c>
      <c r="H251" s="268"/>
    </row>
    <row r="252" ht="15" customHeight="1" spans="1:8">
      <c r="A252" s="266" t="str">
        <f>[2]Fitting!A257</f>
        <v>FI205</v>
      </c>
      <c r="B252" s="271" t="str">
        <f>[2]Fitting!$B257</f>
        <v>102CP42-28</v>
      </c>
      <c r="C252" s="288"/>
      <c r="D252" s="271" t="str">
        <f>[2]Fitting!$D257</f>
        <v>1-5/8x1-1/8  REDUCER</v>
      </c>
      <c r="E252" s="269">
        <f>[2]Fitting!$E257</f>
        <v>0</v>
      </c>
      <c r="F252" s="269"/>
      <c r="G252" s="134">
        <f>[2]Fitting!L257</f>
        <v>24.7641762452107</v>
      </c>
      <c r="H252" s="268"/>
    </row>
    <row r="253" ht="15" customHeight="1" spans="1:8">
      <c r="A253" s="266" t="str">
        <f>[2]Fitting!A258</f>
        <v>FI206</v>
      </c>
      <c r="B253" s="271" t="str">
        <f>[2]Fitting!$B258</f>
        <v>102CP42-22</v>
      </c>
      <c r="C253" s="288"/>
      <c r="D253" s="271" t="str">
        <f>[2]Fitting!$D258</f>
        <v>1-5/8x7/8  REDUCER</v>
      </c>
      <c r="E253" s="269">
        <f>[2]Fitting!$E258</f>
        <v>0</v>
      </c>
      <c r="F253" s="269"/>
      <c r="G253" s="134">
        <f>[2]Fitting!L258</f>
        <v>24.7671065701717</v>
      </c>
      <c r="H253" s="268"/>
    </row>
    <row r="254" ht="15" customHeight="1" spans="1:8">
      <c r="A254" s="266" t="str">
        <f>[2]Fitting!A259</f>
        <v>FI208</v>
      </c>
      <c r="B254" s="271" t="str">
        <f>[2]Fitting!$B259</f>
        <v>102CP54-42</v>
      </c>
      <c r="C254" s="288"/>
      <c r="D254" s="271" t="str">
        <f>[2]Fitting!$D259</f>
        <v>2-1/8x1-5/8  REDUCER</v>
      </c>
      <c r="E254" s="269">
        <f>[2]Fitting!$E259</f>
        <v>0</v>
      </c>
      <c r="F254" s="269"/>
      <c r="G254" s="134">
        <f>[2]Fitting!L259</f>
        <v>54.1172413793103</v>
      </c>
      <c r="H254" s="268"/>
    </row>
    <row r="255" ht="15" customHeight="1" spans="1:8">
      <c r="A255" s="266" t="str">
        <f>[2]Fitting!A260</f>
        <v>FI209</v>
      </c>
      <c r="B255" s="271" t="str">
        <f>[2]Fitting!$B260</f>
        <v>102CP54-35</v>
      </c>
      <c r="C255" s="288"/>
      <c r="D255" s="271" t="str">
        <f>[2]Fitting!$D260</f>
        <v>2-1/8x1-3/8  REDUCER</v>
      </c>
      <c r="E255" s="269">
        <f>[2]Fitting!$E260</f>
        <v>0</v>
      </c>
      <c r="F255" s="269"/>
      <c r="G255" s="134">
        <f>[2]Fitting!L260</f>
        <v>54.1172413793103</v>
      </c>
      <c r="H255" s="268"/>
    </row>
    <row r="256" ht="15" customHeight="1" spans="1:8">
      <c r="A256" s="266" t="str">
        <f>[2]Fitting!A261</f>
        <v>FI210</v>
      </c>
      <c r="B256" s="271" t="str">
        <f>[2]Fitting!$B261</f>
        <v>102CP54-28</v>
      </c>
      <c r="C256" s="288"/>
      <c r="D256" s="271" t="str">
        <f>[2]Fitting!$D261</f>
        <v>2-1/8x1-1/8  REDUCER</v>
      </c>
      <c r="E256" s="269">
        <f>[2]Fitting!$E261</f>
        <v>0</v>
      </c>
      <c r="F256" s="269"/>
      <c r="G256" s="134">
        <f>[2]Fitting!L261</f>
        <v>54.1172413793103</v>
      </c>
      <c r="H256" s="268"/>
    </row>
    <row r="257" ht="15" customHeight="1" spans="1:8">
      <c r="A257" s="266" t="str">
        <f>[2]Fitting!A262</f>
        <v>FI211</v>
      </c>
      <c r="B257" s="271" t="str">
        <f>[2]Fitting!$B262</f>
        <v>102CP54-22</v>
      </c>
      <c r="C257" s="288"/>
      <c r="D257" s="271" t="str">
        <f>[2]Fitting!$D262</f>
        <v>2-1/8x7/8  REDUCER</v>
      </c>
      <c r="E257" s="269">
        <f>[2]Fitting!$E262</f>
        <v>0</v>
      </c>
      <c r="F257" s="269"/>
      <c r="G257" s="134">
        <f>[2]Fitting!L262</f>
        <v>54.1172413793103</v>
      </c>
      <c r="H257" s="268"/>
    </row>
    <row r="258" ht="15" customHeight="1" spans="1:8">
      <c r="A258" s="266" t="str">
        <f>[2]Fitting!A263</f>
        <v>FI213</v>
      </c>
      <c r="B258" s="271" t="str">
        <f>[2]Fitting!$B263</f>
        <v>102CP67-54</v>
      </c>
      <c r="C258" s="288"/>
      <c r="D258" s="271" t="str">
        <f>[2]Fitting!$D263</f>
        <v>2-5/8x2-1/8  REDUCER</v>
      </c>
      <c r="E258" s="269">
        <f>[2]Fitting!$E263</f>
        <v>0</v>
      </c>
      <c r="F258" s="269"/>
      <c r="G258" s="134">
        <f>[2]Fitting!L263</f>
        <v>73.7149616858238</v>
      </c>
      <c r="H258" s="268"/>
    </row>
    <row r="259" ht="15" customHeight="1" spans="1:8">
      <c r="A259" s="266" t="str">
        <f>[2]Fitting!A264</f>
        <v>FI214</v>
      </c>
      <c r="B259" s="271" t="str">
        <f>[2]Fitting!$B264</f>
        <v>102CP67-42</v>
      </c>
      <c r="C259" s="288"/>
      <c r="D259" s="271" t="str">
        <f>[2]Fitting!$D264</f>
        <v>2-5/8x1-5/8  REDUCER</v>
      </c>
      <c r="E259" s="269">
        <f>[2]Fitting!$E264</f>
        <v>0</v>
      </c>
      <c r="F259" s="269"/>
      <c r="G259" s="134">
        <f>[2]Fitting!L264</f>
        <v>73.7149616858238</v>
      </c>
      <c r="H259" s="268"/>
    </row>
    <row r="260" ht="15" customHeight="1" spans="1:8">
      <c r="A260" s="266" t="str">
        <f>[2]Fitting!A265</f>
        <v>FI217</v>
      </c>
      <c r="B260" s="271" t="str">
        <f>[2]Fitting!$B265</f>
        <v>102CP80-67</v>
      </c>
      <c r="C260" s="288"/>
      <c r="D260" s="271" t="str">
        <f>[2]Fitting!$D265</f>
        <v>3-1/8x2-5/8  REDUCER</v>
      </c>
      <c r="E260" s="269">
        <f>[2]Fitting!$E265</f>
        <v>0</v>
      </c>
      <c r="F260" s="269"/>
      <c r="G260" s="134">
        <f>[2]Fitting!L265</f>
        <v>73.7149616858238</v>
      </c>
      <c r="H260" s="268"/>
    </row>
    <row r="261" ht="15" customHeight="1" spans="1:8">
      <c r="A261" s="266" t="str">
        <f>[2]Fitting!A266</f>
        <v>FI218</v>
      </c>
      <c r="B261" s="271" t="str">
        <f>[2]Fitting!$B266</f>
        <v>102CP80-54</v>
      </c>
      <c r="C261" s="288"/>
      <c r="D261" s="271" t="str">
        <f>[2]Fitting!$D266</f>
        <v>3-1/8x2-1/8  REDUCER</v>
      </c>
      <c r="E261" s="269">
        <f>[2]Fitting!$E266</f>
        <v>0</v>
      </c>
      <c r="F261" s="269"/>
      <c r="G261" s="134">
        <f>[2]Fitting!L266</f>
        <v>73.7149616858238</v>
      </c>
      <c r="H261" s="268"/>
    </row>
    <row r="262" ht="15" customHeight="1" spans="1:8">
      <c r="A262" s="266" t="str">
        <f>[2]Fitting!A267</f>
        <v>FI222</v>
      </c>
      <c r="B262" s="271" t="str">
        <f>[2]Fitting!$B267</f>
        <v>102CP105-80</v>
      </c>
      <c r="C262" s="288"/>
      <c r="D262" s="271" t="str">
        <f>[2]Fitting!$D267</f>
        <v>4-1/8x3-1/8  REDUCER</v>
      </c>
      <c r="E262" s="269">
        <f>[2]Fitting!$E267</f>
        <v>0</v>
      </c>
      <c r="F262" s="269"/>
      <c r="G262" s="134">
        <f>[2]Fitting!L267</f>
        <v>228.653256704981</v>
      </c>
      <c r="H262" s="268"/>
    </row>
    <row r="263" ht="15" customHeight="1" spans="1:8">
      <c r="A263" s="266" t="str">
        <f>[2]Fitting!A268</f>
        <v>FI223</v>
      </c>
      <c r="B263" s="271" t="str">
        <f>[2]Fitting!$B268</f>
        <v>102CP105-67</v>
      </c>
      <c r="C263" s="288"/>
      <c r="D263" s="271" t="str">
        <f>[2]Fitting!$D268</f>
        <v>4-1/8x2-5/8  REDUCER</v>
      </c>
      <c r="E263" s="269">
        <f>[2]Fitting!$E268</f>
        <v>0</v>
      </c>
      <c r="F263" s="269"/>
      <c r="G263" s="134">
        <f>[2]Fitting!L268</f>
        <v>228.653256704981</v>
      </c>
      <c r="H263" s="268"/>
    </row>
    <row r="264" ht="15" customHeight="1" spans="1:8">
      <c r="A264" s="266" t="str">
        <f>[2]Fitting!A269</f>
        <v>FI224.1</v>
      </c>
      <c r="B264" s="271" t="str">
        <f>[2]Fitting!$B269</f>
        <v>CTE1</v>
      </c>
      <c r="C264" s="285" t="s">
        <v>1048</v>
      </c>
      <c r="D264" s="271" t="str">
        <f>[2]Fitting!$D269</f>
        <v>1/4" TEE</v>
      </c>
      <c r="E264" s="269">
        <f>[2]Fitting!$E269</f>
        <v>0</v>
      </c>
      <c r="F264" s="269"/>
      <c r="G264" s="134">
        <f>[2]Fitting!L269</f>
        <v>7.48669617176638</v>
      </c>
      <c r="H264" s="275"/>
    </row>
    <row r="265" ht="15" customHeight="1" spans="1:8">
      <c r="A265" s="266" t="str">
        <f>[2]Fitting!A270</f>
        <v>FI224.2</v>
      </c>
      <c r="B265" s="271" t="str">
        <f>[2]Fitting!$B270</f>
        <v>CTE2</v>
      </c>
      <c r="C265" s="286"/>
      <c r="D265" s="271" t="str">
        <f>[2]Fitting!$D270</f>
        <v>3/8" TEE</v>
      </c>
      <c r="E265" s="269">
        <f>[2]Fitting!$E270</f>
        <v>0</v>
      </c>
      <c r="F265" s="269"/>
      <c r="G265" s="134">
        <f>[2]Fitting!L270</f>
        <v>8.03899343033931</v>
      </c>
      <c r="H265" s="276"/>
    </row>
    <row r="266" ht="15" customHeight="1" spans="1:8">
      <c r="A266" s="266" t="str">
        <f>[2]Fitting!A271</f>
        <v>FI224.3</v>
      </c>
      <c r="B266" s="271" t="str">
        <f>[2]Fitting!$B271</f>
        <v>CTE3</v>
      </c>
      <c r="C266" s="286"/>
      <c r="D266" s="271" t="str">
        <f>[2]Fitting!$D271</f>
        <v>1/2" TEE</v>
      </c>
      <c r="E266" s="269">
        <f>[2]Fitting!$E271</f>
        <v>0</v>
      </c>
      <c r="F266" s="269"/>
      <c r="G266" s="134">
        <f>[2]Fitting!L271</f>
        <v>8.39185001220535</v>
      </c>
      <c r="H266" s="276"/>
    </row>
    <row r="267" ht="15" customHeight="1" spans="1:8">
      <c r="A267" s="266" t="str">
        <f>[2]Fitting!A272</f>
        <v>FI224.4</v>
      </c>
      <c r="B267" s="271" t="str">
        <f>[2]Fitting!$B272</f>
        <v>CTE4</v>
      </c>
      <c r="C267" s="286"/>
      <c r="D267" s="271" t="str">
        <f>[2]Fitting!$D272</f>
        <v>5/8" TEE</v>
      </c>
      <c r="E267" s="269">
        <f>[2]Fitting!$E272</f>
        <v>0</v>
      </c>
      <c r="F267" s="269"/>
      <c r="G267" s="134">
        <f>[2]Fitting!L272</f>
        <v>9.63451884399444</v>
      </c>
      <c r="H267" s="276"/>
    </row>
    <row r="268" ht="15" customHeight="1" spans="1:8">
      <c r="A268" s="266" t="str">
        <f>[2]Fitting!A273</f>
        <v>FI225</v>
      </c>
      <c r="B268" s="271" t="str">
        <f>[2]Fitting!$B273</f>
        <v>CTE5</v>
      </c>
      <c r="C268" s="286"/>
      <c r="D268" s="271" t="str">
        <f>[2]Fitting!$D273</f>
        <v>3/4" TEE</v>
      </c>
      <c r="E268" s="269">
        <f>[2]Fitting!$E273</f>
        <v>0</v>
      </c>
      <c r="F268" s="269"/>
      <c r="G268" s="134">
        <f>[2]Fitting!L273</f>
        <v>14.0831417624521</v>
      </c>
      <c r="H268" s="276"/>
    </row>
    <row r="269" ht="15" customHeight="1" spans="1:8">
      <c r="A269" s="266" t="str">
        <f>[2]Fitting!A274</f>
        <v>FI226</v>
      </c>
      <c r="B269" s="271" t="str">
        <f>[2]Fitting!$B274</f>
        <v>CTE6</v>
      </c>
      <c r="C269" s="286"/>
      <c r="D269" s="271" t="str">
        <f>[2]Fitting!$D274</f>
        <v>7/8" TEE</v>
      </c>
      <c r="E269" s="269">
        <f>[2]Fitting!$E274</f>
        <v>0</v>
      </c>
      <c r="F269" s="269"/>
      <c r="G269" s="134">
        <f>[2]Fitting!L274</f>
        <v>17.9836973180077</v>
      </c>
      <c r="H269" s="276"/>
    </row>
    <row r="270" ht="15" customHeight="1" spans="1:8">
      <c r="A270" s="266" t="str">
        <f>[2]Fitting!A275</f>
        <v>FI227</v>
      </c>
      <c r="B270" s="271" t="str">
        <f>[2]Fitting!$B275</f>
        <v>CTE7</v>
      </c>
      <c r="C270" s="286"/>
      <c r="D270" s="271" t="str">
        <f>[2]Fitting!$D275</f>
        <v>1-1/8" TEE</v>
      </c>
      <c r="E270" s="269">
        <f>[2]Fitting!$E275</f>
        <v>0</v>
      </c>
      <c r="F270" s="269"/>
      <c r="G270" s="134">
        <f>[2]Fitting!L275</f>
        <v>33.2298850574713</v>
      </c>
      <c r="H270" s="276"/>
    </row>
    <row r="271" ht="15" customHeight="1" spans="1:8">
      <c r="A271" s="266" t="str">
        <f>[2]Fitting!A276</f>
        <v>FI228</v>
      </c>
      <c r="B271" s="271" t="str">
        <f>[2]Fitting!$B276</f>
        <v>CTE8</v>
      </c>
      <c r="C271" s="286"/>
      <c r="D271" s="271" t="str">
        <f>[2]Fitting!$D276</f>
        <v>1-3/8" TEE</v>
      </c>
      <c r="E271" s="269">
        <f>[2]Fitting!$E276</f>
        <v>0</v>
      </c>
      <c r="F271" s="269"/>
      <c r="G271" s="134">
        <f>[2]Fitting!L276</f>
        <v>48.0250957854406</v>
      </c>
      <c r="H271" s="276"/>
    </row>
    <row r="272" ht="15" customHeight="1" spans="1:8">
      <c r="A272" s="266" t="str">
        <f>[2]Fitting!A277</f>
        <v>FI229</v>
      </c>
      <c r="B272" s="271" t="str">
        <f>[2]Fitting!$B277</f>
        <v>CTE9</v>
      </c>
      <c r="C272" s="286"/>
      <c r="D272" s="271" t="str">
        <f>[2]Fitting!$D277</f>
        <v>1-5/8" TEE</v>
      </c>
      <c r="E272" s="269">
        <f>[2]Fitting!$E277</f>
        <v>0</v>
      </c>
      <c r="F272" s="269"/>
      <c r="G272" s="134">
        <f>[2]Fitting!L277</f>
        <v>70.1308812260536</v>
      </c>
      <c r="H272" s="276"/>
    </row>
    <row r="273" ht="15" customHeight="1" spans="1:8">
      <c r="A273" s="266" t="str">
        <f>[2]Fitting!A278</f>
        <v>FI230</v>
      </c>
      <c r="B273" s="271" t="str">
        <f>[2]Fitting!$B278</f>
        <v>CTE10</v>
      </c>
      <c r="C273" s="286"/>
      <c r="D273" s="271" t="str">
        <f>[2]Fitting!$D278</f>
        <v>2-1/8" TEE</v>
      </c>
      <c r="E273" s="269">
        <f>[2]Fitting!$E278</f>
        <v>0</v>
      </c>
      <c r="F273" s="269"/>
      <c r="G273" s="134">
        <f>[2]Fitting!L278</f>
        <v>116.033333333333</v>
      </c>
      <c r="H273" s="276"/>
    </row>
    <row r="274" ht="15" customHeight="1" spans="1:8">
      <c r="A274" s="266" t="str">
        <f>[2]Fitting!A279</f>
        <v>FI231</v>
      </c>
      <c r="B274" s="271" t="str">
        <f>[2]Fitting!$B279</f>
        <v>CTE11</v>
      </c>
      <c r="C274" s="286"/>
      <c r="D274" s="271" t="str">
        <f>[2]Fitting!$D279</f>
        <v>2-5/8" TEE</v>
      </c>
      <c r="E274" s="269">
        <f>[2]Fitting!$E279</f>
        <v>0</v>
      </c>
      <c r="F274" s="269"/>
      <c r="G274" s="134">
        <f>[2]Fitting!L279</f>
        <v>189.772030651341</v>
      </c>
      <c r="H274" s="276"/>
    </row>
    <row r="275" ht="15" customHeight="1" spans="1:8">
      <c r="A275" s="266" t="str">
        <f>[2]Fitting!A280</f>
        <v>FI232</v>
      </c>
      <c r="B275" s="271" t="str">
        <f>[2]Fitting!$B280</f>
        <v>CTE12</v>
      </c>
      <c r="C275" s="286"/>
      <c r="D275" s="271" t="str">
        <f>[2]Fitting!$D280</f>
        <v>3-1/8" TEE</v>
      </c>
      <c r="E275" s="269">
        <f>[2]Fitting!$E280</f>
        <v>0</v>
      </c>
      <c r="F275" s="269"/>
      <c r="G275" s="134" t="str">
        <f>[2]Fitting!L280</f>
        <v>~</v>
      </c>
      <c r="H275" s="276"/>
    </row>
    <row r="276" ht="15" customHeight="1" spans="1:8">
      <c r="A276" s="266" t="str">
        <f>[2]Fitting!A281</f>
        <v>FI232.1</v>
      </c>
      <c r="B276" s="271">
        <f>[2]Fitting!$B281</f>
        <v>0</v>
      </c>
      <c r="C276" s="287"/>
      <c r="D276" s="271" t="str">
        <f>[2]Fitting!$D281</f>
        <v>4-1/8" TEE</v>
      </c>
      <c r="E276" s="269">
        <f>[2]Fitting!$E281</f>
        <v>0</v>
      </c>
      <c r="F276" s="269"/>
      <c r="G276" s="134" t="str">
        <f>[2]Fitting!L281</f>
        <v>~</v>
      </c>
      <c r="H276" s="277"/>
    </row>
    <row r="277" ht="15" customHeight="1" spans="1:8">
      <c r="A277" s="266" t="str">
        <f>[2]Fitting!A282</f>
        <v>FI233</v>
      </c>
      <c r="B277" s="271">
        <f>[2]Fitting!$B282</f>
        <v>0</v>
      </c>
      <c r="C277" s="288"/>
      <c r="D277" s="271" t="str">
        <f>[2]Fitting!$D282</f>
        <v>7/8X7/8X5/8   Tee</v>
      </c>
      <c r="E277" s="269">
        <f>[2]Fitting!$E282</f>
        <v>0</v>
      </c>
      <c r="F277" s="269"/>
      <c r="G277" s="134">
        <f>[2]Fitting!L282</f>
        <v>26.9209334726576</v>
      </c>
      <c r="H277" s="276"/>
    </row>
    <row r="278" ht="15" customHeight="1" spans="1:8">
      <c r="A278" s="266" t="str">
        <f>[2]Fitting!A283</f>
        <v>FI234</v>
      </c>
      <c r="B278" s="271">
        <f>[2]Fitting!$B283</f>
        <v>0</v>
      </c>
      <c r="C278" s="288"/>
      <c r="D278" s="271" t="str">
        <f>[2]Fitting!$D283</f>
        <v>1-1/8X1-1/8X7/8   Tee</v>
      </c>
      <c r="E278" s="269">
        <f>[2]Fitting!$E283</f>
        <v>0</v>
      </c>
      <c r="F278" s="269"/>
      <c r="G278" s="134">
        <f>[2]Fitting!L283</f>
        <v>47.4815395332637</v>
      </c>
      <c r="H278" s="276"/>
    </row>
    <row r="279" ht="15" customHeight="1" spans="1:8">
      <c r="A279" s="266" t="str">
        <f>[2]Fitting!A284</f>
        <v>FI235</v>
      </c>
      <c r="B279" s="271">
        <f>[2]Fitting!$B284</f>
        <v>0</v>
      </c>
      <c r="C279" s="288"/>
      <c r="D279" s="271" t="str">
        <f>[2]Fitting!$D284</f>
        <v>1-1/8X1-1/8X3/4   Tee</v>
      </c>
      <c r="E279" s="269">
        <f>[2]Fitting!$E284</f>
        <v>0</v>
      </c>
      <c r="F279" s="269"/>
      <c r="G279" s="134">
        <f>[2]Fitting!L284</f>
        <v>33.579240682689</v>
      </c>
      <c r="H279" s="276"/>
    </row>
    <row r="280" ht="15" customHeight="1" spans="1:8">
      <c r="A280" s="266" t="str">
        <f>[2]Fitting!A285</f>
        <v>FI236</v>
      </c>
      <c r="B280" s="271">
        <f>[2]Fitting!$B285</f>
        <v>0</v>
      </c>
      <c r="C280" s="288"/>
      <c r="D280" s="271" t="str">
        <f>[2]Fitting!$D285</f>
        <v>1-1/8X1-1/8X5/8   Tee</v>
      </c>
      <c r="E280" s="269">
        <f>[2]Fitting!$E285</f>
        <v>0</v>
      </c>
      <c r="F280" s="269"/>
      <c r="G280" s="134">
        <f>[2]Fitting!L285</f>
        <v>33.579240682689</v>
      </c>
      <c r="H280" s="276"/>
    </row>
    <row r="281" ht="15" customHeight="1" spans="1:8">
      <c r="A281" s="266" t="str">
        <f>[2]Fitting!A286</f>
        <v>FI237</v>
      </c>
      <c r="B281" s="271">
        <f>[2]Fitting!$B286</f>
        <v>0</v>
      </c>
      <c r="C281" s="288"/>
      <c r="D281" s="271" t="str">
        <f>[2]Fitting!$D286</f>
        <v>1-3/8X1-3/8X1-1/8   Tee</v>
      </c>
      <c r="E281" s="269">
        <f>[2]Fitting!$E286</f>
        <v>0</v>
      </c>
      <c r="F281" s="269"/>
      <c r="G281" s="134">
        <f>[2]Fitting!L286</f>
        <v>68.5661790316963</v>
      </c>
      <c r="H281" s="276"/>
    </row>
    <row r="282" ht="15" customHeight="1" spans="1:8">
      <c r="A282" s="266" t="str">
        <f>[2]Fitting!A287</f>
        <v>FI238</v>
      </c>
      <c r="B282" s="271">
        <f>[2]Fitting!$B287</f>
        <v>0</v>
      </c>
      <c r="C282" s="288"/>
      <c r="D282" s="271" t="str">
        <f>[2]Fitting!$D287</f>
        <v>1-3/8X1-3/8X7/8   Tee</v>
      </c>
      <c r="E282" s="269">
        <f>[2]Fitting!$E287</f>
        <v>0</v>
      </c>
      <c r="F282" s="269"/>
      <c r="G282" s="134">
        <f>[2]Fitting!L287</f>
        <v>48.498780912574</v>
      </c>
      <c r="H282" s="276"/>
    </row>
    <row r="283" ht="15" customHeight="1" spans="1:8">
      <c r="A283" s="266" t="str">
        <f>[2]Fitting!A288</f>
        <v>FI239</v>
      </c>
      <c r="B283" s="271">
        <f>[2]Fitting!$B288</f>
        <v>0</v>
      </c>
      <c r="C283" s="288"/>
      <c r="D283" s="271" t="str">
        <f>[2]Fitting!$D288</f>
        <v>1-5/8X1-5/8X1-3/8   Tee</v>
      </c>
      <c r="E283" s="269">
        <f>[2]Fitting!$E288</f>
        <v>0</v>
      </c>
      <c r="F283" s="269"/>
      <c r="G283" s="134">
        <f>[2]Fitting!L288</f>
        <v>100.182863113898</v>
      </c>
      <c r="H283" s="276"/>
    </row>
    <row r="284" ht="15" customHeight="1" spans="1:8">
      <c r="A284" s="266" t="str">
        <f>[2]Fitting!A289</f>
        <v>FI240</v>
      </c>
      <c r="B284" s="271">
        <f>[2]Fitting!$B289</f>
        <v>0</v>
      </c>
      <c r="C284" s="288"/>
      <c r="D284" s="271" t="str">
        <f>[2]Fitting!$D289</f>
        <v>1-5/8X1-5/8X1-1/8   Tee</v>
      </c>
      <c r="E284" s="269">
        <f>[2]Fitting!$E289</f>
        <v>0</v>
      </c>
      <c r="F284" s="269"/>
      <c r="G284" s="134">
        <f>[2]Fitting!L289</f>
        <v>100.182863113898</v>
      </c>
      <c r="H284" s="276"/>
    </row>
    <row r="285" ht="15" customHeight="1" spans="1:8">
      <c r="A285" s="266" t="str">
        <f>[2]Fitting!A290</f>
        <v>FI241</v>
      </c>
      <c r="B285" s="271">
        <f>[2]Fitting!$B290</f>
        <v>0</v>
      </c>
      <c r="C285" s="288"/>
      <c r="D285" s="271" t="str">
        <f>[2]Fitting!$D290</f>
        <v>1-5/8X1-5/8X7/8   Tee</v>
      </c>
      <c r="E285" s="269">
        <f>[2]Fitting!$E290</f>
        <v>0</v>
      </c>
      <c r="F285" s="269"/>
      <c r="G285" s="134">
        <f>[2]Fitting!L290</f>
        <v>100.182863113898</v>
      </c>
      <c r="H285" s="276"/>
    </row>
    <row r="286" ht="15" customHeight="1" spans="1:8">
      <c r="A286" s="266" t="str">
        <f>[2]Fitting!A291</f>
        <v>FI242</v>
      </c>
      <c r="B286" s="271">
        <f>[2]Fitting!$B291</f>
        <v>0</v>
      </c>
      <c r="C286" s="288"/>
      <c r="D286" s="271" t="str">
        <f>[2]Fitting!$D291</f>
        <v>2-1/8X2-1/8X1-5/8   Tee</v>
      </c>
      <c r="E286" s="269">
        <f>[2]Fitting!$E291</f>
        <v>0</v>
      </c>
      <c r="F286" s="269"/>
      <c r="G286" s="134">
        <f>[2]Fitting!L291</f>
        <v>116.037443399512</v>
      </c>
      <c r="H286" s="276"/>
    </row>
    <row r="287" ht="15" customHeight="1" spans="1:8">
      <c r="A287" s="266" t="str">
        <f>[2]Fitting!A292</f>
        <v>FI243</v>
      </c>
      <c r="B287" s="271">
        <f>[2]Fitting!$B292</f>
        <v>0</v>
      </c>
      <c r="C287" s="288"/>
      <c r="D287" s="271" t="str">
        <f>[2]Fitting!$D292</f>
        <v>2-1/8X2-1/8X1-3/8   Tee</v>
      </c>
      <c r="E287" s="269">
        <f>[2]Fitting!$E292</f>
        <v>0</v>
      </c>
      <c r="F287" s="269"/>
      <c r="G287" s="134">
        <f>[2]Fitting!L292</f>
        <v>115.276053639847</v>
      </c>
      <c r="H287" s="276"/>
    </row>
    <row r="288" ht="15" customHeight="1" spans="1:8">
      <c r="A288" s="266" t="str">
        <f>[2]Fitting!A293</f>
        <v>FI244</v>
      </c>
      <c r="B288" s="271">
        <f>[2]Fitting!$B293</f>
        <v>0</v>
      </c>
      <c r="C288" s="288"/>
      <c r="D288" s="271" t="str">
        <f>[2]Fitting!$D293</f>
        <v>2-1/8X2-1/8X1-1/8   Tee</v>
      </c>
      <c r="E288" s="269">
        <f>[2]Fitting!$E293</f>
        <v>0</v>
      </c>
      <c r="F288" s="269"/>
      <c r="G288" s="134">
        <f>[2]Fitting!L293</f>
        <v>115.276053639847</v>
      </c>
      <c r="H288" s="276"/>
    </row>
    <row r="289" ht="15" customHeight="1" spans="1:8">
      <c r="A289" s="266" t="str">
        <f>[2]Fitting!A294</f>
        <v>FI245</v>
      </c>
      <c r="B289" s="271">
        <f>[2]Fitting!$B294</f>
        <v>0</v>
      </c>
      <c r="C289" s="288"/>
      <c r="D289" s="271" t="str">
        <f>[2]Fitting!$D294</f>
        <v>2-5/8X2-5/8X2-1/8   Tee</v>
      </c>
      <c r="E289" s="269">
        <f>[2]Fitting!$E294</f>
        <v>0</v>
      </c>
      <c r="F289" s="269"/>
      <c r="G289" s="134">
        <f>[2]Fitting!L294</f>
        <v>189.772030651341</v>
      </c>
      <c r="H289" s="276"/>
    </row>
    <row r="290" ht="15" customHeight="1" spans="1:8">
      <c r="A290" s="266" t="str">
        <f>[2]Fitting!A295</f>
        <v>FI246</v>
      </c>
      <c r="B290" s="271">
        <f>[2]Fitting!$B295</f>
        <v>0</v>
      </c>
      <c r="C290" s="288"/>
      <c r="D290" s="271" t="str">
        <f>[2]Fitting!$D295</f>
        <v>2-5/8X2-5/8X1-5/8   Tee</v>
      </c>
      <c r="E290" s="269">
        <f>[2]Fitting!$E295</f>
        <v>0</v>
      </c>
      <c r="F290" s="269"/>
      <c r="G290" s="134">
        <f>[2]Fitting!L295</f>
        <v>189.772030651341</v>
      </c>
      <c r="H290" s="276"/>
    </row>
    <row r="291" ht="15" customHeight="1" spans="1:8">
      <c r="A291" s="266" t="str">
        <f>[2]Fitting!A296</f>
        <v>FI247</v>
      </c>
      <c r="B291" s="271">
        <f>[2]Fitting!$B296</f>
        <v>0</v>
      </c>
      <c r="C291" s="288"/>
      <c r="D291" s="271" t="str">
        <f>[2]Fitting!$D296</f>
        <v>2-5/8X2-5/8X1-3/8   Tee</v>
      </c>
      <c r="E291" s="269">
        <f>[2]Fitting!$E296</f>
        <v>0</v>
      </c>
      <c r="F291" s="269"/>
      <c r="G291" s="134" t="str">
        <f>[2]Fitting!L296</f>
        <v>~</v>
      </c>
      <c r="H291" s="276"/>
    </row>
    <row r="292" ht="15" customHeight="1" spans="1:8">
      <c r="A292" s="266" t="str">
        <f>[2]Fitting!A297</f>
        <v>FI248</v>
      </c>
      <c r="B292" s="271">
        <f>[2]Fitting!$B297</f>
        <v>0</v>
      </c>
      <c r="C292" s="288"/>
      <c r="D292" s="271" t="str">
        <f>[2]Fitting!$D297</f>
        <v>3-1/8X3-1/8X2-5/8   Tee</v>
      </c>
      <c r="E292" s="269">
        <f>[2]Fitting!$E297</f>
        <v>0</v>
      </c>
      <c r="F292" s="269"/>
      <c r="G292" s="134" t="str">
        <f>[2]Fitting!L297</f>
        <v>~</v>
      </c>
      <c r="H292" s="276"/>
    </row>
    <row r="293" ht="15" customHeight="1" spans="1:8">
      <c r="A293" s="266" t="str">
        <f>[2]Fitting!A298</f>
        <v>FI249</v>
      </c>
      <c r="B293" s="271">
        <f>[2]Fitting!$B298</f>
        <v>0</v>
      </c>
      <c r="C293" s="288"/>
      <c r="D293" s="271" t="str">
        <f>[2]Fitting!$D298</f>
        <v>3-1/8X3-1/8X2-1/8   Tee</v>
      </c>
      <c r="E293" s="269">
        <f>[2]Fitting!$E298</f>
        <v>0</v>
      </c>
      <c r="F293" s="269"/>
      <c r="G293" s="134">
        <f>[2]Fitting!L298</f>
        <v>361.233716475096</v>
      </c>
      <c r="H293" s="276"/>
    </row>
    <row r="294" ht="15" customHeight="1" spans="1:8">
      <c r="A294" s="266" t="str">
        <f>[2]Fitting!A299</f>
        <v>FI250</v>
      </c>
      <c r="B294" s="271">
        <f>[2]Fitting!$B299</f>
        <v>0</v>
      </c>
      <c r="C294" s="288"/>
      <c r="D294" s="271" t="str">
        <f>[2]Fitting!$D299</f>
        <v>4-1/8X4-1/8X3-1/8   Tee</v>
      </c>
      <c r="E294" s="269">
        <f>[2]Fitting!$E299</f>
        <v>0</v>
      </c>
      <c r="F294" s="269"/>
      <c r="G294" s="134" t="str">
        <f>[2]Fitting!L299</f>
        <v>~</v>
      </c>
      <c r="H294" s="276"/>
    </row>
    <row r="295" ht="15" customHeight="1" spans="1:8">
      <c r="A295" s="266" t="str">
        <f>[2]Fitting!A300</f>
        <v>FI251</v>
      </c>
      <c r="B295" s="271">
        <f>[2]Fitting!$B300</f>
        <v>0</v>
      </c>
      <c r="C295" s="288"/>
      <c r="D295" s="271" t="str">
        <f>[2]Fitting!$D300</f>
        <v>4-1/8X4-1/8X2-5/8   Tee</v>
      </c>
      <c r="E295" s="269">
        <f>[2]Fitting!$E300</f>
        <v>0</v>
      </c>
      <c r="F295" s="269"/>
      <c r="G295" s="134" t="str">
        <f>[2]Fitting!L300</f>
        <v>~</v>
      </c>
      <c r="H295" s="276"/>
    </row>
    <row r="296" ht="15" customHeight="1" spans="1:8">
      <c r="A296" s="266" t="str">
        <f>[2]Fitting!A301</f>
        <v>FI252</v>
      </c>
      <c r="B296" s="271">
        <f>[2]Fitting!$B301</f>
        <v>0</v>
      </c>
      <c r="C296" s="289"/>
      <c r="D296" s="271" t="str">
        <f>[2]Fitting!$D301</f>
        <v>4-1/8X4-1/8X2-1/8   Tee</v>
      </c>
      <c r="E296" s="269">
        <f>[2]Fitting!$E301</f>
        <v>0</v>
      </c>
      <c r="F296" s="269"/>
      <c r="G296" s="134" t="str">
        <f>[2]Fitting!L301</f>
        <v>~</v>
      </c>
      <c r="H296" s="277"/>
    </row>
    <row r="298" spans="1:8">
      <c r="A298" s="290" t="s">
        <v>728</v>
      </c>
    </row>
    <row r="299" spans="1:8">
      <c r="A299" s="290" t="s">
        <v>729</v>
      </c>
    </row>
    <row r="300" spans="1:8">
      <c r="A300" s="85" t="s">
        <v>730</v>
      </c>
    </row>
  </sheetData>
  <mergeCells count="40">
    <mergeCell ref="C4:C13"/>
    <mergeCell ref="C14:C58"/>
    <mergeCell ref="C59:C72"/>
    <mergeCell ref="C73:C81"/>
    <mergeCell ref="C82:C94"/>
    <mergeCell ref="C95:C101"/>
    <mergeCell ref="C102:C110"/>
    <mergeCell ref="C111:C125"/>
    <mergeCell ref="C126:C153"/>
    <mergeCell ref="C154:C163"/>
    <mergeCell ref="C164:C174"/>
    <mergeCell ref="C175:C178"/>
    <mergeCell ref="C180:C187"/>
    <mergeCell ref="C188:C202"/>
    <mergeCell ref="C203:C212"/>
    <mergeCell ref="C213:C224"/>
    <mergeCell ref="C225:C232"/>
    <mergeCell ref="C233:C263"/>
    <mergeCell ref="C264:C276"/>
    <mergeCell ref="C277:C296"/>
    <mergeCell ref="H4:H13"/>
    <mergeCell ref="H14:H58"/>
    <mergeCell ref="H59:H72"/>
    <mergeCell ref="H73:H81"/>
    <mergeCell ref="H82:H94"/>
    <mergeCell ref="H95:H101"/>
    <mergeCell ref="H102:H110"/>
    <mergeCell ref="H111:H125"/>
    <mergeCell ref="H126:H153"/>
    <mergeCell ref="H154:H163"/>
    <mergeCell ref="H164:H174"/>
    <mergeCell ref="H175:H179"/>
    <mergeCell ref="H180:H187"/>
    <mergeCell ref="H188:H202"/>
    <mergeCell ref="H203:H212"/>
    <mergeCell ref="H213:H224"/>
    <mergeCell ref="H225:H232"/>
    <mergeCell ref="H233:H263"/>
    <mergeCell ref="H264:H276"/>
    <mergeCell ref="H277:H296"/>
  </mergeCells>
  <pageMargins left="0.7" right="0.7" top="0.75" bottom="0.75" header="0.3" footer="0.3"/>
  <pageSetup paperSize="9" orientation="portrait"/>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I430"/>
  <sheetViews>
    <sheetView zoomScale="115" zoomScaleNormal="115" workbookViewId="0">
      <selection activeCell="H223" sqref="H223"/>
    </sheetView>
  </sheetViews>
  <sheetFormatPr defaultColWidth="9" defaultRowHeight="12"/>
  <cols>
    <col min="1" max="1" width="11.552380952381" style="83" customWidth="1"/>
    <col min="2" max="2" width="41.9809523809524" style="83" customWidth="1"/>
    <col min="3" max="3" width="22.9714285714286" style="84" customWidth="1"/>
    <col min="4" max="4" width="31.552380952381" style="84" customWidth="1"/>
    <col min="5" max="5" width="21.3714285714286" style="84" customWidth="1"/>
    <col min="6" max="6" width="21.3619047619048" style="84" customWidth="1"/>
    <col min="7" max="7" width="16.5238095238095" style="84" customWidth="1"/>
    <col min="8" max="8" width="18.7142857142857" style="84" customWidth="1"/>
    <col min="9" max="9" width="10.5714285714286" style="84" customWidth="1"/>
    <col min="10" max="10" width="11.5714285714286" style="84" customWidth="1"/>
    <col min="11" max="16374" width="9.14285714285714" style="84"/>
    <col min="16375" max="16384" width="9" style="84"/>
  </cols>
  <sheetData>
    <row r="1" spans="1:7">
      <c r="A1" s="85" t="str">
        <f>[2]Wefoam!A1</f>
        <v>WEFOAM SDN BHD 1496595-K</v>
      </c>
      <c r="B1" s="85"/>
    </row>
    <row r="2" spans="1:7">
      <c r="A2" s="85" t="str">
        <f>[2]Wefoam!A2</f>
        <v>HONG LEONG BANK :36600066163</v>
      </c>
      <c r="B2" s="86"/>
    </row>
    <row r="3" spans="1:7">
      <c r="A3" s="85" t="str">
        <f>[2]Wefoam!A3</f>
        <v>H/P:016-6666331   EMAIL: weller.leong@gmail.com</v>
      </c>
      <c r="B3" s="86"/>
    </row>
    <row r="4" spans="1:7">
      <c r="A4" s="85" t="str">
        <f>[2]ZIEHL!A6</f>
        <v>DATE :28.9.26</v>
      </c>
      <c r="B4" s="85"/>
    </row>
    <row r="5" spans="1:7">
      <c r="B5" s="87"/>
    </row>
    <row r="6" spans="1:7">
      <c r="A6" s="88" t="str">
        <f>[2]Wefoam!A6</f>
        <v>PANEL&amp; door-15%,Term cash -20%, EXTRA -3% Above 5000sqft</v>
      </c>
      <c r="B6" s="88"/>
    </row>
    <row r="7" spans="1:7">
      <c r="A7" s="88" t="str">
        <f>[2]Wefoam!A7</f>
        <v>Below 800sq ft will charge transport within Klang valley RM300</v>
      </c>
      <c r="B7" s="89"/>
      <c r="E7" s="90"/>
    </row>
    <row r="8" spans="1:7">
      <c r="A8" s="87"/>
      <c r="B8" s="91"/>
      <c r="E8" s="90"/>
    </row>
    <row r="9" ht="12.75" spans="1:7">
      <c r="A9" s="92" t="str">
        <f>[2]Wefoam!A9</f>
        <v>ITEM CODE</v>
      </c>
      <c r="B9" s="92" t="str">
        <f>[2]Wefoam!B9</f>
        <v>PU PANEL SIZE</v>
      </c>
      <c r="C9" s="93" t="s">
        <v>1049</v>
      </c>
      <c r="D9" s="93"/>
      <c r="E9" s="94" t="str">
        <f>[2]Wefoam!D9</f>
        <v>RM</v>
      </c>
      <c r="F9" s="95"/>
      <c r="G9" s="96"/>
    </row>
    <row r="10" customHeight="1" spans="1:7">
      <c r="A10" s="92" t="str">
        <f>[2]Wefoam!A10</f>
        <v>PP001</v>
      </c>
      <c r="B10" s="97" t="str">
        <f>[2]Wefoam!B10</f>
        <v>2" PU PANEL 0.45MM</v>
      </c>
      <c r="C10" s="98" t="s">
        <v>1050</v>
      </c>
      <c r="D10" s="98"/>
      <c r="E10" s="94">
        <f>[2]Wefoam!D10</f>
        <v>11.0795380093688</v>
      </c>
      <c r="F10" s="99"/>
      <c r="G10" s="96"/>
    </row>
    <row r="11" ht="12.75" spans="1:7">
      <c r="A11" s="92" t="str">
        <f>[2]Wefoam!A11</f>
        <v>PP002</v>
      </c>
      <c r="B11" s="97" t="str">
        <f>[2]Wefoam!B11</f>
        <v>3" PU PANEL 0.45MM</v>
      </c>
      <c r="C11" s="98"/>
      <c r="D11" s="98"/>
      <c r="E11" s="94">
        <f>[2]Wefoam!D11</f>
        <v>12.465357558241</v>
      </c>
      <c r="F11" s="99"/>
      <c r="G11" s="96"/>
    </row>
    <row r="12" ht="12.75" spans="1:7">
      <c r="A12" s="92" t="str">
        <f>[2]Wefoam!A12</f>
        <v>PP003</v>
      </c>
      <c r="B12" s="97" t="str">
        <f>[2]Wefoam!B12</f>
        <v>4" PU PANEL 0.45MM</v>
      </c>
      <c r="C12" s="98"/>
      <c r="D12" s="98"/>
      <c r="E12" s="94">
        <f>[2]Wefoam!D12</f>
        <v>13.993312445459</v>
      </c>
      <c r="F12" s="99"/>
      <c r="G12" s="96"/>
    </row>
    <row r="13" ht="12.75" spans="1:7">
      <c r="A13" s="92" t="str">
        <f>[2]Wefoam!A13</f>
        <v>PP004</v>
      </c>
      <c r="B13" s="97" t="str">
        <f>[2]Wefoam!B13</f>
        <v>5" PU PANEL 0.45MM</v>
      </c>
      <c r="C13" s="98"/>
      <c r="D13" s="98"/>
      <c r="E13" s="94">
        <f>[2]Wefoam!D13</f>
        <v>15.6278688364365</v>
      </c>
      <c r="F13" s="99"/>
      <c r="G13" s="96"/>
    </row>
    <row r="14" ht="12.75" spans="1:7">
      <c r="A14" s="92" t="str">
        <f>[2]Wefoam!A14</f>
        <v>PP005</v>
      </c>
      <c r="B14" s="97" t="str">
        <f>[2]Wefoam!B14</f>
        <v>6" PU PANEL 0.45MM</v>
      </c>
      <c r="C14" s="98"/>
      <c r="D14" s="98"/>
      <c r="E14" s="94">
        <f>[2]Wefoam!D14</f>
        <v>17.2624252274139</v>
      </c>
      <c r="F14" s="99"/>
      <c r="G14" s="96"/>
    </row>
    <row r="15" ht="12.75" spans="1:7">
      <c r="A15" s="100" t="str">
        <f>[2]Wefoam!A20</f>
        <v>PP006</v>
      </c>
      <c r="B15" s="100" t="str">
        <f>[2]Wefoam!B20</f>
        <v>2" PU slab</v>
      </c>
      <c r="C15" s="101" t="s">
        <v>1051</v>
      </c>
      <c r="D15" s="102"/>
      <c r="E15" s="103">
        <f>[2]Wefoam!D20</f>
        <v>6.72852631578948</v>
      </c>
      <c r="F15" s="104"/>
      <c r="G15" s="96"/>
    </row>
    <row r="16" ht="12.75" spans="1:7">
      <c r="A16" s="100" t="str">
        <f>[2]Wefoam!A21</f>
        <v>PP007</v>
      </c>
      <c r="B16" s="100" t="str">
        <f>[2]Wefoam!B21</f>
        <v>3" PU slab</v>
      </c>
      <c r="C16" s="105"/>
      <c r="D16" s="102"/>
      <c r="E16" s="103">
        <f>[2]Wefoam!D21</f>
        <v>7.70336842105263</v>
      </c>
      <c r="F16" s="104"/>
      <c r="G16" s="96"/>
    </row>
    <row r="17" ht="12.75" spans="1:9">
      <c r="A17" s="100" t="str">
        <f>[2]Wefoam!A22</f>
        <v>PP008</v>
      </c>
      <c r="B17" s="100" t="str">
        <f>[2]Wefoam!B22</f>
        <v>4" PU slab</v>
      </c>
      <c r="C17" s="105"/>
      <c r="D17" s="102"/>
      <c r="E17" s="103">
        <f>[2]Wefoam!D22</f>
        <v>9.34885829959514</v>
      </c>
      <c r="F17" s="104"/>
      <c r="G17" s="96"/>
    </row>
    <row r="18" ht="12.75" spans="1:9">
      <c r="A18" s="100" t="str">
        <f>[2]Wefoam!A23</f>
        <v>PP009</v>
      </c>
      <c r="B18" s="100" t="str">
        <f>[2]Wefoam!B23</f>
        <v>5" PU slab</v>
      </c>
      <c r="C18" s="105"/>
      <c r="D18" s="102"/>
      <c r="E18" s="103">
        <f>[2]Wefoam!D23</f>
        <v>11.1091497975709</v>
      </c>
      <c r="F18" s="104"/>
      <c r="G18" s="96"/>
    </row>
    <row r="19" ht="12.75" spans="1:9">
      <c r="A19" s="100" t="str">
        <f>[2]Wefoam!A24</f>
        <v>PP010</v>
      </c>
      <c r="B19" s="100" t="str">
        <f>[2]Wefoam!B24</f>
        <v>6" PU slab</v>
      </c>
      <c r="C19" s="106"/>
      <c r="D19" s="102"/>
      <c r="E19" s="103">
        <f>[2]Wefoam!D24</f>
        <v>12.8694412955466</v>
      </c>
      <c r="F19" s="104"/>
      <c r="G19" s="96"/>
    </row>
    <row r="20" ht="12.75" spans="1:9">
      <c r="A20" s="107" t="str">
        <f>[2]Wefoam!A25</f>
        <v>PP011</v>
      </c>
      <c r="B20" s="107" t="str">
        <f>[2]Wefoam!B25</f>
        <v>2" S/S304 single layer PU PANEL</v>
      </c>
      <c r="C20" s="108" t="s">
        <v>1052</v>
      </c>
      <c r="D20" s="109"/>
      <c r="E20" s="110">
        <f>[2]Wefoam!D25</f>
        <v>15.6348870870126</v>
      </c>
      <c r="F20" s="111"/>
      <c r="G20" s="96"/>
    </row>
    <row r="21" ht="12.75" spans="1:9">
      <c r="A21" s="107" t="str">
        <f>[2]Wefoam!A26</f>
        <v>PP012</v>
      </c>
      <c r="B21" s="107" t="str">
        <f>[2]Wefoam!B26</f>
        <v>3" S/S304 single layer PU PANEL</v>
      </c>
      <c r="C21" s="112"/>
      <c r="D21" s="109"/>
      <c r="E21" s="110">
        <f>[2]Wefoam!D26</f>
        <v>17.1273081396442</v>
      </c>
      <c r="F21" s="111"/>
      <c r="G21" s="96"/>
    </row>
    <row r="22" ht="15" customHeight="1" spans="1:9">
      <c r="A22" s="107" t="str">
        <f>[2]Wefoam!A27</f>
        <v>PP013</v>
      </c>
      <c r="B22" s="107" t="str">
        <f>[2]Wefoam!B27</f>
        <v>4" S/S304 single layer PU PANEL</v>
      </c>
      <c r="C22" s="112"/>
      <c r="D22" s="109"/>
      <c r="E22" s="110">
        <f>[2]Wefoam!D27</f>
        <v>18.7727980181867</v>
      </c>
      <c r="F22" s="111"/>
      <c r="G22" s="96"/>
      <c r="H22" s="83"/>
      <c r="I22" s="113"/>
    </row>
    <row r="23" ht="12.75" spans="1:9">
      <c r="A23" s="107" t="str">
        <f>[2]Wefoam!A28</f>
        <v>PP014</v>
      </c>
      <c r="B23" s="107" t="str">
        <f>[2]Wefoam!B28</f>
        <v>5" S/S304 single layer PU PANEL</v>
      </c>
      <c r="C23" s="112"/>
      <c r="D23" s="109"/>
      <c r="E23" s="110">
        <f>[2]Wefoam!D28</f>
        <v>20.5330895161624</v>
      </c>
      <c r="F23" s="111"/>
      <c r="G23" s="96"/>
      <c r="I23" s="113"/>
    </row>
    <row r="24" ht="15" customHeight="1" spans="1:9">
      <c r="A24" s="107" t="str">
        <f>[2]Wefoam!A29</f>
        <v>PP015</v>
      </c>
      <c r="B24" s="107" t="str">
        <f>[2]Wefoam!B29</f>
        <v>6" S/S304 single layer PU PANEL</v>
      </c>
      <c r="C24" s="114"/>
      <c r="D24" s="109"/>
      <c r="E24" s="110">
        <f>[2]Wefoam!D29</f>
        <v>22.2933810141381</v>
      </c>
      <c r="F24" s="111"/>
      <c r="G24" s="96"/>
      <c r="H24" s="115"/>
      <c r="I24" s="113"/>
    </row>
    <row r="25" ht="15" customHeight="1" spans="1:9">
      <c r="A25" s="116" t="str">
        <f>[2]Wefoam!A30</f>
        <v>PP016</v>
      </c>
      <c r="B25" s="116" t="str">
        <f>[2]Wefoam!B30</f>
        <v>2" S/S304 PU PANEL</v>
      </c>
      <c r="C25" s="117" t="s">
        <v>1053</v>
      </c>
      <c r="D25" s="118"/>
      <c r="E25" s="119">
        <f>[2]Wefoam!D30</f>
        <v>19.3379640100895</v>
      </c>
      <c r="F25" s="120"/>
      <c r="G25" s="96"/>
      <c r="I25" s="113"/>
    </row>
    <row r="26" ht="11.25" customHeight="1" spans="1:9">
      <c r="A26" s="116" t="str">
        <f>[2]Wefoam!A31</f>
        <v>PP017</v>
      </c>
      <c r="B26" s="116" t="str">
        <f>[2]Wefoam!B31</f>
        <v>3" S/S304 PU PANEL</v>
      </c>
      <c r="C26" s="121"/>
      <c r="D26" s="118"/>
      <c r="E26" s="119">
        <f>[2]Wefoam!D31</f>
        <v>20.8303850627211</v>
      </c>
      <c r="F26" s="120"/>
      <c r="G26" s="96"/>
      <c r="I26" s="113"/>
    </row>
    <row r="27" ht="12.75" spans="1:9">
      <c r="A27" s="116" t="str">
        <f>[2]Wefoam!A32</f>
        <v>PP018</v>
      </c>
      <c r="B27" s="116" t="str">
        <f>[2]Wefoam!B32</f>
        <v>4" S/S304 PU PANEL</v>
      </c>
      <c r="C27" s="121"/>
      <c r="D27" s="118"/>
      <c r="E27" s="119">
        <f>[2]Wefoam!D32</f>
        <v>22.4758749412636</v>
      </c>
      <c r="F27" s="120"/>
      <c r="G27" s="96"/>
      <c r="I27" s="113"/>
    </row>
    <row r="28" ht="12.75" spans="1:9">
      <c r="A28" s="116" t="str">
        <f>[2]Wefoam!A33</f>
        <v>PP019</v>
      </c>
      <c r="B28" s="116" t="str">
        <f>[2]Wefoam!B33</f>
        <v>5" S/S304 PU PANEL</v>
      </c>
      <c r="C28" s="121"/>
      <c r="D28" s="118"/>
      <c r="E28" s="119">
        <f>[2]Wefoam!D33</f>
        <v>24.2361664392393</v>
      </c>
      <c r="F28" s="120"/>
      <c r="G28" s="96"/>
      <c r="I28" s="113"/>
    </row>
    <row r="29" ht="12.75" spans="1:9">
      <c r="A29" s="116" t="str">
        <f>[2]Wefoam!A34</f>
        <v>PP020</v>
      </c>
      <c r="B29" s="116" t="str">
        <f>[2]Wefoam!B34</f>
        <v>6" S/S304 PU PANEL</v>
      </c>
      <c r="C29" s="122"/>
      <c r="D29" s="118"/>
      <c r="E29" s="119">
        <f>[2]Wefoam!D34</f>
        <v>25.996457937215</v>
      </c>
      <c r="F29" s="120"/>
      <c r="G29" s="96"/>
      <c r="I29" s="113"/>
    </row>
    <row r="30" ht="12.75" spans="1:9">
      <c r="A30" s="116" t="str">
        <f>[2]Wefoam!A35</f>
        <v>PP021</v>
      </c>
      <c r="B30" s="123" t="str">
        <f>[2]Wefoam!B35</f>
        <v>4" S/S304 PU PANEL</v>
      </c>
      <c r="C30" s="124" t="s">
        <v>1054</v>
      </c>
      <c r="D30" s="125"/>
      <c r="E30" s="119">
        <f>[2]Wefoam!D35</f>
        <v>27.6835510546239</v>
      </c>
      <c r="F30" s="104"/>
      <c r="G30" s="96"/>
      <c r="I30" s="113"/>
    </row>
    <row r="31" ht="12.75" spans="1:9">
      <c r="A31" s="116" t="str">
        <f>[2]Wefoam!A36</f>
        <v>PP022</v>
      </c>
      <c r="B31" s="123" t="str">
        <f>[2]Wefoam!B36</f>
        <v>5" S/S304 PU PANEL</v>
      </c>
      <c r="C31" s="126"/>
      <c r="D31" s="125"/>
      <c r="E31" s="119">
        <f>[2]Wefoam!D36</f>
        <v>29.5203769655551</v>
      </c>
      <c r="F31" s="104"/>
      <c r="G31" s="96"/>
      <c r="I31" s="113"/>
    </row>
    <row r="32" ht="12.75" spans="1:9">
      <c r="A32" s="116" t="str">
        <f>[2]Wefoam!A37</f>
        <v>PP023</v>
      </c>
      <c r="B32" s="123" t="str">
        <f>[2]Wefoam!B37</f>
        <v>6" S/S304 PU PANEL</v>
      </c>
      <c r="C32" s="127"/>
      <c r="D32" s="125"/>
      <c r="E32" s="119">
        <f>[2]Wefoam!D37</f>
        <v>31.3572028764863</v>
      </c>
      <c r="F32" s="104"/>
      <c r="G32" s="96"/>
      <c r="I32" s="113"/>
    </row>
    <row r="33" ht="15" customHeight="1" spans="1:9">
      <c r="A33" s="116" t="str">
        <f>[2]Wefoam!A38</f>
        <v>PP023.1</v>
      </c>
      <c r="B33" s="107" t="str">
        <f>[2]Wefoam!B38</f>
        <v>3" 1.5mm alum checker plate single layer PU PANEL</v>
      </c>
      <c r="C33" s="108" t="s">
        <v>1055</v>
      </c>
      <c r="D33" s="109"/>
      <c r="E33" s="110">
        <f>[2]Wefoam!D38</f>
        <v>23.346929597134</v>
      </c>
      <c r="F33" s="104"/>
      <c r="G33" s="96"/>
      <c r="I33" s="113"/>
    </row>
    <row r="34" customHeight="1" spans="1:9">
      <c r="A34" s="116" t="str">
        <f>[2]Wefoam!A39</f>
        <v>PP024</v>
      </c>
      <c r="B34" s="107" t="str">
        <f>[2]Wefoam!B39</f>
        <v>4" 1.5mm alum checker plate single layer PU PANEL</v>
      </c>
      <c r="C34" s="112"/>
      <c r="D34" s="109"/>
      <c r="E34" s="110">
        <f>[2]Wefoam!D39</f>
        <v>25.1072210951097</v>
      </c>
      <c r="F34" s="104"/>
      <c r="G34" s="96"/>
      <c r="I34" s="113"/>
    </row>
    <row r="35" ht="12.75" spans="1:9">
      <c r="A35" s="116" t="str">
        <f>[2]Wefoam!A40</f>
        <v>PP025</v>
      </c>
      <c r="B35" s="107" t="str">
        <f>[2]Wefoam!B40</f>
        <v>5" 1.5mm alum checker plate single layer PU PANEL</v>
      </c>
      <c r="C35" s="112"/>
      <c r="D35" s="109"/>
      <c r="E35" s="110">
        <f>[2]Wefoam!D40</f>
        <v>26.8675125930855</v>
      </c>
      <c r="F35" s="104"/>
      <c r="G35" s="96"/>
      <c r="I35" s="113"/>
    </row>
    <row r="36" ht="12.75" spans="1:9">
      <c r="A36" s="116" t="str">
        <f>[2]Wefoam!A41</f>
        <v>PP026</v>
      </c>
      <c r="B36" s="107" t="str">
        <f>[2]Wefoam!B41</f>
        <v>6" 1.5mm alum checker plate single layer PU PANEL</v>
      </c>
      <c r="C36" s="114"/>
      <c r="D36" s="109"/>
      <c r="E36" s="110">
        <f>[2]Wefoam!D41</f>
        <v>28.6278040910612</v>
      </c>
      <c r="F36" s="104"/>
      <c r="G36" s="96"/>
      <c r="I36" s="113"/>
    </row>
    <row r="37" ht="12.75" customHeight="1" spans="1:9">
      <c r="A37" s="116" t="str">
        <f>[2]Wefoam!A42</f>
        <v>PP030</v>
      </c>
      <c r="B37" s="116" t="str">
        <f>[2]Wefoam!B42</f>
        <v>Installation outstation below 1000sqft-@5.5per sq ft,above 1000-2000sq ft -@rm5 per sqft, above2000-4000sqft -@rm4.5,above4000-8000sqft -@rm4</v>
      </c>
      <c r="C37" s="118"/>
      <c r="D37" s="118"/>
      <c r="E37" s="128"/>
      <c r="F37" s="99"/>
      <c r="G37" s="96"/>
      <c r="I37" s="113"/>
    </row>
    <row r="38" ht="12.75" customHeight="1" spans="1:9">
      <c r="A38" s="116"/>
      <c r="B38" s="107" t="str">
        <f>[2]Wefoam!B43</f>
        <v>Installation local below 1000sqft-@4.5per sq ft,above 1000-2000sq ft -@rm4 per sqft, above2000-4000sqft -@rm3.5,above4000-8000sqft -@rm3</v>
      </c>
      <c r="C38" s="118"/>
      <c r="D38" s="118"/>
      <c r="E38" s="128"/>
      <c r="F38" s="99"/>
      <c r="G38" s="96"/>
      <c r="I38" s="113"/>
    </row>
    <row r="39" ht="12.75" customHeight="1" spans="1:9">
      <c r="A39" s="116"/>
      <c r="B39" s="129" t="str">
        <f>[2]Wefoam!B44</f>
        <v>Fully cam lock 2"-6" additional rm5 per sqft</v>
      </c>
      <c r="C39" s="118"/>
      <c r="D39" s="118"/>
      <c r="E39" s="128"/>
      <c r="F39" s="99"/>
      <c r="G39" s="96"/>
      <c r="I39" s="113"/>
    </row>
    <row r="40" ht="12.75" customHeight="1" spans="1:9">
      <c r="A40" s="116"/>
      <c r="B40" s="129" t="str">
        <f>[2]Wefoam!B45</f>
        <v>Fully cam lock (floor) 2"-6" additional rm2 per sqft</v>
      </c>
      <c r="C40" s="118"/>
      <c r="D40" s="118"/>
      <c r="E40" s="128"/>
      <c r="F40" s="99"/>
      <c r="G40" s="96"/>
      <c r="I40" s="113"/>
    </row>
    <row r="41" ht="24" spans="1:9">
      <c r="A41" s="116" t="str">
        <f>[2]Wefoam!A46</f>
        <v>PP031</v>
      </c>
      <c r="B41" s="130" t="str">
        <f>[2]Wefoam!B46</f>
        <v>Accessories sealant,silicon,rivet,pvc slab,aluminium ankle</v>
      </c>
      <c r="C41" s="131" t="str">
        <f>[2]Wefoam!$C$46</f>
        <v>acc below 1500sq ft -@rm2.3 ,above 1500sqft -@rm2 , above 5000sqft -@rm1.8</v>
      </c>
      <c r="D41" s="118"/>
      <c r="E41" s="128">
        <f>[2]Wefoam!D46</f>
        <v>2.5</v>
      </c>
      <c r="F41" s="99"/>
      <c r="G41" s="96"/>
      <c r="I41" s="113"/>
    </row>
    <row r="42" spans="1:9">
      <c r="A42" s="116" t="str">
        <f>[2]Wefoam!A47</f>
        <v>PP032</v>
      </c>
      <c r="B42" s="132" t="str">
        <f>[2]Wefoam!B47</f>
        <v>Floor accessories -@rm0.5 per sq ft</v>
      </c>
      <c r="C42" s="133"/>
      <c r="D42" s="133"/>
      <c r="E42" s="128">
        <f>[2]Wefoam!D47</f>
        <v>0.6</v>
      </c>
      <c r="F42" s="99"/>
      <c r="G42" s="96"/>
    </row>
    <row r="43" ht="24" spans="1:9">
      <c r="A43" s="116" t="str">
        <f>[2]Wefoam!A48</f>
        <v>PP032.02</v>
      </c>
      <c r="B43" s="130" t="str">
        <f>[2]Wefoam!B48</f>
        <v>Hanging profile 6" cw wire rope and acc -@rm0.5 per sqft</v>
      </c>
      <c r="C43" s="133"/>
      <c r="D43" s="133"/>
      <c r="E43" s="128">
        <f>[2]Wefoam!D48</f>
        <v>1200</v>
      </c>
      <c r="F43" s="99"/>
      <c r="G43" s="96"/>
    </row>
    <row r="44" spans="1:9">
      <c r="A44" s="116"/>
      <c r="B44" s="130"/>
      <c r="C44" s="133"/>
      <c r="D44" s="133"/>
      <c r="E44" s="128" t="s">
        <v>1056</v>
      </c>
      <c r="F44" s="99"/>
      <c r="G44" s="96"/>
    </row>
    <row r="45" spans="1:9">
      <c r="A45" s="116" t="str">
        <f>[2]Wefoam!A50</f>
        <v>PP032.03</v>
      </c>
      <c r="B45" s="132" t="str">
        <f>[2]Wefoam!B50</f>
        <v>Concrete gred30 4" A8</v>
      </c>
      <c r="C45" s="20" t="str">
        <f>[2]Wefoam!$C50</f>
        <v>small size below 500sqft</v>
      </c>
      <c r="D45" s="20"/>
      <c r="E45" s="134">
        <f>[2]Wefoam!D50</f>
        <v>14.927107206519</v>
      </c>
      <c r="F45" s="99"/>
      <c r="G45" s="96"/>
    </row>
    <row r="46" spans="1:9">
      <c r="A46" s="116" t="str">
        <f>[2]Wefoam!A51</f>
        <v>PP032.04</v>
      </c>
      <c r="B46" s="132" t="str">
        <f>[2]Wefoam!B51</f>
        <v>Concrete gred30 4" A10</v>
      </c>
      <c r="C46" s="20" t="str">
        <f>[2]Wefoam!$C51</f>
        <v>above 500 sqft got forklift running</v>
      </c>
      <c r="D46" s="20"/>
      <c r="E46" s="134">
        <f>[2]Wefoam!D51</f>
        <v>14.9404761904762</v>
      </c>
      <c r="F46" s="99"/>
      <c r="G46" s="96"/>
    </row>
    <row r="47" spans="1:9">
      <c r="A47" s="116" t="str">
        <f>[2]Wefoam!A52</f>
        <v>PP032.05</v>
      </c>
      <c r="B47" s="132" t="str">
        <f>[2]Wefoam!B52</f>
        <v>Concrete gred30 5" A10</v>
      </c>
      <c r="C47" s="20" t="str">
        <f>[2]Wefoam!$C52</f>
        <v>above 500 sqft got forklift running</v>
      </c>
      <c r="D47" s="20"/>
      <c r="E47" s="134">
        <f>[2]Wefoam!D52</f>
        <v>15.9821428571429</v>
      </c>
      <c r="F47" s="99"/>
      <c r="G47" s="96"/>
    </row>
    <row r="48" spans="1:9">
      <c r="A48" s="116"/>
      <c r="B48" s="132" t="str">
        <f>[2]Wefoam!B53</f>
        <v>Concrete gred30 6" A10</v>
      </c>
      <c r="C48" s="20" t="str">
        <f>[2]Wefoam!$C53</f>
        <v>above 500 sqft got forklift running</v>
      </c>
      <c r="D48" s="20"/>
      <c r="E48" s="134">
        <f>[2]Wefoam!D53</f>
        <v>16.9927149964463</v>
      </c>
      <c r="F48" s="99"/>
      <c r="G48" s="96"/>
    </row>
    <row r="49" spans="1:9">
      <c r="A49" s="116">
        <f>[2]Wefoam!A54</f>
        <v>0</v>
      </c>
      <c r="B49" s="132" t="str">
        <f>[2]Wefoam!B54</f>
        <v>Brc A7 -$ 135 </v>
      </c>
      <c r="C49" s="20" t="str">
        <f>[2]Wefoam!$C54</f>
        <v>2.2mx6m</v>
      </c>
      <c r="D49" s="133"/>
      <c r="E49" s="134"/>
      <c r="F49" s="99"/>
      <c r="G49" s="96"/>
    </row>
    <row r="50" spans="1:9">
      <c r="A50" s="116">
        <f>[2]Wefoam!A55</f>
        <v>0</v>
      </c>
      <c r="B50" s="132" t="str">
        <f>[2]Wefoam!B55</f>
        <v>Brc A8 -$ 180</v>
      </c>
      <c r="C50" s="20" t="str">
        <f>[2]Wefoam!$C55</f>
        <v>overlap 1.9mx5.5m</v>
      </c>
      <c r="D50" s="133"/>
      <c r="E50" s="134"/>
      <c r="F50" s="99"/>
      <c r="G50" s="96"/>
    </row>
    <row r="51" spans="1:9">
      <c r="A51" s="116">
        <f>[2]Wefoam!A56</f>
        <v>0</v>
      </c>
      <c r="B51" s="132" t="str">
        <f>[2]Wefoam!B56</f>
        <v>Brc A10 -$ 270</v>
      </c>
      <c r="C51" s="20" t="str">
        <f>[2]Wefoam!$C56</f>
        <v>112 sqft</v>
      </c>
      <c r="D51" s="133"/>
      <c r="E51" s="134"/>
      <c r="F51" s="99"/>
      <c r="G51" s="96"/>
    </row>
    <row r="52" spans="1:9">
      <c r="A52" s="116">
        <f>[2]Wefoam!A57</f>
        <v>0</v>
      </c>
      <c r="B52" s="132" t="str">
        <f>[2]Wefoam!B57</f>
        <v>rm8.5 (all include prc,concrete,heli)rm7 per meter2</v>
      </c>
      <c r="C52" s="20"/>
      <c r="D52" s="133"/>
      <c r="E52" s="134"/>
      <c r="F52" s="99"/>
      <c r="G52" s="96"/>
    </row>
    <row r="53" spans="1:9">
      <c r="A53" s="116" t="str">
        <f>[2]Wefoam!A63</f>
        <v>PP032.15</v>
      </c>
      <c r="B53" s="132" t="str">
        <f>[2]Wefoam!B58</f>
        <v>Bituflex 20kgs (400sq ft)</v>
      </c>
      <c r="C53" s="20" t="str">
        <f>[2]Wefoam!$C58</f>
        <v>RM14 per sq ft ABOVE 200 sqft</v>
      </c>
      <c r="D53" s="133"/>
      <c r="E53" s="134" t="str">
        <f>[2]Wefoam!D58</f>
        <v>per sq ft</v>
      </c>
      <c r="F53" s="99"/>
      <c r="G53" s="96"/>
    </row>
    <row r="54" spans="1:9">
      <c r="A54" s="116" t="str">
        <f>[2]Wefoam!A64</f>
        <v>PP032.16</v>
      </c>
      <c r="B54" s="132" t="str">
        <f>[2]Wefoam!B59</f>
        <v>Membrane 4mm x 1m x 10m </v>
      </c>
      <c r="C54" s="20" t="str">
        <f>[2]Wefoam!$C59</f>
        <v>BELOW 100SQFT -LUMP SUMP RM2500</v>
      </c>
      <c r="D54" s="133"/>
      <c r="E54" s="134">
        <f>[2]Wefoam!D59</f>
        <v>16.9753988551943</v>
      </c>
      <c r="F54" s="99"/>
      <c r="G54" s="96"/>
    </row>
    <row r="55" spans="1:9">
      <c r="A55" s="135"/>
      <c r="B55" s="132" t="str">
        <f>[2]Wefoam!B60</f>
        <v>Isocyanate grownate 200 (black) 250kgs</v>
      </c>
      <c r="C55" s="20" t="str">
        <f>[2]Wefoam!$C60</f>
        <v>total 450gram for 4"</v>
      </c>
      <c r="D55" s="96"/>
      <c r="E55" s="134" t="str">
        <f>[2]Wefoam!D60</f>
        <v>loose pu per kg</v>
      </c>
      <c r="F55" s="99"/>
      <c r="G55" s="96"/>
    </row>
    <row r="56" spans="1:9">
      <c r="A56" s="135"/>
      <c r="B56" s="132" t="str">
        <f>[2]Wefoam!B61</f>
        <v>Cyclopentane growfoam (white) 210kgs</v>
      </c>
      <c r="C56" s="20" t="str">
        <f>[2]Wefoam!$C61</f>
        <v>126black:100white</v>
      </c>
      <c r="D56" s="96"/>
      <c r="E56" s="134">
        <f>[2]Wefoam!D61</f>
        <v>19.8989473684211</v>
      </c>
      <c r="F56" s="99"/>
      <c r="G56" s="96"/>
    </row>
    <row r="57" spans="1:9">
      <c r="A57" s="135"/>
      <c r="B57" s="132">
        <f>[2]Wefoam!B62</f>
        <v>0</v>
      </c>
      <c r="C57" s="20"/>
      <c r="D57" s="96"/>
      <c r="E57" s="134"/>
      <c r="F57" s="99"/>
      <c r="G57" s="96"/>
    </row>
    <row r="58" spans="1:9">
      <c r="A58" s="135"/>
      <c r="B58" s="132" t="str">
        <f>[2]Wefoam!B63</f>
        <v>Protection film 1.2m*500m*0.06mm (blue)</v>
      </c>
      <c r="C58" s="20"/>
      <c r="D58" s="96"/>
      <c r="E58" s="134"/>
      <c r="F58" s="99"/>
      <c r="G58" s="96"/>
    </row>
    <row r="59" ht="24" spans="1:9">
      <c r="A59" s="135"/>
      <c r="B59" s="132" t="str">
        <f>[2]Wefoam!B64</f>
        <v>Protection film 1.2m*500m*0.05mm ssteel (white/black)</v>
      </c>
      <c r="C59" s="20"/>
      <c r="D59" s="96"/>
      <c r="E59" s="134"/>
      <c r="F59" s="99"/>
      <c r="G59" s="96"/>
    </row>
    <row r="60" spans="1:9">
      <c r="A60" s="136"/>
      <c r="B60" s="137"/>
      <c r="C60" s="138"/>
      <c r="D60" s="138"/>
      <c r="E60" s="139"/>
      <c r="F60" s="140"/>
      <c r="G60" s="138"/>
    </row>
    <row r="61" ht="51" customHeight="1" spans="1:9">
      <c r="A61" s="116" t="str">
        <f>[2]Wefoam!A66</f>
        <v>ITEM CODE</v>
      </c>
      <c r="B61" s="132" t="str">
        <f>[2]Wefoam!B66</f>
        <v>PU PANEL SIZE</v>
      </c>
      <c r="C61" s="133"/>
      <c r="D61" s="133"/>
      <c r="E61" s="134" t="str">
        <f>[2]Wefoam!D66</f>
        <v>DOOR c/w handle and hinges only</v>
      </c>
      <c r="F61" s="141" t="str">
        <f>[2]Wefoam!E66</f>
        <v>c/w heater door frame,ankle,heater,pvc and wood 3ft</v>
      </c>
      <c r="G61" s="134" t="str">
        <f>[2]Wefoam!F66</f>
        <v>c/w strip curtain</v>
      </c>
      <c r="H61" s="133"/>
    </row>
    <row r="62" spans="1:9">
      <c r="A62" s="116" t="str">
        <f>[2]Wefoam!A67</f>
        <v>PP033</v>
      </c>
      <c r="B62" s="132" t="str">
        <f>[2]Wefoam!B67</f>
        <v>3x6ft swing door c/w door frame</v>
      </c>
      <c r="C62" s="142" t="s">
        <v>1057</v>
      </c>
      <c r="D62" s="143"/>
      <c r="E62" s="144">
        <f>[2]Wefoam!D67</f>
        <v>978.360862064917</v>
      </c>
      <c r="F62" s="144">
        <f>[2]Wefoam!E67</f>
        <v>1260.90872360338</v>
      </c>
      <c r="G62" s="144">
        <f>[2]Wefoam!F67</f>
        <v>230</v>
      </c>
      <c r="H62" s="145" t="str">
        <f>[2]Wefoam!O67</f>
        <v>1m*6pcs</v>
      </c>
    </row>
    <row r="63" spans="1:9">
      <c r="A63" s="116" t="str">
        <f>[2]Wefoam!A68</f>
        <v>PP034</v>
      </c>
      <c r="B63" s="132" t="str">
        <f>[2]Wefoam!B68</f>
        <v>3x6.5ft , 3.5x6.5ft swing door c/w door frame</v>
      </c>
      <c r="C63" s="146"/>
      <c r="D63" s="143"/>
      <c r="E63" s="144">
        <f>[2]Wefoam!D68</f>
        <v>1084.16380402019</v>
      </c>
      <c r="F63" s="144">
        <f>[2]Wefoam!E68</f>
        <v>1366.71166555865</v>
      </c>
      <c r="G63" s="144">
        <f>[2]Wefoam!F68</f>
        <v>240</v>
      </c>
      <c r="H63" s="145" t="str">
        <f>[2]Wefoam!O68</f>
        <v>1.2m*7pcs</v>
      </c>
      <c r="I63" s="113"/>
    </row>
    <row r="64" ht="9" customHeight="1" spans="1:9">
      <c r="A64" s="116" t="str">
        <f>[2]Wefoam!A69</f>
        <v>PP035</v>
      </c>
      <c r="B64" s="132" t="str">
        <f>[2]Wefoam!B69</f>
        <v>4x7ft swing door c/w door frame</v>
      </c>
      <c r="C64" s="147"/>
      <c r="D64" s="143"/>
      <c r="E64" s="144">
        <f>[2]Wefoam!D69</f>
        <v>1221.36576532371</v>
      </c>
      <c r="F64" s="144">
        <f>[2]Wefoam!E69</f>
        <v>1503.91362686217</v>
      </c>
      <c r="G64" s="144">
        <f>[2]Wefoam!F69</f>
        <v>250</v>
      </c>
      <c r="H64" s="145" t="str">
        <f>[2]Wefoam!O69</f>
        <v>1.2m*7pcs</v>
      </c>
    </row>
    <row r="65" ht="12.75" customHeight="1" spans="1:8">
      <c r="A65" s="116" t="str">
        <f>[2]Wefoam!A70</f>
        <v>PP035.01</v>
      </c>
      <c r="B65" s="132" t="str">
        <f>[2]Wefoam!B70</f>
        <v>(3x6ft,3.5ftx6.5ft) internal door frame</v>
      </c>
      <c r="C65" s="133"/>
      <c r="D65" s="148" t="s">
        <v>1058</v>
      </c>
      <c r="E65" s="149">
        <f>[2]Wefoam!D70</f>
        <v>480.581192339545</v>
      </c>
      <c r="F65" s="150" t="s">
        <v>1059</v>
      </c>
      <c r="G65" s="149" t="str">
        <f>[2]Wefoam!F70</f>
        <v>~</v>
      </c>
      <c r="H65" s="145" t="str">
        <f>[2]Wefoam!O70</f>
        <v>~</v>
      </c>
    </row>
    <row r="66" ht="12.75" customHeight="1" spans="1:8">
      <c r="A66" s="116" t="str">
        <f>[2]Wefoam!A71</f>
        <v>PP035.02</v>
      </c>
      <c r="B66" s="130" t="str">
        <f>[2]Wefoam!B71</f>
        <v>3x6.5ft swing door c/w pvc frame (class door)</v>
      </c>
      <c r="C66" s="151" t="str">
        <f>[2]Wefoam!$J71</f>
        <v>(915*1982)(n-90mm)(o-65mm)</v>
      </c>
      <c r="D66" s="152"/>
      <c r="E66" s="149">
        <f>[2]Wefoam!D71</f>
        <v>940.71462508133</v>
      </c>
      <c r="F66" s="149">
        <f>[2]Wefoam!E71</f>
        <v>1269.45360852364</v>
      </c>
      <c r="G66" s="149">
        <f>[2]Wefoam!F71</f>
        <v>231</v>
      </c>
      <c r="H66" s="145" t="str">
        <f>[2]Wefoam!O71</f>
        <v>1m*6pcs</v>
      </c>
    </row>
    <row r="67" ht="12.75" customHeight="1" spans="1:8">
      <c r="A67" s="116" t="str">
        <f>[2]Wefoam!A72</f>
        <v>PP035.03</v>
      </c>
      <c r="B67" s="130" t="str">
        <f>[2]Wefoam!B72</f>
        <v>3.5x6.5ft swing door c/w pvc frame (class door)</v>
      </c>
      <c r="C67" s="151" t="str">
        <f>[2]Wefoam!$J72</f>
        <v>(1065*1982)(n-90mm)(o-65mm)</v>
      </c>
      <c r="D67" s="152"/>
      <c r="E67" s="149">
        <f>[2]Wefoam!D72</f>
        <v>990.645338589593</v>
      </c>
      <c r="F67" s="149">
        <f>[2]Wefoam!E72</f>
        <v>1319.6595865884</v>
      </c>
      <c r="G67" s="149">
        <f>[2]Wefoam!F72</f>
        <v>269.5</v>
      </c>
      <c r="H67" s="145" t="str">
        <f>[2]Wefoam!O72</f>
        <v>1.2m*7pcs</v>
      </c>
    </row>
    <row r="68" ht="12.75" customHeight="1" spans="1:8">
      <c r="A68" s="116" t="str">
        <f>[2]Wefoam!A73</f>
        <v>PP035.04</v>
      </c>
      <c r="B68" s="130" t="str">
        <f>[2]Wefoam!B73</f>
        <v>4x7ft swing door c/w pvc frame (class door)</v>
      </c>
      <c r="C68" s="151" t="str">
        <f>[2]Wefoam!$J73</f>
        <v>(1200*2135)(n-90mm)(o-66mm)</v>
      </c>
      <c r="D68" s="152"/>
      <c r="E68" s="149">
        <f>[2]Wefoam!D73</f>
        <v>1176.22716740108</v>
      </c>
      <c r="F68" s="149">
        <f>[2]Wefoam!E73</f>
        <v>1506.00364531141</v>
      </c>
      <c r="G68" s="149">
        <f>[2]Wefoam!F73</f>
        <v>330</v>
      </c>
      <c r="H68" s="145" t="str">
        <f>[2]Wefoam!O73</f>
        <v>1.2m*8pcs</v>
      </c>
    </row>
    <row r="69" ht="12.75" customHeight="1" spans="1:8">
      <c r="A69" s="116" t="str">
        <f>[2]Wefoam!A74</f>
        <v>PP035.05</v>
      </c>
      <c r="B69" s="130" t="str">
        <f>[2]Wefoam!B74</f>
        <v>3.5x6.5ft swing door c/w pvc frame (class door)5" PU</v>
      </c>
      <c r="C69" s="151" t="str">
        <f>[2]Wefoam!$J74</f>
        <v>(1065*1982)(n-90mm)(o-65mm)</v>
      </c>
      <c r="D69" s="152"/>
      <c r="E69" s="149">
        <f>[2]Wefoam!D74</f>
        <v>995.02712350968</v>
      </c>
      <c r="F69" s="149">
        <f>[2]Wefoam!E74</f>
        <v>1322.0949531542</v>
      </c>
      <c r="G69" s="149">
        <f>[2]Wefoam!F74</f>
        <v>269.5</v>
      </c>
      <c r="H69" s="145" t="str">
        <f>[2]Wefoam!O74</f>
        <v>1.2m*7pcs</v>
      </c>
    </row>
    <row r="70" ht="12.75" customHeight="1" spans="1:8">
      <c r="A70" s="116" t="str">
        <f>[2]Wefoam!A75</f>
        <v>PP035.06</v>
      </c>
      <c r="B70" s="130" t="str">
        <f>[2]Wefoam!B75</f>
        <v>3x6.5ft swing door c/w aluminium frame (class door)</v>
      </c>
      <c r="C70" s="151" t="str">
        <f>[2]Wefoam!$J75</f>
        <v>(915*1982)(n-90mm)(o-65mm)</v>
      </c>
      <c r="D70" s="152"/>
      <c r="E70" s="149">
        <f>[2]Wefoam!D75</f>
        <v>984.532474282202</v>
      </c>
      <c r="F70" s="149">
        <f>[2]Wefoam!E75</f>
        <v>1276.88578986887</v>
      </c>
      <c r="G70" s="149">
        <f>[2]Wefoam!F75</f>
        <v>231</v>
      </c>
      <c r="H70" s="145" t="str">
        <f>[2]Wefoam!O75</f>
        <v>1m*6pcs</v>
      </c>
    </row>
    <row r="71" ht="12.75" customHeight="1" spans="1:8">
      <c r="A71" s="116" t="str">
        <f>[2]Wefoam!A76</f>
        <v>PP035.07</v>
      </c>
      <c r="B71" s="130" t="str">
        <f>[2]Wefoam!B76</f>
        <v>3.5x6.5ft swing door c/w aluminium frame (class door)</v>
      </c>
      <c r="C71" s="151" t="str">
        <f>[2]Wefoam!$J76</f>
        <v>(1065*1982)(n-90mm)(o-65mm)</v>
      </c>
      <c r="D71" s="152"/>
      <c r="E71" s="149">
        <f>[2]Wefoam!D76</f>
        <v>1064.04023600105</v>
      </c>
      <c r="F71" s="149">
        <f>[2]Wefoam!E76</f>
        <v>1358.94397369887</v>
      </c>
      <c r="G71" s="149">
        <f>[2]Wefoam!F76</f>
        <v>269.5</v>
      </c>
      <c r="H71" s="145" t="str">
        <f>[2]Wefoam!O76</f>
        <v>1.2m*7pcs</v>
      </c>
    </row>
    <row r="72" ht="12.75" customHeight="1" spans="1:8">
      <c r="A72" s="116" t="str">
        <f>[2]Wefoam!A77</f>
        <v>PP035.08</v>
      </c>
      <c r="B72" s="130" t="str">
        <f>[2]Wefoam!B77</f>
        <v>4x7ft swing door c/w aluminium frame (class door)</v>
      </c>
      <c r="C72" s="151" t="str">
        <f>[2]Wefoam!$J77</f>
        <v>(1200*2135)(n-90mm)(o-66mm)</v>
      </c>
      <c r="D72" s="152"/>
      <c r="E72" s="149">
        <f>[2]Wefoam!D77</f>
        <v>1237.3530670363</v>
      </c>
      <c r="F72" s="149">
        <f>[2]Wefoam!E77</f>
        <v>1611.87852344302</v>
      </c>
      <c r="G72" s="149">
        <f>[2]Wefoam!F77</f>
        <v>330</v>
      </c>
      <c r="H72" s="145" t="str">
        <f>[2]Wefoam!O77</f>
        <v>1.2m*8pcs</v>
      </c>
    </row>
    <row r="73" ht="12.75" customHeight="1" spans="1:8">
      <c r="A73" s="116" t="str">
        <f>[2]Wefoam!A78</f>
        <v>PP035.09</v>
      </c>
      <c r="B73" s="130" t="str">
        <f>[2]Wefoam!B78</f>
        <v>3.5x6.5ft swing door c/w aluminium frame (class door)5" PU</v>
      </c>
      <c r="C73" s="151" t="str">
        <f>[2]Wefoam!$J78</f>
        <v>(1065*1982)(n-90mm)(o-65mm)</v>
      </c>
      <c r="D73" s="152"/>
      <c r="E73" s="153">
        <f>[2]Wefoam!D78</f>
        <v>1102.2773353477</v>
      </c>
      <c r="F73" s="149">
        <f>[2]Wefoam!E78</f>
        <v>1391.30641001332</v>
      </c>
      <c r="G73" s="149">
        <f>[2]Wefoam!F78</f>
        <v>269.5</v>
      </c>
      <c r="H73" s="145">
        <f>[2]Wefoam!O78</f>
        <v>0</v>
      </c>
    </row>
    <row r="74" ht="12.75" customHeight="1" spans="1:8">
      <c r="A74" s="116" t="str">
        <f>[2]Wefoam!A79</f>
        <v>PP035.10</v>
      </c>
      <c r="B74" s="130" t="str">
        <f>[2]Wefoam!B79</f>
        <v>4x7ft swing door c/w aluminium frame (class door)5" PU</v>
      </c>
      <c r="C74" s="151" t="str">
        <f>[2]Wefoam!$J79</f>
        <v>(1200*2135)(n-90mm)(o-66mm)</v>
      </c>
      <c r="D74" s="154"/>
      <c r="E74" s="153">
        <f>[2]Wefoam!D79</f>
        <v>1358.23985014233</v>
      </c>
      <c r="F74" s="149">
        <f>[2]Wefoam!E79</f>
        <v>1717.97678244375</v>
      </c>
      <c r="G74" s="149">
        <f>[2]Wefoam!F79</f>
        <v>330</v>
      </c>
      <c r="H74" s="145">
        <f>[2]Wefoam!O79</f>
        <v>0</v>
      </c>
    </row>
    <row r="75" ht="12.75" customHeight="1" spans="1:8">
      <c r="A75" s="116" t="str">
        <f>[2]Wefoam!A80</f>
        <v>PP036</v>
      </c>
      <c r="B75" s="130" t="str">
        <f>[2]Wefoam!B80</f>
        <v>4x7 sliding door</v>
      </c>
      <c r="C75" s="151" t="str">
        <f>[2]Wefoam!$G80</f>
        <v>1325mm*2135mm height</v>
      </c>
      <c r="D75" s="155" t="s">
        <v>1060</v>
      </c>
      <c r="E75" s="153">
        <f>[2]Wefoam!D80</f>
        <v>3404.75652158624</v>
      </c>
      <c r="F75" s="149"/>
      <c r="G75" s="149">
        <f>[2]Wefoam!F80</f>
        <v>330</v>
      </c>
      <c r="H75" s="145" t="str">
        <f>[2]Wefoam!O80</f>
        <v>1.2m*1.2mm*8pcs</v>
      </c>
    </row>
    <row r="76" ht="12.75" customHeight="1" spans="1:8">
      <c r="A76" s="116" t="str">
        <f>[2]Wefoam!A81</f>
        <v>PP037</v>
      </c>
      <c r="B76" s="156" t="str">
        <f>[2]Wefoam!B81</f>
        <v>5 x 7 sliding door</v>
      </c>
      <c r="C76" s="151">
        <f>[2]Wefoam!$G81</f>
        <v>0</v>
      </c>
      <c r="D76" s="157"/>
      <c r="E76" s="153">
        <f>[2]Wefoam!D81</f>
        <v>3810.74278330816</v>
      </c>
      <c r="F76" s="149"/>
      <c r="G76" s="149">
        <f>[2]Wefoam!F81</f>
        <v>412.5</v>
      </c>
      <c r="H76" s="145" t="str">
        <f>[2]Wefoam!O81</f>
        <v>1.5m*1.2mm*10pcs</v>
      </c>
    </row>
    <row r="77" ht="12.75" customHeight="1" spans="1:8">
      <c r="A77" s="116" t="str">
        <f>[2]Wefoam!A82</f>
        <v>PP038</v>
      </c>
      <c r="B77" s="130" t="str">
        <f>[2]Wefoam!B82</f>
        <v>6 x 8 sliding door</v>
      </c>
      <c r="C77" s="151" t="str">
        <f>[2]Wefoam!$G82</f>
        <v>1925mm*2440mm height</v>
      </c>
      <c r="D77" s="157"/>
      <c r="E77" s="153">
        <f>[2]Wefoam!D82</f>
        <v>4534.62958867493</v>
      </c>
      <c r="F77" s="149"/>
      <c r="G77" s="149">
        <f>[2]Wefoam!F82</f>
        <v>561</v>
      </c>
      <c r="H77" s="145" t="str">
        <f>[2]Wefoam!O82</f>
        <v>1.8m*2mm*12pcs</v>
      </c>
    </row>
    <row r="78" ht="12.75" customHeight="1" spans="1:8">
      <c r="A78" s="116" t="str">
        <f>[2]Wefoam!A83</f>
        <v>PP039</v>
      </c>
      <c r="B78" s="156" t="str">
        <f>[2]Wefoam!B83</f>
        <v>7 x 8 sliding door</v>
      </c>
      <c r="C78" s="151">
        <f>[2]Wefoam!$G83</f>
        <v>0</v>
      </c>
      <c r="D78" s="157"/>
      <c r="E78" s="153">
        <f>[2]Wefoam!D83</f>
        <v>4937.35025189655</v>
      </c>
      <c r="F78" s="149"/>
      <c r="G78" s="149">
        <f>[2]Wefoam!F83</f>
        <v>654.5</v>
      </c>
      <c r="H78" s="145" t="str">
        <f>[2]Wefoam!O83</f>
        <v>2.0m*2mm*14pcs</v>
      </c>
    </row>
    <row r="79" ht="12.75" customHeight="1" spans="1:8">
      <c r="A79" s="116" t="str">
        <f>[2]Wefoam!A84</f>
        <v>PP040</v>
      </c>
      <c r="B79" s="130" t="str">
        <f>[2]Wefoam!B84</f>
        <v>8 x 10 sliding door</v>
      </c>
      <c r="C79" s="151" t="str">
        <f>[2]Wefoam!$G84</f>
        <v>2525mm*3050mm height</v>
      </c>
      <c r="D79" s="157"/>
      <c r="E79" s="153">
        <f>[2]Wefoam!D84</f>
        <v>5778.68160938102</v>
      </c>
      <c r="F79" s="149"/>
      <c r="G79" s="149">
        <f>[2]Wefoam!F84</f>
        <v>924</v>
      </c>
      <c r="H79" s="145" t="str">
        <f>[2]Wefoam!O84</f>
        <v>2.4m*2mm*16pcs</v>
      </c>
    </row>
    <row r="80" ht="12.75" customHeight="1" spans="1:8">
      <c r="A80" s="116" t="str">
        <f>[2]Wefoam!A85</f>
        <v>PP041</v>
      </c>
      <c r="B80" s="156" t="str">
        <f>[2]Wefoam!B85</f>
        <v>10 x 10 sliding door</v>
      </c>
      <c r="C80" s="151">
        <f>[2]Wefoam!$G85</f>
        <v>0</v>
      </c>
      <c r="D80" s="157"/>
      <c r="E80" s="153">
        <f>[2]Wefoam!D85</f>
        <v>6517.70224198141</v>
      </c>
      <c r="F80" s="149"/>
      <c r="G80" s="149">
        <f>[2]Wefoam!F85</f>
        <v>1155</v>
      </c>
      <c r="H80" s="145" t="str">
        <f>[2]Wefoam!O85</f>
        <v>3m*2mm*20pcs</v>
      </c>
    </row>
    <row r="81" ht="12.75" customHeight="1" spans="1:8">
      <c r="A81" s="116" t="str">
        <f>[2]Wefoam!A86</f>
        <v>PP042</v>
      </c>
      <c r="B81" s="156" t="str">
        <f>[2]Wefoam!B86</f>
        <v>12 x 10 sliding door</v>
      </c>
      <c r="C81" s="151">
        <f>[2]Wefoam!$G86</f>
        <v>0</v>
      </c>
      <c r="D81" s="158"/>
      <c r="E81" s="153">
        <f>[2]Wefoam!D86</f>
        <v>7134.17385497397</v>
      </c>
      <c r="F81" s="149"/>
      <c r="G81" s="149">
        <f>[2]Wefoam!F86</f>
        <v>1386</v>
      </c>
      <c r="H81" s="145" t="str">
        <f>[2]Wefoam!O86</f>
        <v>3.65m*2mm*24</v>
      </c>
    </row>
    <row r="82" ht="12.75" customHeight="1" spans="1:8">
      <c r="A82" s="116" t="str">
        <f>[2]Wefoam!A87</f>
        <v>PP043</v>
      </c>
      <c r="B82" s="130" t="str">
        <f>[2]Wefoam!B87</f>
        <v>4x7 internal door frame</v>
      </c>
      <c r="C82" s="151" t="str">
        <f>[2]Wefoam!$G87</f>
        <v>1.325*2.135</v>
      </c>
      <c r="D82" s="158">
        <v>5.7</v>
      </c>
      <c r="E82" s="153">
        <f>[2]Wefoam!D87</f>
        <v>584.848971935588</v>
      </c>
      <c r="F82" s="149"/>
      <c r="G82" s="149"/>
      <c r="H82" s="145"/>
    </row>
    <row r="83" ht="12.75" customHeight="1" spans="1:8">
      <c r="A83" s="116" t="str">
        <f>[2]Wefoam!A88</f>
        <v>PP044</v>
      </c>
      <c r="B83" s="156" t="str">
        <f>[2]Wefoam!B88</f>
        <v>5x7 internal door frame</v>
      </c>
      <c r="C83" s="151" t="str">
        <f>[2]Wefoam!$G88</f>
        <v>1.629*2.135</v>
      </c>
      <c r="D83" s="158">
        <v>7.53</v>
      </c>
      <c r="E83" s="153">
        <f>[2]Wefoam!D88</f>
        <v>752.598971935588</v>
      </c>
      <c r="F83" s="149"/>
      <c r="G83" s="149"/>
      <c r="H83" s="145"/>
    </row>
    <row r="84" ht="12.75" customHeight="1" spans="1:8">
      <c r="A84" s="116" t="str">
        <f>[2]Wefoam!A89</f>
        <v>PP045</v>
      </c>
      <c r="B84" s="130" t="str">
        <f>[2]Wefoam!B89</f>
        <v>6 x 8 sliding door</v>
      </c>
      <c r="C84" s="151" t="str">
        <f>[2]Wefoam!$G89</f>
        <v>1.934*2.44</v>
      </c>
      <c r="D84" s="158">
        <v>8.75</v>
      </c>
      <c r="E84" s="153">
        <f>[2]Wefoam!D89</f>
        <v>864.432305268921</v>
      </c>
      <c r="F84" s="149"/>
      <c r="G84" s="149"/>
      <c r="H84" s="145"/>
    </row>
    <row r="85" ht="12.75" customHeight="1" spans="1:8">
      <c r="A85" s="116" t="str">
        <f>[2]Wefoam!A90</f>
        <v>PP046</v>
      </c>
      <c r="B85" s="156" t="str">
        <f>[2]Wefoam!B90</f>
        <v>7 x 8 sliding door</v>
      </c>
      <c r="C85" s="151" t="str">
        <f>[2]Wefoam!$G90</f>
        <v>2.238*2.44</v>
      </c>
      <c r="D85" s="158">
        <v>9.356</v>
      </c>
      <c r="E85" s="153">
        <f>[2]Wefoam!D90</f>
        <v>919.982305268921</v>
      </c>
      <c r="F85" s="149"/>
      <c r="G85" s="149"/>
      <c r="H85" s="145"/>
    </row>
    <row r="86" ht="12.75" customHeight="1" spans="1:8">
      <c r="A86" s="116" t="str">
        <f>[2]Wefoam!A91</f>
        <v>PP047</v>
      </c>
      <c r="B86" s="130" t="str">
        <f>[2]Wefoam!B91</f>
        <v>8 x 10 sliding door</v>
      </c>
      <c r="C86" s="151" t="str">
        <f>[2]Wefoam!$G91</f>
        <v>2.543*3.05</v>
      </c>
      <c r="D86" s="158">
        <v>11.19</v>
      </c>
      <c r="E86" s="153">
        <f>[2]Wefoam!D91</f>
        <v>1088.09897193559</v>
      </c>
      <c r="F86" s="149"/>
      <c r="G86" s="149"/>
      <c r="H86" s="145"/>
    </row>
    <row r="87" ht="12.75" customHeight="1" spans="1:8">
      <c r="A87" s="116" t="str">
        <f>[2]Wefoam!A92</f>
        <v>PP048</v>
      </c>
      <c r="B87" s="156" t="str">
        <f>[2]Wefoam!B92</f>
        <v>10 x 10 sliding door</v>
      </c>
      <c r="C87" s="151" t="str">
        <f>[2]Wefoam!$G92</f>
        <v>3.153*3.05</v>
      </c>
      <c r="D87" s="158">
        <v>12.41</v>
      </c>
      <c r="E87" s="153">
        <f>[2]Wefoam!D92</f>
        <v>1199.93230526892</v>
      </c>
      <c r="F87" s="149"/>
      <c r="G87" s="149"/>
      <c r="H87" s="145"/>
    </row>
    <row r="88" ht="12.75" customHeight="1" spans="1:8">
      <c r="A88" s="116" t="str">
        <f>[2]Wefoam!A93</f>
        <v>PP049</v>
      </c>
      <c r="B88" s="156" t="str">
        <f>[2]Wefoam!B93</f>
        <v>12 x 10 sliding door</v>
      </c>
      <c r="C88" s="151" t="str">
        <f>[2]Wefoam!$G93</f>
        <v>3.763*3.05</v>
      </c>
      <c r="D88" s="158">
        <v>13.63</v>
      </c>
      <c r="E88" s="153">
        <f>[2]Wefoam!D93</f>
        <v>1311.76563860225</v>
      </c>
      <c r="F88" s="149"/>
      <c r="G88" s="149"/>
      <c r="H88" s="145"/>
    </row>
    <row r="89" ht="12.75" customHeight="1" spans="1:8">
      <c r="A89" s="116">
        <f>[2]Wefoam!A94</f>
        <v>0</v>
      </c>
      <c r="B89" s="130" t="str">
        <f>[2]Wefoam!B94</f>
        <v>Sliding door heater frame c/w heater and wood per ft run (local)</v>
      </c>
      <c r="C89" s="151">
        <f>[2]Wefoam!$C94</f>
        <v>0</v>
      </c>
      <c r="D89" s="143"/>
      <c r="E89" s="153">
        <f>[2]Wefoam!D94</f>
        <v>5.30994181577426</v>
      </c>
      <c r="F89" s="149"/>
      <c r="G89" s="149"/>
      <c r="H89" s="145"/>
    </row>
    <row r="90" ht="61" customHeight="1" spans="1:8">
      <c r="A90" s="116" t="str">
        <f>[2]Wefoam!A95</f>
        <v>PP050</v>
      </c>
      <c r="B90" s="132" t="str">
        <f>[2]Wefoam!B95</f>
        <v>Gasket for swing door (m) 半圆带边密封条</v>
      </c>
      <c r="C90" s="159" t="s">
        <v>1061</v>
      </c>
      <c r="D90" s="159"/>
      <c r="E90" s="145">
        <f>[2]Wefoam!D95</f>
        <v>9.96132661432087</v>
      </c>
      <c r="F90" s="153"/>
      <c r="G90" s="153"/>
      <c r="H90" s="145"/>
    </row>
    <row r="91" ht="61" customHeight="1" spans="1:8">
      <c r="A91" s="116" t="str">
        <f>[2]Wefoam!A98</f>
        <v>PP051</v>
      </c>
      <c r="B91" s="132" t="str">
        <f>[2]Wefoam!B98</f>
        <v>Cabin door (900x2100x38mm)c/w door lock and frame</v>
      </c>
      <c r="C91" s="159"/>
      <c r="D91" s="159"/>
      <c r="E91" s="145">
        <f>[2]Wefoam!D98</f>
        <v>1272.53977250298</v>
      </c>
      <c r="F91" s="153"/>
      <c r="G91" s="153"/>
      <c r="H91" s="145"/>
    </row>
    <row r="92" ht="61" customHeight="1" spans="1:8">
      <c r="A92" s="116" t="str">
        <f>[2]Wefoam!A99</f>
        <v>PP052</v>
      </c>
      <c r="B92" s="132" t="str">
        <f>[2]Wefoam!B99</f>
        <v>Cabin door (900x2100x38mm)c/w push/pull plate and frame</v>
      </c>
      <c r="C92" s="159"/>
      <c r="D92" s="159"/>
      <c r="E92" s="145">
        <f>[2]Wefoam!D99</f>
        <v>1200.66280037026</v>
      </c>
      <c r="F92" s="153"/>
      <c r="G92" s="153"/>
      <c r="H92" s="145"/>
    </row>
    <row r="93" ht="61" customHeight="1" spans="1:8">
      <c r="A93" s="116" t="str">
        <f>[2]Wefoam!A100</f>
        <v>PP053</v>
      </c>
      <c r="B93" s="132" t="str">
        <f>[2]Wefoam!B100</f>
        <v>Right hand Cabin door (900x2100x50mm)c/w door lock and frame</v>
      </c>
      <c r="C93" s="159"/>
      <c r="D93" s="159"/>
      <c r="E93" s="145">
        <f>[2]Wefoam!D100</f>
        <v>924.747710178524</v>
      </c>
      <c r="F93" s="153"/>
      <c r="G93" s="153"/>
      <c r="H93" s="145"/>
    </row>
    <row r="94" ht="61" customHeight="1" spans="1:8">
      <c r="A94" s="116" t="str">
        <f>[2]Wefoam!A101</f>
        <v>PP054</v>
      </c>
      <c r="B94" s="132" t="str">
        <f>[2]Wefoam!B101</f>
        <v>Left hand Cabin door (900x2100x50mm)c/w door lock and frame</v>
      </c>
      <c r="C94" s="160"/>
      <c r="D94" s="159"/>
      <c r="E94" s="145">
        <f>[2]Wefoam!D101</f>
        <v>924.747710178524</v>
      </c>
      <c r="F94" s="153"/>
      <c r="G94" s="153"/>
      <c r="H94" s="145"/>
    </row>
    <row r="95" ht="61" customHeight="1" spans="1:8">
      <c r="A95" s="116" t="str">
        <f>[2]Wefoam!A102</f>
        <v>PP055</v>
      </c>
      <c r="B95" s="132" t="str">
        <f>[2]Wefoam!B102</f>
        <v>Dual Cabin door (1.5mx2.1mx50mm)</v>
      </c>
      <c r="C95" s="160"/>
      <c r="D95" s="159"/>
      <c r="E95" s="145">
        <f>[2]Wefoam!D102</f>
        <v>1456.41464981795</v>
      </c>
      <c r="F95" s="153"/>
      <c r="G95" s="153"/>
      <c r="H95" s="145"/>
    </row>
    <row r="96" ht="61" customHeight="1" spans="1:8">
      <c r="A96" s="116">
        <f>[2]Wefoam!A103</f>
        <v>0</v>
      </c>
      <c r="B96" s="132" t="str">
        <f>[2]Wefoam!B103</f>
        <v>Dual Cabin door (1.7mx2.1mx50mm)</v>
      </c>
      <c r="C96" s="160"/>
      <c r="D96" s="159"/>
      <c r="E96" s="145">
        <f>[2]Wefoam!D103</f>
        <v>1700.83025714034</v>
      </c>
      <c r="F96" s="153"/>
      <c r="G96" s="153"/>
      <c r="H96" s="145"/>
    </row>
    <row r="97" ht="61" customHeight="1" spans="1:8">
      <c r="A97" s="116" t="str">
        <f>[2]Wefoam!A106</f>
        <v>PP056.01</v>
      </c>
      <c r="B97" s="132" t="str">
        <f>[2]Wefoam!B106</f>
        <v>PVC auto rolling door (1.8m*2.2m)</v>
      </c>
      <c r="C97" s="160"/>
      <c r="D97" s="159"/>
      <c r="E97" s="145">
        <f>[2]Wefoam!D106</f>
        <v>5246.62038728535</v>
      </c>
      <c r="F97" s="153"/>
      <c r="G97" s="153"/>
      <c r="H97" s="145"/>
    </row>
    <row r="98" ht="61" customHeight="1" spans="1:8">
      <c r="A98" s="116">
        <f>[2]Wefoam!A107</f>
        <v>0</v>
      </c>
      <c r="B98" s="132" t="str">
        <f>[2]Wefoam!B107</f>
        <v>PVC auto rolling door (2.74m*3.48m)</v>
      </c>
      <c r="C98" s="160"/>
      <c r="D98" s="159"/>
      <c r="E98" s="145">
        <f>[2]Wefoam!D107</f>
        <v>13518.4508586043</v>
      </c>
      <c r="F98" s="153"/>
      <c r="G98" s="153"/>
      <c r="H98" s="145"/>
    </row>
    <row r="99" ht="61" customHeight="1" spans="1:8">
      <c r="A99" s="116">
        <f>[2]Wefoam!A108</f>
        <v>0</v>
      </c>
      <c r="B99" s="132" t="str">
        <f>[2]Wefoam!B108</f>
        <v>PVC auto rolling door (1.83m*2.44mH)</v>
      </c>
      <c r="C99" s="160"/>
      <c r="D99" s="159"/>
      <c r="E99" s="145">
        <f>[2]Wefoam!D108</f>
        <v>8037.99780781878</v>
      </c>
      <c r="F99" s="153"/>
      <c r="G99" s="153"/>
      <c r="H99" s="145"/>
    </row>
    <row r="100" ht="61" customHeight="1" spans="1:8">
      <c r="A100" s="116" t="str">
        <f>[2]Wefoam!A109</f>
        <v>PP057</v>
      </c>
      <c r="B100" s="132" t="str">
        <f>[2]Wefoam!B109</f>
        <v>Auto sliding cabin door (1500x2100x40mm)</v>
      </c>
      <c r="C100" s="160"/>
      <c r="D100" s="159"/>
      <c r="E100" s="145">
        <f>[2]Wefoam!D109</f>
        <v>4157.58507300971</v>
      </c>
      <c r="F100" s="153"/>
      <c r="G100" s="153"/>
      <c r="H100" s="145"/>
    </row>
    <row r="101" ht="61" customHeight="1" spans="1:8">
      <c r="A101" s="116" t="str">
        <f>[2]Wefoam!A110</f>
        <v>PP058</v>
      </c>
      <c r="B101" s="132" t="str">
        <f>[2]Wefoam!B110</f>
        <v>Door closer</v>
      </c>
      <c r="C101" s="160"/>
      <c r="D101" s="159"/>
      <c r="E101" s="145">
        <f>[2]Wefoam!D110</f>
        <v>30.812324929972</v>
      </c>
      <c r="F101" s="153"/>
      <c r="G101" s="153"/>
      <c r="H101" s="145"/>
    </row>
    <row r="102" ht="61" customHeight="1" spans="1:8">
      <c r="A102" s="116" t="str">
        <f>[2]Wefoam!A111</f>
        <v>PP059</v>
      </c>
      <c r="B102" s="132" t="str">
        <f>[2]Wefoam!B111</f>
        <v>Door hinges per pair</v>
      </c>
      <c r="C102" s="160"/>
      <c r="D102" s="159"/>
      <c r="E102" s="145">
        <f>[2]Wefoam!D111</f>
        <v>5.48045305078553</v>
      </c>
      <c r="F102" s="153"/>
      <c r="G102" s="153"/>
      <c r="H102" s="145"/>
    </row>
    <row r="103" ht="61" customHeight="1" spans="1:8">
      <c r="A103" s="116" t="str">
        <f>[2]Wefoam!A112</f>
        <v>PP060</v>
      </c>
      <c r="B103" s="132" t="str">
        <f>[2]Wefoam!B112</f>
        <v>Handle lock (35mm-50mm magnetic)</v>
      </c>
      <c r="C103" s="160"/>
      <c r="D103" s="159"/>
      <c r="E103" s="145">
        <f>[2]Wefoam!D112</f>
        <v>101.0839118256</v>
      </c>
      <c r="F103" s="153"/>
      <c r="G103" s="153"/>
      <c r="H103" s="145"/>
    </row>
    <row r="104" ht="61" customHeight="1" spans="1:8">
      <c r="A104" s="116" t="str">
        <f>[2]Wefoam!A113</f>
        <v>PP061</v>
      </c>
      <c r="B104" s="132" t="str">
        <f>[2]Wefoam!B113</f>
        <v>S/s handle set(PUSH+PULL)</v>
      </c>
      <c r="C104" s="160"/>
      <c r="D104" s="159"/>
      <c r="E104" s="145">
        <f>[2]Wefoam!D113</f>
        <v>35.1966873706004</v>
      </c>
      <c r="F104" s="153"/>
      <c r="G104" s="153"/>
      <c r="H104" s="145"/>
    </row>
    <row r="105" ht="61" customHeight="1" spans="1:8">
      <c r="A105" s="116" t="str">
        <f>[2]Wefoam!A114</f>
        <v>PP062</v>
      </c>
      <c r="B105" s="132" t="str">
        <f>[2]Wefoam!B114</f>
        <v>Internal frame</v>
      </c>
      <c r="C105" s="160"/>
      <c r="D105" s="159"/>
      <c r="E105" s="145">
        <f>[2]Wefoam!D114</f>
        <v>28.9617486338798</v>
      </c>
      <c r="F105" s="153"/>
      <c r="G105" s="153"/>
      <c r="H105" s="145"/>
    </row>
    <row r="106" ht="61" customHeight="1" spans="1:8">
      <c r="A106" s="116" t="str">
        <f>[2]Wefoam!A115</f>
        <v>PP063</v>
      </c>
      <c r="B106" s="132" t="str">
        <f>[2]Wefoam!B115</f>
        <v>door frame</v>
      </c>
      <c r="C106" s="160"/>
      <c r="D106" s="159"/>
      <c r="E106" s="145">
        <f>[2]Wefoam!D115</f>
        <v>25.6830601092896</v>
      </c>
      <c r="F106" s="153"/>
      <c r="G106" s="153"/>
      <c r="H106" s="145"/>
    </row>
    <row r="107" ht="12.75" customHeight="1" spans="1:8">
      <c r="A107" s="116" t="str">
        <f>[2]Wefoam!A116</f>
        <v>PP064</v>
      </c>
      <c r="B107" s="156" t="str">
        <f>[2]Wefoam!B116</f>
        <v>bottom frame</v>
      </c>
      <c r="C107" s="133"/>
      <c r="D107" s="133"/>
      <c r="E107" s="153">
        <f>[2]Wefoam!D116</f>
        <v>25.4098360655738</v>
      </c>
      <c r="F107" s="153"/>
      <c r="G107" s="153"/>
      <c r="H107" s="145"/>
    </row>
    <row r="108" ht="12.75" customHeight="1" spans="1:8">
      <c r="A108" s="116" t="str">
        <f>[2]Wefoam!A117</f>
        <v>PP065</v>
      </c>
      <c r="B108" s="156" t="str">
        <f>[2]Wefoam!B117</f>
        <v>gasket 153m</v>
      </c>
      <c r="C108" s="133"/>
      <c r="D108" s="133"/>
      <c r="E108" s="153">
        <f>[2]Wefoam!D117</f>
        <v>3.54030501089325</v>
      </c>
      <c r="F108" s="153"/>
      <c r="G108" s="153"/>
      <c r="H108" s="145"/>
    </row>
    <row r="109" ht="12.75" customHeight="1" spans="1:8">
      <c r="A109" s="116" t="str">
        <f>[2]Wefoam!A118</f>
        <v>PP066</v>
      </c>
      <c r="B109" s="156" t="str">
        <f>[2]Wefoam!B118</f>
        <v>Cabin door dual side hinges</v>
      </c>
      <c r="C109" s="133"/>
      <c r="D109" s="133"/>
      <c r="E109" s="153">
        <f>[2]Wefoam!D118</f>
        <v>206.223358908781</v>
      </c>
      <c r="F109" s="153"/>
      <c r="G109" s="153"/>
      <c r="H109" s="145"/>
    </row>
    <row r="110" ht="12.75" customHeight="1" spans="1:8">
      <c r="A110" s="116" t="str">
        <f>[2]Wefoam!A119</f>
        <v>PP067</v>
      </c>
      <c r="B110" s="156" t="str">
        <f>[2]Wefoam!B119</f>
        <v>Pvc door frame 4" 915mm x 1980mm (3ft x 6.5ft)</v>
      </c>
      <c r="C110" s="133"/>
      <c r="D110" s="133"/>
      <c r="E110" s="153">
        <f>[2]Wefoam!D119</f>
        <v>0</v>
      </c>
      <c r="F110" s="153"/>
      <c r="G110" s="153"/>
      <c r="H110" s="145"/>
    </row>
    <row r="111" ht="12.75" customHeight="1" spans="1:8">
      <c r="A111" s="116" t="str">
        <f>[2]Wefoam!A120</f>
        <v>PP067.01</v>
      </c>
      <c r="B111" s="156" t="str">
        <f>[2]Wefoam!B120</f>
        <v>Pvc door frame 4" 1067mm x 1980mm (3.5ft x 6.5ft)</v>
      </c>
      <c r="C111" s="133"/>
      <c r="D111" s="133"/>
      <c r="E111" s="153">
        <f>[2]Wefoam!D120</f>
        <v>0</v>
      </c>
      <c r="F111" s="153"/>
      <c r="G111" s="153"/>
      <c r="H111" s="145"/>
    </row>
    <row r="112" ht="12.75" customHeight="1" spans="1:8">
      <c r="A112" s="116" t="str">
        <f>[2]Wefoam!A121</f>
        <v>PP067.02</v>
      </c>
      <c r="B112" s="156" t="str">
        <f>[2]Wefoam!B121</f>
        <v>Pvc door frame 4" 4.3m </v>
      </c>
      <c r="C112" s="133"/>
      <c r="D112" s="133"/>
      <c r="E112" s="153">
        <f>[2]Wefoam!D121</f>
        <v>0</v>
      </c>
      <c r="F112" s="153"/>
      <c r="G112" s="153"/>
      <c r="H112" s="145"/>
    </row>
    <row r="113" ht="12.75" customHeight="1" spans="1:8">
      <c r="A113" s="116" t="str">
        <f>[2]Wefoam!A122</f>
        <v>PP067.03</v>
      </c>
      <c r="B113" s="156" t="str">
        <f>[2]Wefoam!B122</f>
        <v>Pvc door frame 5" 1067mm x 1980mm (3.5ft x 6.5ft) </v>
      </c>
      <c r="C113" s="133"/>
      <c r="D113" s="133"/>
      <c r="E113" s="153">
        <f>[2]Wefoam!D122</f>
        <v>0</v>
      </c>
      <c r="F113" s="153"/>
      <c r="G113" s="153"/>
      <c r="H113" s="145"/>
    </row>
    <row r="114" ht="12.75" customHeight="1" spans="1:8">
      <c r="A114" s="116" t="str">
        <f>[2]Wefoam!A123</f>
        <v>PP067.04</v>
      </c>
      <c r="B114" s="156" t="str">
        <f>[2]Wefoam!B123</f>
        <v>Aluminium door frame 4" 915mm x 1980mm (3ft x 6.5ft)</v>
      </c>
      <c r="C114" s="133"/>
      <c r="D114" s="133"/>
      <c r="E114" s="153">
        <f>[2]Wefoam!D123</f>
        <v>0</v>
      </c>
      <c r="F114" s="153"/>
      <c r="G114" s="153"/>
      <c r="H114" s="145"/>
    </row>
    <row r="115" ht="12.75" customHeight="1" spans="1:8">
      <c r="A115" s="116" t="str">
        <f>[2]Wefoam!A124</f>
        <v>PP067.05</v>
      </c>
      <c r="B115" s="156" t="str">
        <f>[2]Wefoam!B124</f>
        <v>Aluminium door frame 4" 1067mm x 1980mm (3.5ft x 6.5ft)</v>
      </c>
      <c r="C115" s="133"/>
      <c r="D115" s="133"/>
      <c r="E115" s="153">
        <f>[2]Wefoam!D124</f>
        <v>0</v>
      </c>
      <c r="F115" s="153"/>
      <c r="G115" s="153"/>
      <c r="H115" s="145"/>
    </row>
    <row r="116" ht="12.75" customHeight="1" spans="1:8">
      <c r="A116" s="116" t="str">
        <f>[2]Wefoam!A125</f>
        <v>PP067.06</v>
      </c>
      <c r="B116" s="156" t="str">
        <f>[2]Wefoam!B125</f>
        <v>Aluminium door frame 5" 1067mm x 1980mm (3.5ft x 6.5ft)</v>
      </c>
      <c r="C116" s="133"/>
      <c r="D116" s="133"/>
      <c r="E116" s="153">
        <f>[2]Wefoam!D125</f>
        <v>0</v>
      </c>
      <c r="F116" s="153"/>
      <c r="G116" s="153"/>
      <c r="H116" s="145"/>
    </row>
    <row r="117" ht="12.75" customHeight="1" spans="1:8">
      <c r="A117" s="116" t="str">
        <f>[2]Wefoam!A126</f>
        <v>PP067.07</v>
      </c>
      <c r="B117" s="156" t="str">
        <f>[2]Wefoam!B126</f>
        <v>Aluminium door frame 4" 1198mm x 1980mm (4ft x 6.5ft)</v>
      </c>
      <c r="C117" s="133"/>
      <c r="D117" s="133"/>
      <c r="E117" s="153">
        <f>[2]Wefoam!D126</f>
        <v>0</v>
      </c>
      <c r="F117" s="153"/>
      <c r="G117" s="153"/>
      <c r="H117" s="145"/>
    </row>
    <row r="118" ht="12.75" customHeight="1" spans="1:8">
      <c r="A118" s="116" t="str">
        <f>[2]Wefoam!A127</f>
        <v>PP067.08</v>
      </c>
      <c r="B118" s="156" t="str">
        <f>[2]Wefoam!B127</f>
        <v>Aluminium door frame 5" 1198mm x 1980mm (4ft x 6.5ft)</v>
      </c>
      <c r="C118" s="133"/>
      <c r="D118" s="133"/>
      <c r="E118" s="153">
        <f>[2]Wefoam!D127</f>
        <v>0</v>
      </c>
      <c r="F118" s="153"/>
      <c r="G118" s="153"/>
      <c r="H118" s="145"/>
    </row>
    <row r="119" ht="12.75" customHeight="1" spans="1:8">
      <c r="A119" s="116" t="str">
        <f>[2]Wefoam!A128</f>
        <v>PP067.09</v>
      </c>
      <c r="B119" s="156" t="str">
        <f>[2]Wefoam!B128</f>
        <v>Aluminium door frame 4" 4.3m </v>
      </c>
      <c r="C119" s="133"/>
      <c r="D119" s="133"/>
      <c r="E119" s="153">
        <f>[2]Wefoam!D128</f>
        <v>0</v>
      </c>
      <c r="F119" s="153"/>
      <c r="G119" s="153"/>
      <c r="H119" s="145"/>
    </row>
    <row r="120" ht="12.75" customHeight="1" spans="1:8">
      <c r="A120" s="116" t="str">
        <f>[2]Wefoam!A129</f>
        <v>PP067.10</v>
      </c>
      <c r="B120" s="156" t="str">
        <f>[2]Wefoam!B129</f>
        <v>Aluminium door frame 5" 4.3m </v>
      </c>
      <c r="C120" s="133"/>
      <c r="D120" s="133"/>
      <c r="E120" s="153">
        <f>[2]Wefoam!D129</f>
        <v>0</v>
      </c>
      <c r="F120" s="153"/>
      <c r="G120" s="153"/>
      <c r="H120" s="145"/>
    </row>
    <row r="121" ht="12.75" customHeight="1" spans="1:8">
      <c r="A121" s="116" t="str">
        <f>[2]Wefoam!A130</f>
        <v>PP067.11</v>
      </c>
      <c r="B121" s="156" t="str">
        <f>[2]Wefoam!B130</f>
        <v>3" (75mm) internal door frame (845*1910mm) 3x6.5ft</v>
      </c>
      <c r="C121" s="133"/>
      <c r="D121" s="133"/>
      <c r="E121" s="153">
        <f>[2]Wefoam!D130</f>
        <v>0</v>
      </c>
      <c r="F121" s="153"/>
      <c r="G121" s="153"/>
      <c r="H121" s="145"/>
    </row>
    <row r="122" ht="12.75" customHeight="1" spans="1:8">
      <c r="A122" s="116" t="str">
        <f>[2]Wefoam!A131</f>
        <v>PP067.12</v>
      </c>
      <c r="B122" s="156" t="str">
        <f>[2]Wefoam!B131</f>
        <v>3" (75mm) internal door frame (997*1910mm) 3.5x6.5ft</v>
      </c>
      <c r="C122" s="133"/>
      <c r="D122" s="133"/>
      <c r="E122" s="153">
        <f>[2]Wefoam!D131</f>
        <v>0</v>
      </c>
      <c r="F122" s="153"/>
      <c r="G122" s="153"/>
      <c r="H122" s="145"/>
    </row>
    <row r="123" ht="12.75" customHeight="1" spans="1:8">
      <c r="A123" s="116" t="str">
        <f>[2]Wefoam!A132</f>
        <v>PP067.13</v>
      </c>
      <c r="B123" s="156" t="str">
        <f>[2]Wefoam!B132</f>
        <v>4" (100mm) internal door frame (845*1910mm) 3x6.5ft</v>
      </c>
      <c r="C123" s="133"/>
      <c r="D123" s="133"/>
      <c r="E123" s="153">
        <f>[2]Wefoam!D132</f>
        <v>0</v>
      </c>
      <c r="F123" s="153"/>
      <c r="G123" s="153"/>
      <c r="H123" s="145"/>
    </row>
    <row r="124" ht="12.75" customHeight="1" spans="1:8">
      <c r="A124" s="116" t="str">
        <f>[2]Wefoam!A133</f>
        <v>PP067.14</v>
      </c>
      <c r="B124" s="156" t="str">
        <f>[2]Wefoam!B133</f>
        <v>4" (100mm) internal door frame (997*1910mm) 3.5x6.5ft</v>
      </c>
      <c r="C124" s="133"/>
      <c r="D124" s="133"/>
      <c r="E124" s="153">
        <f>[2]Wefoam!D133</f>
        <v>0</v>
      </c>
      <c r="F124" s="153"/>
      <c r="G124" s="153"/>
      <c r="H124" s="145"/>
    </row>
    <row r="125" ht="12.75" customHeight="1" spans="1:8">
      <c r="A125" s="116" t="str">
        <f>[2]Wefoam!A134</f>
        <v>PP067.15</v>
      </c>
      <c r="B125" s="156" t="str">
        <f>[2]Wefoam!B134</f>
        <v>5" (120mm) internal door frame (845*1910mm) 3x6.5ft</v>
      </c>
      <c r="C125" s="133"/>
      <c r="D125" s="133"/>
      <c r="E125" s="153">
        <f>[2]Wefoam!D134</f>
        <v>0</v>
      </c>
      <c r="F125" s="153"/>
      <c r="G125" s="153"/>
      <c r="H125" s="145"/>
    </row>
    <row r="126" ht="51" customHeight="1" spans="1:8">
      <c r="A126" s="116" t="str">
        <f>[2]Wefoam!A135</f>
        <v>PP067.16</v>
      </c>
      <c r="B126" s="132" t="str">
        <f>[2]Wefoam!B135</f>
        <v>5" (120mm) internal door frame (997*1910mm) 3.5x6.5ft</v>
      </c>
      <c r="C126" s="133"/>
      <c r="D126" s="133"/>
      <c r="E126" s="153">
        <f>[2]Wefoam!D135</f>
        <v>0</v>
      </c>
      <c r="F126" s="153"/>
      <c r="G126" s="153"/>
      <c r="H126" s="145"/>
    </row>
    <row r="127" ht="69" customHeight="1" spans="1:8">
      <c r="A127" s="116" t="str">
        <f>[2]Wefoam!A136</f>
        <v>PP067.17</v>
      </c>
      <c r="B127" s="132" t="str">
        <f>[2]Wefoam!B136</f>
        <v>4" (100mm) internal door frame (1128*1910mm) 4x6.5ft</v>
      </c>
      <c r="C127" s="133"/>
      <c r="D127" s="133"/>
      <c r="E127" s="153">
        <f>[2]Wefoam!D136</f>
        <v>0</v>
      </c>
      <c r="F127" s="153"/>
      <c r="G127" s="153"/>
      <c r="H127" s="145"/>
    </row>
    <row r="128" ht="58" customHeight="1" spans="1:8">
      <c r="A128" s="116" t="str">
        <f>[2]Wefoam!A137</f>
        <v>PP067.18</v>
      </c>
      <c r="B128" s="161" t="str">
        <f>[2]Wefoam!B137</f>
        <v>5" (120mm) internal door frame (1128*1910mm) 4x6.5ft</v>
      </c>
      <c r="C128" s="133"/>
      <c r="D128" s="133"/>
      <c r="E128" s="153">
        <f>[2]Wefoam!D137</f>
        <v>0</v>
      </c>
      <c r="F128" s="153"/>
      <c r="G128" s="153"/>
      <c r="H128" s="145"/>
    </row>
    <row r="129" ht="44" customHeight="1" spans="1:8">
      <c r="A129" s="116" t="str">
        <f>[2]Wefoam!A138</f>
        <v>PP070</v>
      </c>
      <c r="B129" s="161" t="str">
        <f>[2]Wefoam!B138</f>
        <v>Double swing door profile 6.5m</v>
      </c>
      <c r="C129" s="133"/>
      <c r="D129" s="133"/>
      <c r="E129" s="153">
        <f>[2]Wefoam!D138</f>
        <v>179.434092477571</v>
      </c>
      <c r="F129" s="153"/>
      <c r="G129" s="153"/>
      <c r="H129" s="145"/>
    </row>
    <row r="130" ht="63" customHeight="1" spans="1:8">
      <c r="A130" s="116" t="str">
        <f>[2]Wefoam!A139</f>
        <v>PP071</v>
      </c>
      <c r="B130" s="132" t="str">
        <f>[2]Wefoam!B139</f>
        <v>Fully flat internal door frame 4.25m (swing door)</v>
      </c>
      <c r="C130" s="133"/>
      <c r="D130" s="133"/>
      <c r="E130" s="145">
        <f>[2]Wefoam!D139</f>
        <v>43.9958592132505</v>
      </c>
      <c r="F130" s="162"/>
      <c r="G130" s="153"/>
      <c r="H130" s="145"/>
    </row>
    <row r="131" ht="63" customHeight="1" spans="1:8">
      <c r="A131" s="116" t="str">
        <f>[2]Wefoam!A140</f>
        <v>PP072</v>
      </c>
      <c r="B131" s="132" t="str">
        <f>[2]Wefoam!B140</f>
        <v>全埋门锁</v>
      </c>
      <c r="C131" s="133"/>
      <c r="D131" s="133"/>
      <c r="E131" s="145">
        <f>[2]Wefoam!D140</f>
        <v>1050</v>
      </c>
      <c r="F131" s="162"/>
      <c r="G131" s="153"/>
      <c r="H131" s="145"/>
    </row>
    <row r="132" ht="63" customHeight="1" spans="1:8">
      <c r="A132" s="116" t="str">
        <f>[2]Wefoam!A141</f>
        <v>PP073</v>
      </c>
      <c r="B132" s="132" t="str">
        <f>[2]Wefoam!B141</f>
        <v>铝净樘</v>
      </c>
      <c r="C132" s="133"/>
      <c r="D132" s="133"/>
      <c r="E132" s="145">
        <f>[2]Wefoam!D141</f>
        <v>18585</v>
      </c>
      <c r="F132" s="162"/>
      <c r="G132" s="153"/>
      <c r="H132" s="145"/>
    </row>
    <row r="133" ht="63" customHeight="1" spans="1:8">
      <c r="A133" s="116" t="str">
        <f>[2]Wefoam!A142</f>
        <v>PP074</v>
      </c>
      <c r="B133" s="132" t="str">
        <f>[2]Wefoam!B142</f>
        <v>Medium size sliding door acc (WE-650)</v>
      </c>
      <c r="C133" s="133"/>
      <c r="D133" s="133"/>
      <c r="E133" s="145">
        <f>[2]Wefoam!D142</f>
        <v>657.654366094264</v>
      </c>
      <c r="F133" s="162"/>
      <c r="G133" s="153"/>
      <c r="H133" s="145"/>
    </row>
    <row r="134" ht="63" customHeight="1" spans="1:8">
      <c r="A134" s="116" t="str">
        <f>[2]Wefoam!A143</f>
        <v>PP075</v>
      </c>
      <c r="B134" s="132" t="str">
        <f>[2]Wefoam!B143</f>
        <v>Sliding door puller</v>
      </c>
      <c r="C134" s="133"/>
      <c r="D134" s="133"/>
      <c r="E134" s="145">
        <f>[2]Wefoam!D143</f>
        <v>58.4581658750457</v>
      </c>
      <c r="F134" s="162"/>
      <c r="G134" s="133"/>
      <c r="H134" s="145"/>
    </row>
    <row r="135" ht="63" customHeight="1" spans="1:8">
      <c r="A135" s="116" t="str">
        <f>[2]Wefoam!A144</f>
        <v>PP076</v>
      </c>
      <c r="B135" s="132" t="str">
        <f>[2]Wefoam!B144</f>
        <v>Inside handle sliding door</v>
      </c>
      <c r="C135" s="133"/>
      <c r="D135" s="133"/>
      <c r="E135" s="145">
        <f>[2]Wefoam!D144</f>
        <v>16.7023331071559</v>
      </c>
      <c r="F135" s="162"/>
      <c r="G135" s="133"/>
      <c r="H135" s="145"/>
    </row>
    <row r="136" ht="63" customHeight="1" spans="1:8">
      <c r="A136" s="116" t="str">
        <f>[2]Wefoam!A145</f>
        <v>PP077</v>
      </c>
      <c r="B136" s="132" t="str">
        <f>[2]Wefoam!B145</f>
        <v>HS-637 MEDIUM DOOR ASSEMBLY OF UPPER WHEEL CARRIER (中型门上轮架总成)</v>
      </c>
      <c r="C136" s="133"/>
      <c r="D136" s="133"/>
      <c r="E136" s="145">
        <f>[2]Wefoam!D145</f>
        <v>135.915235659481</v>
      </c>
      <c r="F136" s="162"/>
      <c r="G136" s="133"/>
      <c r="H136" s="145"/>
    </row>
    <row r="137" ht="63" customHeight="1" spans="1:8">
      <c r="A137" s="116" t="str">
        <f>[2]Wefoam!A146</f>
        <v>PP078</v>
      </c>
      <c r="B137" s="132" t="str">
        <f>[2]Wefoam!B146</f>
        <v>HS-638 MEDIUM SLIDING DOOR LOWER GUIDE WHEEL (中型移门下导轮)</v>
      </c>
      <c r="C137" s="133"/>
      <c r="D137" s="133"/>
      <c r="E137" s="145">
        <f>[2]Wefoam!D146</f>
        <v>51.150895140665</v>
      </c>
      <c r="F137" s="162"/>
      <c r="G137" s="133"/>
    </row>
    <row r="138" ht="63" customHeight="1" spans="1:8">
      <c r="A138" s="116" t="str">
        <f>[2]Wefoam!A147</f>
        <v>PP079</v>
      </c>
      <c r="B138" s="132" t="str">
        <f>[2]Wefoam!B147</f>
        <v>HS-619 MEDIUM SIDE GUIDE (中型侧导轮)</v>
      </c>
      <c r="C138" s="133"/>
      <c r="D138" s="133"/>
      <c r="E138" s="145">
        <f>[2]Wefoam!D147</f>
        <v>65.7654366094264</v>
      </c>
      <c r="F138" s="162"/>
      <c r="G138" s="133"/>
    </row>
    <row r="139" ht="44" customHeight="1" spans="1:8">
      <c r="A139" s="116" t="str">
        <f>[2]Wefoam!A148</f>
        <v>PP080</v>
      </c>
      <c r="B139" s="132" t="str">
        <f>[2]Wefoam!B148</f>
        <v>HS-639 MEDIUM DOOR ASSEMBLY SIDE PRESSURE FITTINGS (中型门侧压紧件总成)</v>
      </c>
      <c r="C139" s="133"/>
      <c r="D139" s="133"/>
      <c r="E139" s="145">
        <f>[2]Wefoam!D148</f>
        <v>67.2268907563025</v>
      </c>
      <c r="F139" s="163"/>
      <c r="G139" s="133"/>
    </row>
    <row r="140" ht="46" customHeight="1" spans="1:8">
      <c r="A140" s="116" t="str">
        <f>[2]Wefoam!A149</f>
        <v>PP081</v>
      </c>
      <c r="B140" s="132" t="str">
        <f>[2]Wefoam!B149</f>
        <v>HS-640 MEDIUM UNDER WALL TRACK COVER (中型门墙下轨道罩)</v>
      </c>
      <c r="C140" s="133"/>
      <c r="D140" s="133"/>
      <c r="E140" s="145">
        <f>[2]Wefoam!D149</f>
        <v>8.35116655357795</v>
      </c>
      <c r="F140" s="164"/>
      <c r="G140" s="133"/>
    </row>
    <row r="141" ht="43" customHeight="1" spans="1:8">
      <c r="A141" s="116" t="str">
        <f>[2]Wefoam!A150</f>
        <v>PP082</v>
      </c>
      <c r="B141" s="132" t="str">
        <f>[2]Wefoam!B150</f>
        <v>HS-641 NEW SLIDING DOOR OUTSIDE DOOR OPENER (新型移门外开门器)</v>
      </c>
      <c r="C141" s="133"/>
      <c r="D141" s="133"/>
      <c r="E141" s="145">
        <f>[2]Wefoam!D150</f>
        <v>126.21649450294</v>
      </c>
      <c r="F141" s="165"/>
      <c r="G141" s="133"/>
    </row>
    <row r="142" spans="1:8">
      <c r="A142" s="116" t="str">
        <f>[2]Wefoam!A151</f>
        <v>PP083</v>
      </c>
      <c r="B142" s="132" t="str">
        <f>[2]Wefoam!B151</f>
        <v>Medium size upper orbit 6.5 m + hollow track</v>
      </c>
      <c r="C142" s="133"/>
      <c r="D142" s="133"/>
      <c r="E142" s="145">
        <f>[2]Wefoam!D151</f>
        <v>511.50895140665</v>
      </c>
      <c r="F142" s="162"/>
      <c r="G142" s="133"/>
    </row>
    <row r="143" spans="1:8">
      <c r="A143" s="116" t="str">
        <f>[2]Wefoam!A152</f>
        <v>PP084</v>
      </c>
      <c r="B143" s="132" t="str">
        <f>[2]Wefoam!B152</f>
        <v>Medium size upper orbit 5.5 m + hollow track</v>
      </c>
      <c r="C143" s="133"/>
      <c r="D143" s="133"/>
      <c r="E143" s="145">
        <f>[2]Wefoam!D152</f>
        <v>432.815266574857</v>
      </c>
      <c r="F143" s="162"/>
      <c r="G143" s="133"/>
    </row>
    <row r="144" spans="1:8">
      <c r="A144" s="116" t="str">
        <f>[2]Wefoam!A153</f>
        <v>PP085</v>
      </c>
      <c r="B144" s="132" t="str">
        <f>[2]Wefoam!B153</f>
        <v>SLIDING DOOR RAIL (BOTTOM)</v>
      </c>
      <c r="C144" s="133"/>
      <c r="D144" s="133"/>
      <c r="E144" s="145">
        <f>[2]Wefoam!D153</f>
        <v>0</v>
      </c>
      <c r="F144" s="162"/>
      <c r="G144" s="133"/>
    </row>
    <row r="145" spans="1:9">
      <c r="A145" s="116" t="str">
        <f>[2]Wefoam!A154</f>
        <v>PP086</v>
      </c>
      <c r="B145" s="132" t="str">
        <f>[2]Wefoam!B154</f>
        <v>75mm door frame 6.5m</v>
      </c>
      <c r="C145" s="133"/>
      <c r="D145" s="133"/>
      <c r="E145" s="145">
        <f>[2]Wefoam!D154</f>
        <v>175.374497625137</v>
      </c>
      <c r="F145" s="162"/>
      <c r="G145" s="133"/>
    </row>
    <row r="146" ht="80" customHeight="1" spans="1:9">
      <c r="A146" s="116" t="str">
        <f>[2]Wefoam!A155</f>
        <v>PP087</v>
      </c>
      <c r="B146" s="132" t="str">
        <f>[2]Wefoam!B155</f>
        <v>100mm door frame 6.5m</v>
      </c>
      <c r="C146" s="133"/>
      <c r="D146" s="133"/>
      <c r="E146" s="145">
        <f>[2]Wefoam!D155</f>
        <v>182.681768359518</v>
      </c>
      <c r="F146" s="162"/>
      <c r="G146" s="133"/>
    </row>
    <row r="147" ht="67" customHeight="1" spans="1:9">
      <c r="A147" s="116" t="str">
        <f>[2]Wefoam!A156</f>
        <v>PP088</v>
      </c>
      <c r="B147" s="132" t="str">
        <f>[2]Wefoam!B156</f>
        <v>120m door frame 6.5m</v>
      </c>
      <c r="C147" s="133"/>
      <c r="D147" s="133"/>
      <c r="E147" s="145">
        <f>[2]Wefoam!D156</f>
        <v>204.60358056266</v>
      </c>
      <c r="F147" s="162"/>
      <c r="G147" s="133"/>
    </row>
    <row r="148" ht="54" customHeight="1" spans="1:9">
      <c r="A148" s="116" t="str">
        <f>[2]Wefoam!A157</f>
        <v>PP089</v>
      </c>
      <c r="B148" s="132" t="str">
        <f>[2]Wefoam!B157</f>
        <v>150mm door frame 6.5m</v>
      </c>
      <c r="C148" s="133"/>
      <c r="D148" s="133"/>
      <c r="E148" s="145">
        <f>[2]Wefoam!D157</f>
        <v>211.910851297041</v>
      </c>
      <c r="F148" s="166"/>
      <c r="G148" s="133"/>
    </row>
    <row r="149" ht="46" customHeight="1" spans="1:9">
      <c r="A149" s="116" t="str">
        <f>[2]Wefoam!A158</f>
        <v>PP090</v>
      </c>
      <c r="B149" s="132" t="str">
        <f>[2]Wefoam!B158</f>
        <v>Thermal bridge 3.75m (sliding door acc)</v>
      </c>
      <c r="C149" s="133"/>
      <c r="D149" s="133"/>
      <c r="E149" s="145">
        <f>[2]Wefoam!D158</f>
        <v>5.175983436853</v>
      </c>
      <c r="F149" s="93"/>
      <c r="G149" s="133"/>
    </row>
    <row r="150" ht="45.75" customHeight="1" spans="1:9">
      <c r="A150" s="116" t="str">
        <f>[2]Wefoam!A159</f>
        <v>PP091</v>
      </c>
      <c r="B150" s="132" t="str">
        <f>[2]Wefoam!B159</f>
        <v>Gasket pvc layer 4m (sliding door acc)</v>
      </c>
      <c r="C150" s="133"/>
      <c r="D150" s="133"/>
      <c r="E150" s="145">
        <f>[2]Wefoam!D159</f>
        <v>2.76052449965493</v>
      </c>
      <c r="F150" s="167"/>
      <c r="G150" s="133"/>
      <c r="I150" s="168"/>
    </row>
    <row r="151" ht="42.75" customHeight="1" spans="1:9">
      <c r="A151" s="116" t="str">
        <f>[2]Wefoam!A160</f>
        <v>PP092</v>
      </c>
      <c r="B151" s="132" t="str">
        <f>[2]Wefoam!B160</f>
        <v>SLIDING DOOR FRAME -1</v>
      </c>
      <c r="C151" s="133"/>
      <c r="D151" s="133"/>
      <c r="E151" s="145">
        <f>[2]Wefoam!D160</f>
        <v>12.6</v>
      </c>
      <c r="F151" s="167"/>
      <c r="G151" s="133"/>
      <c r="I151" s="150"/>
    </row>
    <row r="152" ht="42.75" customHeight="1" spans="1:9">
      <c r="A152" s="116" t="str">
        <f>[2]Wefoam!A161</f>
        <v>PP093</v>
      </c>
      <c r="B152" s="132" t="str">
        <f>[2]Wefoam!B161</f>
        <v>SLIDING DOOR FRAME -2</v>
      </c>
      <c r="C152" s="133"/>
      <c r="D152" s="133"/>
      <c r="E152" s="145">
        <f>[2]Wefoam!D161</f>
        <v>12.6</v>
      </c>
      <c r="F152" s="167"/>
      <c r="G152" s="133"/>
      <c r="I152" s="150"/>
    </row>
    <row r="153" ht="42.75" customHeight="1" spans="1:9">
      <c r="A153" s="116" t="str">
        <f>[2]Wefoam!A162</f>
        <v>PP094</v>
      </c>
      <c r="B153" s="132" t="str">
        <f>[2]Wefoam!B162</f>
        <v>SLIDING DOOR FRAME -3</v>
      </c>
      <c r="C153" s="133"/>
      <c r="D153" s="133"/>
      <c r="E153" s="145">
        <f>[2]Wefoam!D162</f>
        <v>12.6</v>
      </c>
      <c r="F153" s="167"/>
      <c r="G153" s="133"/>
      <c r="I153" s="150"/>
    </row>
    <row r="154" ht="42.75" customHeight="1" spans="1:9">
      <c r="A154" s="116" t="str">
        <f>[2]Wefoam!A163</f>
        <v>PP095</v>
      </c>
      <c r="B154" s="132" t="str">
        <f>[2]Wefoam!B163</f>
        <v>Sliding door seal (per meter)</v>
      </c>
      <c r="C154" s="133"/>
      <c r="D154" s="133"/>
      <c r="E154" s="145">
        <f>[2]Wefoam!D163</f>
        <v>12.7877237851662</v>
      </c>
      <c r="F154" s="167"/>
      <c r="G154" s="133"/>
      <c r="I154" s="150"/>
    </row>
    <row r="155" ht="42.75" customHeight="1" spans="1:9">
      <c r="A155" s="116" t="str">
        <f>[2]Wefoam!A164</f>
        <v>PP096</v>
      </c>
      <c r="B155" s="132" t="str">
        <f>[2]Wefoam!B164</f>
        <v>Sliding door sweeping strip (per meter)</v>
      </c>
      <c r="C155" s="133"/>
      <c r="D155" s="133"/>
      <c r="E155" s="145">
        <f>[2]Wefoam!D164</f>
        <v>11.8743149433687</v>
      </c>
      <c r="F155" s="167"/>
      <c r="G155" s="133"/>
      <c r="I155" s="150"/>
    </row>
    <row r="156" ht="44" customHeight="1" spans="1:9">
      <c r="A156" s="116" t="str">
        <f>[2]Wefoam!A165</f>
        <v>PP097</v>
      </c>
      <c r="B156" s="132" t="str">
        <f>[2]Wefoam!B165</f>
        <v>Light upper orbit 6.5m</v>
      </c>
      <c r="C156" s="133"/>
      <c r="D156" s="133"/>
      <c r="E156" s="145">
        <f>[2]Wefoam!D165</f>
        <v>694.190719766167</v>
      </c>
      <c r="F156" s="167"/>
      <c r="G156" s="133"/>
      <c r="I156" s="150"/>
    </row>
    <row r="157" ht="41" customHeight="1" spans="1:9">
      <c r="A157" s="116" t="str">
        <f>[2]Wefoam!A166</f>
        <v>PP098</v>
      </c>
      <c r="B157" s="132" t="str">
        <f>[2]Wefoam!B166</f>
        <v>Seals gasket</v>
      </c>
      <c r="C157" s="133"/>
      <c r="D157" s="133"/>
      <c r="E157" s="145">
        <f>[2]Wefoam!D166</f>
        <v>7.86936848317922</v>
      </c>
      <c r="F157" s="167"/>
      <c r="G157" s="133"/>
      <c r="I157" s="150"/>
    </row>
    <row r="158" ht="42" customHeight="1" spans="1:9">
      <c r="A158" s="116" t="str">
        <f>[2]Wefoam!A167</f>
        <v>PP099</v>
      </c>
      <c r="B158" s="132" t="str">
        <f>[2]Wefoam!B167</f>
        <v>Sweep strips gasket</v>
      </c>
      <c r="C158" s="133"/>
      <c r="D158" s="133"/>
      <c r="E158" s="145">
        <f>[2]Wefoam!D167</f>
        <v>7.64452938365982</v>
      </c>
      <c r="F158" s="169"/>
      <c r="G158" s="133"/>
    </row>
    <row r="159" ht="42" customHeight="1" spans="1:9">
      <c r="A159" s="116" t="str">
        <f>[2]Wefoam!A168</f>
        <v>PP100</v>
      </c>
      <c r="B159" s="132" t="str">
        <f>[2]Wefoam!B168</f>
        <v>Split mushroom head</v>
      </c>
      <c r="C159" s="170"/>
      <c r="D159" s="170"/>
      <c r="E159" s="145">
        <f>[2]Wefoam!D168</f>
        <v>1.68629324639555</v>
      </c>
      <c r="F159" s="171"/>
      <c r="G159" s="133"/>
    </row>
    <row r="160" ht="42" customHeight="1" spans="1:9">
      <c r="A160" s="116" t="str">
        <f>[2]Wefoam!A169</f>
        <v>PP101</v>
      </c>
      <c r="B160" s="132" t="str">
        <f>[2]Wefoam!B169</f>
        <v>Regressor</v>
      </c>
      <c r="C160" s="133"/>
      <c r="D160" s="133"/>
      <c r="E160" s="145">
        <f>[2]Wefoam!D169</f>
        <v>84.3146623197774</v>
      </c>
      <c r="F160" s="171"/>
      <c r="G160" s="133"/>
    </row>
    <row r="161" ht="42" customHeight="1" spans="1:7">
      <c r="A161" s="116" t="str">
        <f>[2]Wefoam!A170</f>
        <v>PP102</v>
      </c>
      <c r="B161" s="132" t="str">
        <f>[2]Wefoam!B170</f>
        <v>Aluminum net 6.2 meter</v>
      </c>
      <c r="C161" s="133"/>
      <c r="D161" s="133"/>
      <c r="E161" s="145">
        <f>[2]Wefoam!D170</f>
        <v>439.560439560439</v>
      </c>
      <c r="F161" s="171"/>
      <c r="G161" s="133"/>
    </row>
    <row r="162" ht="42" customHeight="1" spans="1:7">
      <c r="A162" s="116" t="str">
        <f>[2]Wefoam!A171</f>
        <v>PP103</v>
      </c>
      <c r="B162" s="132" t="str">
        <f>[2]Wefoam!B171</f>
        <v>Hook samples</v>
      </c>
      <c r="C162" s="133"/>
      <c r="D162" s="133"/>
      <c r="E162" s="145">
        <f>[2]Wefoam!D171</f>
        <v>0</v>
      </c>
      <c r="F162" s="172"/>
      <c r="G162" s="133"/>
    </row>
    <row r="163" ht="42" customHeight="1" spans="1:7">
      <c r="A163" s="116" t="str">
        <f>[2]Wefoam!A172</f>
        <v>PP104</v>
      </c>
      <c r="B163" s="132" t="str">
        <f>[2]Wefoam!B172</f>
        <v>PVC SHEET GREY (2mm x 4ft x 8ft)</v>
      </c>
      <c r="C163" s="133"/>
      <c r="D163" s="133"/>
      <c r="E163" s="145">
        <f>[2]Wefoam!D172</f>
        <v>204.106280193237</v>
      </c>
      <c r="F163" s="173"/>
      <c r="G163" s="133"/>
    </row>
    <row r="164" ht="42" customHeight="1" spans="1:7">
      <c r="A164" s="116" t="str">
        <f>[2]Wefoam!A173</f>
        <v>PP105</v>
      </c>
      <c r="B164" s="132" t="str">
        <f>[2]Wefoam!B173</f>
        <v>Aluminium checker plate 1.5mm*1.22m*2.44m</v>
      </c>
      <c r="C164" s="133"/>
      <c r="D164" s="133"/>
      <c r="E164" s="145">
        <f>[2]Wefoam!D173</f>
        <v>306.235294117647</v>
      </c>
      <c r="F164" s="173"/>
      <c r="G164" s="133"/>
    </row>
    <row r="165" ht="42" customHeight="1" spans="1:7">
      <c r="A165" s="116" t="str">
        <f>[2]Wefoam!A174</f>
        <v>PP106</v>
      </c>
      <c r="B165" s="132" t="str">
        <f>[2]Wefoam!B174</f>
        <v>Aluminium checker plate 2mm*1.22m*2.44m</v>
      </c>
      <c r="C165" s="133"/>
      <c r="D165" s="133"/>
      <c r="E165" s="145">
        <f>[2]Wefoam!D174</f>
        <v>408.235294117647</v>
      </c>
      <c r="F165" s="174"/>
      <c r="G165" s="133"/>
    </row>
    <row r="166" ht="42" customHeight="1" spans="1:7">
      <c r="A166" s="116" t="str">
        <f>[2]Wefoam!A175</f>
        <v>PP107</v>
      </c>
      <c r="B166" s="132" t="str">
        <f>[2]Wefoam!B175</f>
        <v>KAYU 17mm x 73mm (swing door frame)</v>
      </c>
      <c r="C166" s="133"/>
      <c r="D166" s="133"/>
      <c r="E166" s="145">
        <f>[2]Wefoam!D175</f>
        <v>3.69230769230769</v>
      </c>
      <c r="F166" s="175"/>
      <c r="G166" s="133"/>
    </row>
    <row r="167" ht="42" customHeight="1" spans="1:7">
      <c r="A167" s="116" t="str">
        <f>[2]Wefoam!A176</f>
        <v>PP108</v>
      </c>
      <c r="B167" s="132" t="str">
        <f>[2]Wefoam!B176</f>
        <v>BOSNY WAX 15KGS</v>
      </c>
      <c r="C167" s="133"/>
      <c r="D167" s="133"/>
      <c r="E167" s="145">
        <f>[2]Wefoam!D176</f>
        <v>515.384615384615</v>
      </c>
      <c r="F167" s="173"/>
      <c r="G167" s="133"/>
    </row>
    <row r="168" ht="42" customHeight="1" spans="1:7">
      <c r="A168" s="116" t="str">
        <f>[2]Wefoam!A177</f>
        <v>PP109</v>
      </c>
      <c r="B168" s="132" t="str">
        <f>[2]Wefoam!B177</f>
        <v>Rivets 1/8 x 1/2" 1000vs Nikee (1000pcs per box)</v>
      </c>
      <c r="C168" s="133"/>
      <c r="D168" s="133"/>
      <c r="E168" s="145">
        <f>[2]Wefoam!D177</f>
        <v>30.7692307692308</v>
      </c>
      <c r="F168" s="173"/>
      <c r="G168" s="133"/>
    </row>
    <row r="169" ht="42" customHeight="1" spans="1:7">
      <c r="A169" s="116" t="str">
        <f>[2]Wefoam!A178</f>
        <v>PP110</v>
      </c>
      <c r="B169" s="132" t="str">
        <f>[2]Wefoam!B178</f>
        <v>Rivets 3/16 x 1/2" 1000vs Nikee (500pcs per box)</v>
      </c>
      <c r="C169" s="133"/>
      <c r="D169" s="133"/>
      <c r="E169" s="145">
        <f>[2]Wefoam!D178</f>
        <v>26.9230769230769</v>
      </c>
      <c r="F169" s="173"/>
      <c r="G169" s="133"/>
    </row>
    <row r="170" ht="42" customHeight="1" spans="1:7">
      <c r="A170" s="116" t="str">
        <f>[2]Wefoam!A179</f>
        <v>PP111</v>
      </c>
      <c r="B170" s="132" t="str">
        <f>[2]Wefoam!B179</f>
        <v>X'TRASEL MC-202 Mastic sealant (300ml)</v>
      </c>
      <c r="C170" s="133"/>
      <c r="D170" s="133"/>
      <c r="E170" s="145">
        <f>[2]Wefoam!D179</f>
        <v>7.96153846153846</v>
      </c>
      <c r="F170" s="173"/>
      <c r="G170" s="133"/>
    </row>
    <row r="171" ht="42" customHeight="1" spans="1:7">
      <c r="A171" s="116" t="str">
        <f>[2]Wefoam!A180</f>
        <v>PP112</v>
      </c>
      <c r="B171" s="132" t="str">
        <f>[2]Wefoam!B180</f>
        <v>X'TRASEL SA-107 Silicone white acetic (280ml)</v>
      </c>
      <c r="C171" s="133"/>
      <c r="D171" s="133"/>
      <c r="E171" s="145">
        <f>[2]Wefoam!D180</f>
        <v>8.03076923076923</v>
      </c>
      <c r="F171" s="173"/>
      <c r="G171" s="133"/>
    </row>
    <row r="172" ht="50" customHeight="1" spans="1:7">
      <c r="A172" s="116" t="str">
        <f>[2]Wefoam!A181</f>
        <v>PP113</v>
      </c>
      <c r="B172" s="132" t="str">
        <f>[2]Wefoam!B181</f>
        <v>X'TRASEL SN-503 Silicone white neutral (250ml)</v>
      </c>
      <c r="C172" s="133"/>
      <c r="D172" s="133"/>
      <c r="E172" s="145">
        <f>[2]Wefoam!D181</f>
        <v>12.4615384615385</v>
      </c>
      <c r="F172" s="173"/>
      <c r="G172" s="133"/>
    </row>
    <row r="173" ht="42" customHeight="1" spans="1:7">
      <c r="A173" s="116" t="str">
        <f>[2]Wefoam!A182</f>
        <v>PP114</v>
      </c>
      <c r="B173" s="132" t="str">
        <f>[2]Wefoam!B182</f>
        <v>X'bond Contruction sealant 320gm</v>
      </c>
      <c r="C173" s="133"/>
      <c r="D173" s="133"/>
      <c r="E173" s="145">
        <f>[2]Wefoam!D182</f>
        <v>11.2307692307692</v>
      </c>
      <c r="F173" s="173"/>
      <c r="G173" s="133"/>
    </row>
    <row r="174" ht="42" customHeight="1" spans="1:7">
      <c r="A174" s="116" t="str">
        <f>[2]Wefoam!A183</f>
        <v>PP115</v>
      </c>
      <c r="B174" s="132" t="str">
        <f>[2]Wefoam!B183</f>
        <v>CA288 Contact adhensive</v>
      </c>
      <c r="C174" s="133"/>
      <c r="D174" s="133"/>
      <c r="E174" s="145">
        <f>[2]Wefoam!D183</f>
        <v>70.7692307692308</v>
      </c>
      <c r="F174" s="174"/>
      <c r="G174" s="133"/>
    </row>
    <row r="175" ht="42" customHeight="1" spans="1:7">
      <c r="A175" s="116" t="str">
        <f>[2]Wefoam!A184</f>
        <v>PP116</v>
      </c>
      <c r="B175" s="132" t="str">
        <f>[2]Wefoam!B184</f>
        <v>General purpose sealant-white (240ml) silicone</v>
      </c>
      <c r="C175" s="133"/>
      <c r="D175" s="133"/>
      <c r="E175" s="145">
        <f>[2]Wefoam!D184</f>
        <v>9.23076923076923</v>
      </c>
      <c r="F175" s="174"/>
      <c r="G175" s="133"/>
    </row>
    <row r="176" spans="1:7">
      <c r="A176" s="116" t="str">
        <f>[2]Wefoam!A185</f>
        <v>PP117</v>
      </c>
      <c r="B176" s="132" t="str">
        <f>[2]Wefoam!B185</f>
        <v>GP silicone grey VT-202</v>
      </c>
      <c r="C176" s="133"/>
      <c r="D176" s="133"/>
      <c r="E176" s="145">
        <f>[2]Wefoam!D185</f>
        <v>9.69230769230769</v>
      </c>
      <c r="F176" s="174"/>
      <c r="G176" s="133"/>
    </row>
    <row r="177" spans="1:7">
      <c r="A177" s="116" t="str">
        <f>[2]Wefoam!A186</f>
        <v>PP118</v>
      </c>
      <c r="B177" s="132" t="str">
        <f>[2]Wefoam!B186</f>
        <v>PU FOAM VT-268 (750ml)</v>
      </c>
      <c r="C177" s="133"/>
      <c r="D177" s="133"/>
      <c r="E177" s="145">
        <f>[2]Wefoam!D186</f>
        <v>46.1538461538462</v>
      </c>
      <c r="F177" s="176"/>
      <c r="G177" s="133"/>
    </row>
    <row r="178" spans="1:7">
      <c r="A178" s="116" t="str">
        <f>[2]Wefoam!A187</f>
        <v>PP119</v>
      </c>
      <c r="B178" s="132" t="str">
        <f>[2]Wefoam!B187</f>
        <v>Nylon hammer (6x40) 200pcs floor wallplug</v>
      </c>
      <c r="C178" s="133"/>
      <c r="D178" s="133"/>
      <c r="E178" s="145">
        <f>[2]Wefoam!D187</f>
        <v>31.5</v>
      </c>
      <c r="F178" s="176"/>
      <c r="G178" s="133"/>
    </row>
    <row r="179" spans="1:7">
      <c r="A179" s="116" t="str">
        <f>[2]Wefoam!A188</f>
        <v>PP120</v>
      </c>
      <c r="B179" s="132" t="str">
        <f>[2]Wefoam!B188</f>
        <v>50mm pvc stand 支架5公分</v>
      </c>
      <c r="C179" s="133"/>
      <c r="D179" s="133"/>
      <c r="E179" s="145">
        <f>[2]Wefoam!D188</f>
        <v>0.114285714285714</v>
      </c>
      <c r="F179" s="176"/>
      <c r="G179" s="133"/>
    </row>
    <row r="180" spans="1:7">
      <c r="A180" s="116" t="str">
        <f>[2]Wefoam!A189</f>
        <v>PP121</v>
      </c>
      <c r="B180" s="132" t="str">
        <f>[2]Wefoam!B189</f>
        <v>75mm pvc stand 支架7.5公分</v>
      </c>
      <c r="C180" s="133"/>
      <c r="D180" s="133"/>
      <c r="E180" s="145">
        <f>[2]Wefoam!D189</f>
        <v>0.133333333333333</v>
      </c>
      <c r="F180" s="175"/>
      <c r="G180" s="133"/>
    </row>
    <row r="181" ht="42" customHeight="1" spans="1:7">
      <c r="A181" s="116" t="str">
        <f>[2]Wefoam!A190</f>
        <v>PP122</v>
      </c>
      <c r="B181" s="132" t="str">
        <f>[2]Wefoam!B190</f>
        <v>100mm pvc stand 支架10公分</v>
      </c>
      <c r="C181" s="133"/>
      <c r="D181" s="133"/>
      <c r="E181" s="145">
        <f>[2]Wefoam!D190</f>
        <v>0.133333333333333</v>
      </c>
      <c r="F181" s="173"/>
      <c r="G181" s="133"/>
    </row>
    <row r="182" ht="42" customHeight="1" spans="1:7">
      <c r="A182" s="116" t="str">
        <f>[2]Wefoam!A191</f>
        <v>PP123</v>
      </c>
      <c r="B182" s="132" t="str">
        <f>[2]Wefoam!B191</f>
        <v>120mm pvc stand 支架12公分</v>
      </c>
      <c r="C182" s="133"/>
      <c r="D182" s="133"/>
      <c r="E182" s="145">
        <f>[2]Wefoam!D191</f>
        <v>0.133333333333333</v>
      </c>
      <c r="F182" s="173"/>
      <c r="G182" s="20"/>
    </row>
    <row r="183" ht="42" customHeight="1" spans="1:7">
      <c r="A183" s="116" t="str">
        <f>[2]Wefoam!A192</f>
        <v>PP124</v>
      </c>
      <c r="B183" s="132" t="str">
        <f>[2]Wefoam!B192</f>
        <v>150mm pvc stand 支架15公分</v>
      </c>
      <c r="C183" s="133"/>
      <c r="D183" s="133"/>
      <c r="E183" s="145">
        <f>[2]Wefoam!D192</f>
        <v>0.152380952380952</v>
      </c>
      <c r="F183" s="173"/>
      <c r="G183" s="133"/>
    </row>
    <row r="184" ht="42" customHeight="1" spans="1:7">
      <c r="A184" s="116" t="str">
        <f>[2]Wefoam!A193</f>
        <v>PP125</v>
      </c>
      <c r="B184" s="132" t="str">
        <f>[2]Wefoam!B193</f>
        <v>CAM LOCK CAP 孔塞 16MM</v>
      </c>
      <c r="C184" s="133"/>
      <c r="D184" s="133"/>
      <c r="E184" s="145">
        <f>[2]Wefoam!D193</f>
        <v>0.158730158730159</v>
      </c>
      <c r="F184" s="173"/>
      <c r="G184" s="133"/>
    </row>
    <row r="185" ht="42" customHeight="1" spans="1:7">
      <c r="A185" s="116" t="str">
        <f>[2]Wefoam!A194</f>
        <v>PP126</v>
      </c>
      <c r="B185" s="132" t="str">
        <f>[2]Wefoam!B194</f>
        <v>MOULD FASTENER</v>
      </c>
      <c r="C185" s="133"/>
      <c r="D185" s="133"/>
      <c r="E185" s="145">
        <f>[2]Wefoam!D194</f>
        <v>0</v>
      </c>
      <c r="F185" s="173"/>
      <c r="G185" s="133"/>
    </row>
    <row r="186" ht="42" customHeight="1" spans="1:7">
      <c r="A186" s="116" t="str">
        <f>[2]Wefoam!A195</f>
        <v>PP127</v>
      </c>
      <c r="B186" s="132" t="str">
        <f>[2]Wefoam!B195</f>
        <v>φ10*80mm SCREW</v>
      </c>
      <c r="C186" s="133"/>
      <c r="D186" s="133"/>
      <c r="E186" s="145">
        <f>[2]Wefoam!D195</f>
        <v>1.0351966873706</v>
      </c>
      <c r="F186" s="173"/>
      <c r="G186" s="133"/>
    </row>
    <row r="187" ht="42" customHeight="1" spans="1:7">
      <c r="A187" s="116" t="str">
        <f>[2]Wefoam!A196</f>
        <v>PP128</v>
      </c>
      <c r="B187" s="132" t="str">
        <f>[2]Wefoam!B196</f>
        <v>φ10*110mm SCREW</v>
      </c>
      <c r="C187" s="133"/>
      <c r="D187" s="133"/>
      <c r="E187" s="145">
        <f>[2]Wefoam!D196</f>
        <v>1.28824476650564</v>
      </c>
      <c r="F187" s="173"/>
      <c r="G187" s="133"/>
    </row>
    <row r="188" ht="42" customHeight="1" spans="1:7">
      <c r="A188" s="116" t="str">
        <f>[2]Wefoam!A197</f>
        <v>PP129</v>
      </c>
      <c r="B188" s="132" t="str">
        <f>[2]Wefoam!B197</f>
        <v>φ10*130mm SCREW</v>
      </c>
      <c r="C188" s="133"/>
      <c r="D188" s="133"/>
      <c r="E188" s="145">
        <f>[2]Wefoam!D197</f>
        <v>1.42627099148838</v>
      </c>
      <c r="F188" s="173"/>
      <c r="G188" s="133"/>
    </row>
    <row r="189" ht="25" customHeight="1" spans="1:7">
      <c r="A189" s="116" t="str">
        <f>[2]Wefoam!A198</f>
        <v>PP130</v>
      </c>
      <c r="B189" s="132" t="str">
        <f>[2]Wefoam!B198</f>
        <v>φ10*160mm SCREW</v>
      </c>
      <c r="C189" s="133"/>
      <c r="D189" s="133"/>
      <c r="E189" s="145">
        <f>[2]Wefoam!D198</f>
        <v>1.70232344145388</v>
      </c>
      <c r="F189" s="174"/>
      <c r="G189" s="133"/>
    </row>
    <row r="190" ht="16" customHeight="1" spans="1:7">
      <c r="A190" s="116" t="str">
        <f>[2]Wefoam!A199</f>
        <v>PP131</v>
      </c>
      <c r="B190" s="132" t="str">
        <f>[2]Wefoam!B199</f>
        <v>30*30*12.4mm WASHER</v>
      </c>
      <c r="C190" s="133"/>
      <c r="D190" s="133"/>
      <c r="E190" s="145">
        <f>[2]Wefoam!D199</f>
        <v>0.575109270761445</v>
      </c>
      <c r="F190" s="176"/>
      <c r="G190" s="133"/>
    </row>
    <row r="191" ht="18" customHeight="1" spans="1:7">
      <c r="A191" s="116" t="str">
        <f>[2]Wefoam!A200</f>
        <v>PP132</v>
      </c>
      <c r="B191" s="132" t="str">
        <f>[2]Wefoam!B200</f>
        <v>Cabin door dual side hinges</v>
      </c>
      <c r="C191" s="133"/>
      <c r="D191" s="133"/>
      <c r="E191" s="145">
        <f>[2]Wefoam!D200</f>
        <v>206.223358908781</v>
      </c>
      <c r="F191" s="175"/>
      <c r="G191" s="133"/>
    </row>
    <row r="192" ht="37" customHeight="1" spans="1:7">
      <c r="A192" s="116" t="str">
        <f>[2]Wefoam!A201</f>
        <v>PP133</v>
      </c>
      <c r="B192" s="132" t="str">
        <f>[2]Wefoam!B201</f>
        <v>WIRE ROPE (6*19) 6mm x 300m</v>
      </c>
      <c r="C192" s="133"/>
      <c r="D192" s="133"/>
      <c r="E192" s="145">
        <f>[2]Wefoam!D201</f>
        <v>459.854106560165</v>
      </c>
      <c r="F192" s="173"/>
      <c r="G192" s="133"/>
    </row>
    <row r="193" spans="1:7">
      <c r="A193" s="116" t="str">
        <f>[2]Wefoam!A202</f>
        <v>PP134</v>
      </c>
      <c r="B193" s="132" t="str">
        <f>[2]Wefoam!B202</f>
        <v>WIRE ROPE (6*24) 8mm x 200m</v>
      </c>
      <c r="C193" s="133"/>
      <c r="D193" s="133"/>
      <c r="E193" s="145">
        <f>[2]Wefoam!D202</f>
        <v>503.949705819359</v>
      </c>
      <c r="F193" s="173"/>
      <c r="G193" s="133"/>
    </row>
    <row r="194" spans="1:7">
      <c r="A194" s="116" t="str">
        <f>[2]Wefoam!A203</f>
        <v>PP135</v>
      </c>
      <c r="B194" s="132" t="str">
        <f>[2]Wefoam!B203</f>
        <v>WIRE ROPE (6*24) 10mm x 200m</v>
      </c>
      <c r="C194" s="133"/>
      <c r="D194" s="133"/>
      <c r="E194" s="145">
        <f>[2]Wefoam!D203</f>
        <v>755.924558729039</v>
      </c>
      <c r="F194" s="173"/>
      <c r="G194" s="133"/>
    </row>
    <row r="195" spans="1:7">
      <c r="A195" s="116" t="str">
        <f>[2]Wefoam!A204</f>
        <v>PP136</v>
      </c>
      <c r="B195" s="132" t="str">
        <f>[2]Wefoam!B204</f>
        <v>FAN HOOK</v>
      </c>
      <c r="C195" s="133"/>
      <c r="D195" s="133"/>
      <c r="E195" s="145">
        <f>[2]Wefoam!D204</f>
        <v>2.27337311736289</v>
      </c>
      <c r="F195" s="173"/>
      <c r="G195" s="133"/>
    </row>
    <row r="196" spans="1:7">
      <c r="A196" s="116">
        <f>[2]Wefoam!A205</f>
        <v>0</v>
      </c>
      <c r="B196" s="132" t="str">
        <f>[2]Wefoam!B205</f>
        <v>PU MOULD 11.5M X 1.5M</v>
      </c>
      <c r="C196" s="133"/>
      <c r="D196" s="133"/>
      <c r="E196" s="145">
        <f>[2]Wefoam!D205</f>
        <v>0</v>
      </c>
      <c r="F196" s="173"/>
      <c r="G196" s="133"/>
    </row>
    <row r="197" spans="1:7">
      <c r="A197" s="116">
        <f>[2]Wefoam!A206</f>
        <v>0</v>
      </c>
      <c r="B197" s="132" t="str">
        <f>[2]Wefoam!B206</f>
        <v>FULLY MOULD 6M</v>
      </c>
      <c r="C197" s="133"/>
      <c r="D197" s="133"/>
      <c r="E197" s="145">
        <f>[2]Wefoam!D206</f>
        <v>0</v>
      </c>
      <c r="F197" s="173"/>
      <c r="G197" s="133"/>
    </row>
    <row r="198" spans="1:7">
      <c r="A198" s="116">
        <f>[2]Wefoam!A207</f>
        <v>0</v>
      </c>
      <c r="B198" s="132" t="str">
        <f>[2]Wefoam!B207</f>
        <v>ROOLING COLOURBOND MACHINE</v>
      </c>
      <c r="C198" s="133"/>
      <c r="D198" s="133"/>
      <c r="E198" s="145">
        <f>[2]Wefoam!D207</f>
        <v>0</v>
      </c>
      <c r="F198" s="173"/>
      <c r="G198" s="133"/>
    </row>
    <row r="199" spans="1:7">
      <c r="A199" s="116" t="str">
        <f>[2]Wefoam!A208</f>
        <v>HEA039.08</v>
      </c>
      <c r="B199" s="132" t="str">
        <f>[2]Wefoam!B208</f>
        <v>DHR-J-S door heater 8mm x 100m(65c~105c)</v>
      </c>
      <c r="C199" s="133"/>
      <c r="D199" s="133"/>
      <c r="E199" s="145">
        <f>[2]Wefoam!D208</f>
        <v>679.089026915114</v>
      </c>
      <c r="F199" s="173"/>
      <c r="G199" s="133"/>
    </row>
    <row r="200" ht="24" spans="1:7">
      <c r="A200" s="116" t="str">
        <f>[2]Wefoam!A209</f>
        <v>HEA039.09</v>
      </c>
      <c r="B200" s="132" t="str">
        <f>[2]Wefoam!B209</f>
        <v>DHS-J-S door heater 10mm x 100m(65c~105c)S/steel braider</v>
      </c>
      <c r="C200" s="133"/>
      <c r="D200" s="133"/>
      <c r="E200" s="145">
        <f>[2]Wefoam!D209</f>
        <v>993.788819875776</v>
      </c>
      <c r="F200" s="173"/>
      <c r="G200" s="133"/>
    </row>
    <row r="201" spans="1:7">
      <c r="A201" s="116" t="str">
        <f>[2]Wefoam!A210</f>
        <v>PP057.17</v>
      </c>
      <c r="B201" s="132" t="str">
        <f>[2]Wefoam!B210</f>
        <v>Polyester panel</v>
      </c>
      <c r="C201" s="133"/>
      <c r="D201" s="133"/>
      <c r="E201" s="145">
        <f>[2]Wefoam!D210</f>
        <v>0</v>
      </c>
      <c r="F201" s="133"/>
      <c r="G201" s="133"/>
    </row>
    <row r="202" spans="1:7">
      <c r="A202" s="116" t="str">
        <f>[2]Wefoam!A211</f>
        <v>PP057.18</v>
      </c>
      <c r="B202" s="132" t="str">
        <f>[2]Wefoam!B211</f>
        <v>pu door mould</v>
      </c>
      <c r="C202" s="133"/>
      <c r="D202" s="133"/>
      <c r="E202" s="145">
        <f>[2]Wefoam!D211</f>
        <v>0</v>
      </c>
      <c r="F202" s="133"/>
      <c r="G202" s="133"/>
    </row>
    <row r="203" spans="1:7">
      <c r="A203" s="116" t="str">
        <f>[2]Wefoam!A212</f>
        <v>PP057.19</v>
      </c>
      <c r="B203" s="132" t="str">
        <f>[2]Wefoam!B212</f>
        <v>ROOLING COLOURBOND MACHINE hydraulic</v>
      </c>
      <c r="C203" s="133"/>
      <c r="D203" s="133"/>
      <c r="E203" s="145">
        <f>[2]Wefoam!D212</f>
        <v>0</v>
      </c>
      <c r="F203" s="133"/>
      <c r="G203" s="133"/>
    </row>
    <row r="204" spans="1:7">
      <c r="A204" s="116">
        <f>[2]Wefoam!A213</f>
        <v>0</v>
      </c>
      <c r="B204" s="132" t="str">
        <f>[2]Wefoam!B213</f>
        <v>sensor</v>
      </c>
      <c r="C204" s="133"/>
      <c r="D204" s="133"/>
      <c r="E204" s="145">
        <f>[2]Wefoam!D213</f>
        <v>0</v>
      </c>
      <c r="F204" s="133"/>
      <c r="G204" s="133"/>
    </row>
    <row r="205" spans="1:7">
      <c r="A205" s="116">
        <f>[2]Wefoam!A214</f>
        <v>0</v>
      </c>
      <c r="B205" s="132" t="str">
        <f>[2]Wefoam!B214</f>
        <v>plc switch board</v>
      </c>
      <c r="C205" s="133"/>
      <c r="D205" s="133"/>
      <c r="E205" s="145">
        <f>[2]Wefoam!D214</f>
        <v>0</v>
      </c>
      <c r="F205" s="133"/>
      <c r="G205" s="133"/>
    </row>
    <row r="206" spans="1:7">
      <c r="A206" s="116" t="str">
        <f>[2]Wefoam!A215</f>
        <v>HEA039.02</v>
      </c>
      <c r="B206" s="132" t="str">
        <f>[2]Wefoam!B215</f>
        <v>DH-5.67m/220w/240v door heater</v>
      </c>
      <c r="C206" s="133"/>
      <c r="D206" s="133"/>
      <c r="E206" s="145">
        <f>[2]Wefoam!D215</f>
        <v>0</v>
      </c>
      <c r="F206" s="133"/>
      <c r="G206" s="133"/>
    </row>
    <row r="207" spans="1:7">
      <c r="A207" s="116" t="str">
        <f>[2]Wefoam!A216</f>
        <v>HEA039.03</v>
      </c>
      <c r="B207" s="132" t="str">
        <f>[2]Wefoam!B216</f>
        <v>DH-6m/220w/240v door heater</v>
      </c>
      <c r="C207" s="133"/>
      <c r="D207" s="133"/>
      <c r="E207" s="145">
        <f>[2]Wefoam!D216</f>
        <v>0</v>
      </c>
      <c r="F207" s="133"/>
      <c r="G207" s="133"/>
    </row>
    <row r="208" spans="1:7">
      <c r="A208" s="116" t="str">
        <f>[2]Wefoam!A217</f>
        <v>HEA039.04</v>
      </c>
      <c r="B208" s="132" t="str">
        <f>[2]Wefoam!B217</f>
        <v>DH-6.3m/220w/240v door heater</v>
      </c>
      <c r="C208" s="133"/>
      <c r="D208" s="133"/>
      <c r="E208" s="145">
        <f>[2]Wefoam!D217</f>
        <v>0</v>
      </c>
      <c r="F208" s="133"/>
      <c r="G208" s="133"/>
    </row>
    <row r="210" customFormat="1" ht="15"/>
    <row r="211" spans="1:8">
      <c r="A211" s="177"/>
      <c r="B211" s="178"/>
      <c r="C211" s="177"/>
      <c r="D211" s="177"/>
      <c r="E211" s="178"/>
      <c r="F211" s="178"/>
      <c r="G211" s="179"/>
      <c r="H211" s="178"/>
    </row>
    <row r="212" spans="1:8">
      <c r="A212" s="180" t="s">
        <v>98</v>
      </c>
      <c r="B212" s="181" t="s">
        <v>1062</v>
      </c>
      <c r="C212" s="182" t="s">
        <v>138</v>
      </c>
      <c r="D212" s="183" t="s">
        <v>103</v>
      </c>
      <c r="E212" s="184"/>
    </row>
    <row r="213" spans="1:8">
      <c r="A213" s="185"/>
      <c r="B213" s="62" t="s">
        <v>1063</v>
      </c>
      <c r="C213" s="186" t="s">
        <v>1064</v>
      </c>
      <c r="D213" s="187"/>
      <c r="E213" s="188"/>
    </row>
    <row r="214" spans="1:8">
      <c r="A214" s="189"/>
      <c r="B214" s="63"/>
      <c r="C214" s="190"/>
      <c r="D214" s="178"/>
      <c r="E214" s="188"/>
    </row>
    <row r="215" spans="1:8">
      <c r="A215" s="191"/>
      <c r="B215" s="64"/>
      <c r="C215" s="192"/>
      <c r="D215" s="193"/>
      <c r="E215" s="188"/>
    </row>
    <row r="216" ht="30" customHeight="1" spans="1:8">
      <c r="A216" s="194"/>
      <c r="B216" s="64" t="s">
        <v>1065</v>
      </c>
      <c r="C216" s="192" t="s">
        <v>1066</v>
      </c>
      <c r="D216" s="193"/>
      <c r="E216" s="188"/>
    </row>
    <row r="217" ht="41" customHeight="1" spans="1:8">
      <c r="A217" s="194"/>
      <c r="B217" s="64">
        <v>11955</v>
      </c>
      <c r="C217" s="192" t="s">
        <v>1067</v>
      </c>
      <c r="D217" s="193"/>
      <c r="E217" s="188"/>
    </row>
    <row r="218" spans="1:8">
      <c r="A218" s="59"/>
      <c r="B218" s="178" t="s">
        <v>1068</v>
      </c>
      <c r="C218" s="55" t="s">
        <v>1069</v>
      </c>
      <c r="D218" s="178"/>
      <c r="E218" s="188"/>
    </row>
    <row r="219" spans="1:8">
      <c r="A219" s="59"/>
      <c r="B219" s="178"/>
      <c r="C219" s="55"/>
      <c r="D219" s="178"/>
      <c r="E219" s="188"/>
    </row>
    <row r="220" spans="1:8">
      <c r="A220" s="59"/>
      <c r="B220" s="178"/>
      <c r="C220" s="55"/>
      <c r="D220" s="178"/>
      <c r="E220" s="188"/>
    </row>
    <row r="221" spans="1:8">
      <c r="A221" s="59"/>
      <c r="B221" s="193"/>
      <c r="C221" s="55"/>
      <c r="D221" s="178"/>
      <c r="E221" s="188"/>
    </row>
    <row r="222" spans="1:8">
      <c r="A222" s="59"/>
      <c r="B222" s="195" t="s">
        <v>1070</v>
      </c>
      <c r="C222" s="190" t="s">
        <v>1071</v>
      </c>
      <c r="D222" s="196"/>
      <c r="E222" s="188"/>
    </row>
    <row r="223" spans="1:8">
      <c r="A223" s="59"/>
      <c r="B223" s="195"/>
      <c r="C223" s="190"/>
      <c r="D223" s="196"/>
      <c r="E223" s="188"/>
    </row>
    <row r="224" spans="1:8">
      <c r="A224" s="59"/>
      <c r="B224" s="195"/>
      <c r="C224" s="190"/>
      <c r="D224" s="196"/>
      <c r="E224" s="188"/>
    </row>
    <row r="225" spans="1:5">
      <c r="A225" s="59"/>
      <c r="B225" s="197"/>
      <c r="C225" s="192"/>
      <c r="D225" s="193"/>
      <c r="E225" s="188"/>
    </row>
    <row r="226" spans="1:5">
      <c r="A226" s="52"/>
      <c r="B226" s="197" t="s">
        <v>1072</v>
      </c>
      <c r="C226" s="192" t="s">
        <v>1073</v>
      </c>
      <c r="D226" s="193"/>
      <c r="E226" s="188"/>
    </row>
    <row r="227" spans="1:5">
      <c r="A227" s="198"/>
      <c r="B227" s="63" t="s">
        <v>1074</v>
      </c>
      <c r="C227" s="190" t="s">
        <v>1075</v>
      </c>
      <c r="D227" s="189"/>
      <c r="E227" s="188"/>
    </row>
    <row r="228" spans="1:5">
      <c r="A228" s="198"/>
      <c r="B228" s="63"/>
      <c r="C228" s="190"/>
      <c r="D228" s="189"/>
      <c r="E228" s="188"/>
    </row>
    <row r="229" spans="1:5">
      <c r="A229" s="198"/>
      <c r="B229" s="63"/>
      <c r="C229" s="190"/>
      <c r="D229" s="189"/>
      <c r="E229" s="188"/>
    </row>
    <row r="230" spans="1:5">
      <c r="A230" s="198"/>
      <c r="B230" s="63"/>
      <c r="C230" s="190"/>
      <c r="D230" s="189"/>
      <c r="E230" s="188"/>
    </row>
    <row r="231" spans="1:5">
      <c r="A231" s="198"/>
      <c r="B231" s="63"/>
      <c r="C231" s="190"/>
      <c r="D231" s="189"/>
      <c r="E231" s="188"/>
    </row>
    <row r="232" spans="1:5">
      <c r="A232" s="198"/>
      <c r="B232" s="63"/>
      <c r="C232" s="190"/>
      <c r="D232" s="189"/>
      <c r="E232" s="188"/>
    </row>
    <row r="233" spans="1:5">
      <c r="A233" s="194"/>
      <c r="B233" s="64"/>
      <c r="C233" s="192"/>
      <c r="D233" s="191"/>
      <c r="E233" s="188"/>
    </row>
    <row r="234" spans="1:5">
      <c r="A234" s="198"/>
      <c r="B234" s="63" t="s">
        <v>1076</v>
      </c>
      <c r="C234" s="190" t="s">
        <v>1077</v>
      </c>
      <c r="D234" s="189"/>
      <c r="E234" s="188"/>
    </row>
    <row r="235" spans="1:5">
      <c r="A235" s="198"/>
      <c r="B235" s="63"/>
      <c r="C235" s="190"/>
      <c r="D235" s="189"/>
      <c r="E235" s="188"/>
    </row>
    <row r="236" spans="1:5">
      <c r="A236" s="198"/>
      <c r="B236" s="63"/>
      <c r="C236" s="190"/>
      <c r="D236" s="189"/>
      <c r="E236" s="188"/>
    </row>
    <row r="237" spans="1:5">
      <c r="A237" s="198"/>
      <c r="B237" s="63"/>
      <c r="C237" s="190"/>
      <c r="D237" s="189"/>
      <c r="E237" s="188"/>
    </row>
    <row r="238" spans="1:5">
      <c r="A238" s="198"/>
      <c r="B238" s="63"/>
      <c r="C238" s="190"/>
      <c r="D238" s="189"/>
      <c r="E238" s="188"/>
    </row>
    <row r="239" spans="1:5">
      <c r="A239" s="198"/>
      <c r="B239" s="63"/>
      <c r="C239" s="190"/>
      <c r="D239" s="189"/>
      <c r="E239" s="188"/>
    </row>
    <row r="240" spans="1:5">
      <c r="A240" s="194"/>
      <c r="B240" s="64"/>
      <c r="C240" s="192"/>
      <c r="D240" s="191"/>
      <c r="E240" s="188"/>
    </row>
    <row r="241" ht="32" customHeight="1" spans="1:6">
      <c r="A241" s="194"/>
      <c r="B241" s="64" t="s">
        <v>1078</v>
      </c>
      <c r="C241" s="199" t="s">
        <v>1079</v>
      </c>
      <c r="D241" s="191"/>
      <c r="E241" s="188"/>
    </row>
    <row r="242" ht="22.5" spans="1:6">
      <c r="A242" s="200"/>
      <c r="B242" s="201" t="s">
        <v>1080</v>
      </c>
      <c r="C242" s="202" t="s">
        <v>1081</v>
      </c>
      <c r="D242" s="203"/>
      <c r="E242" s="204"/>
    </row>
    <row r="243" ht="35" customHeight="1" spans="1:6">
      <c r="A243" s="200"/>
      <c r="B243" s="201" t="s">
        <v>1082</v>
      </c>
      <c r="C243" s="202" t="s">
        <v>1083</v>
      </c>
      <c r="D243" s="203"/>
      <c r="E243" s="204"/>
    </row>
    <row r="244" ht="18" customHeight="1" spans="1:6">
      <c r="A244" s="205"/>
      <c r="B244" s="201" t="s">
        <v>1084</v>
      </c>
      <c r="C244" s="206" t="s">
        <v>1085</v>
      </c>
      <c r="D244" s="203"/>
      <c r="E244" s="204"/>
    </row>
    <row r="245" spans="1:6">
      <c r="A245" s="205"/>
      <c r="B245" s="201" t="s">
        <v>1086</v>
      </c>
      <c r="C245" s="206" t="s">
        <v>1087</v>
      </c>
      <c r="D245" s="203"/>
      <c r="E245" s="204"/>
    </row>
    <row r="246" spans="1:6">
      <c r="A246" s="1"/>
      <c r="B246" s="207" t="s">
        <v>1088</v>
      </c>
      <c r="C246" s="208" t="s">
        <v>1089</v>
      </c>
      <c r="D246" s="209"/>
      <c r="E246" s="204"/>
    </row>
    <row r="247" spans="1:6">
      <c r="A247" s="52"/>
      <c r="B247" s="210" t="s">
        <v>1090</v>
      </c>
      <c r="C247" s="55" t="s">
        <v>1091</v>
      </c>
      <c r="D247" s="185"/>
      <c r="E247" s="188"/>
    </row>
    <row r="248" ht="30" customHeight="1" spans="1:6">
      <c r="A248" s="52"/>
      <c r="B248" s="59"/>
      <c r="C248" s="55"/>
      <c r="D248" s="191"/>
      <c r="E248" s="188"/>
    </row>
    <row r="249" spans="1:6">
      <c r="A249" s="194"/>
      <c r="B249" s="64"/>
      <c r="C249" s="192"/>
      <c r="D249" s="191"/>
      <c r="E249" s="188"/>
    </row>
    <row r="250" ht="23" customHeight="1" spans="1:6">
      <c r="A250" s="194"/>
      <c r="B250" s="64"/>
      <c r="C250" s="211"/>
      <c r="D250" s="191"/>
      <c r="E250" s="188"/>
    </row>
    <row r="251" spans="1:6">
      <c r="A251" s="212"/>
      <c r="B251" s="59" t="s">
        <v>1092</v>
      </c>
      <c r="C251" s="213"/>
      <c r="D251" s="214"/>
      <c r="E251" s="215"/>
    </row>
    <row r="252" spans="1:6">
      <c r="A252" s="216"/>
      <c r="B252" s="217"/>
      <c r="C252" s="218"/>
      <c r="D252" s="219"/>
      <c r="E252" s="215"/>
    </row>
    <row r="254" spans="1:6">
      <c r="A254" s="220"/>
      <c r="B254" s="221"/>
      <c r="C254" s="220"/>
      <c r="D254" s="220"/>
      <c r="E254" s="221"/>
      <c r="F254" s="178"/>
    </row>
    <row r="255" spans="1:6">
      <c r="A255" s="222"/>
      <c r="B255" s="222"/>
      <c r="C255" s="223"/>
      <c r="D255" s="223"/>
      <c r="E255" s="179"/>
      <c r="F255" s="222"/>
    </row>
    <row r="256" spans="1:6">
      <c r="A256" s="224" t="s">
        <v>98</v>
      </c>
      <c r="B256" s="224" t="s">
        <v>138</v>
      </c>
      <c r="C256" s="224" t="s">
        <v>1027</v>
      </c>
      <c r="D256" s="224" t="s">
        <v>1093</v>
      </c>
      <c r="E256" s="224" t="s">
        <v>1094</v>
      </c>
      <c r="F256" s="222"/>
    </row>
    <row r="257" ht="41" customHeight="1" spans="1:6">
      <c r="A257" s="225" t="s">
        <v>1095</v>
      </c>
      <c r="B257" s="226" t="s">
        <v>1096</v>
      </c>
      <c r="C257" s="227" t="s">
        <v>1097</v>
      </c>
      <c r="D257" s="59"/>
      <c r="E257" s="74" t="e">
        <f>#REF!/#REF!</f>
        <v>#REF!</v>
      </c>
      <c r="F257" s="222"/>
    </row>
    <row r="258" ht="41" customHeight="1" spans="1:6">
      <c r="A258" s="225" t="s">
        <v>1098</v>
      </c>
      <c r="B258" s="226" t="s">
        <v>1099</v>
      </c>
      <c r="C258" s="59" t="s">
        <v>1100</v>
      </c>
      <c r="D258" s="59"/>
      <c r="E258" s="74" t="e">
        <f>#REF!/#REF!</f>
        <v>#REF!</v>
      </c>
      <c r="F258" s="222"/>
    </row>
    <row r="259" ht="41" customHeight="1" spans="1:6">
      <c r="A259" s="225"/>
      <c r="B259" s="226" t="s">
        <v>1101</v>
      </c>
      <c r="C259" s="59" t="s">
        <v>1102</v>
      </c>
      <c r="D259" s="59"/>
      <c r="E259" s="74" t="e">
        <f>#REF!/#REF!</f>
        <v>#REF!</v>
      </c>
      <c r="F259" s="222"/>
    </row>
    <row r="260" ht="41" customHeight="1" spans="1:6">
      <c r="A260" s="225" t="s">
        <v>1103</v>
      </c>
      <c r="B260" s="226" t="s">
        <v>1101</v>
      </c>
      <c r="C260" s="59" t="s">
        <v>1104</v>
      </c>
      <c r="D260" s="59"/>
      <c r="E260" s="74" t="e">
        <f>#REF!/#REF!</f>
        <v>#REF!</v>
      </c>
      <c r="F260" s="222"/>
    </row>
    <row r="261" ht="41" customHeight="1" spans="1:6">
      <c r="A261" s="228" t="s">
        <v>1105</v>
      </c>
      <c r="B261" s="226" t="s">
        <v>1106</v>
      </c>
      <c r="C261" s="227" t="s">
        <v>1107</v>
      </c>
      <c r="D261" s="59"/>
      <c r="E261" s="56" t="e">
        <f>#REF!/#REF!</f>
        <v>#REF!</v>
      </c>
      <c r="F261" s="222"/>
    </row>
    <row r="262" ht="41" customHeight="1" spans="1:6">
      <c r="A262" s="228" t="s">
        <v>1108</v>
      </c>
      <c r="B262" s="226" t="s">
        <v>1109</v>
      </c>
      <c r="C262" s="59" t="s">
        <v>1110</v>
      </c>
      <c r="D262" s="59"/>
      <c r="E262" s="56" t="e">
        <f>#REF!/#REF!</f>
        <v>#REF!</v>
      </c>
      <c r="F262" s="222"/>
    </row>
    <row r="263" ht="41" customHeight="1" spans="1:6">
      <c r="A263" s="228" t="s">
        <v>1111</v>
      </c>
      <c r="B263" s="226" t="s">
        <v>1112</v>
      </c>
      <c r="C263" s="59" t="s">
        <v>1113</v>
      </c>
      <c r="D263" s="59"/>
      <c r="E263" s="56" t="e">
        <f>#REF!/#REF!</f>
        <v>#REF!</v>
      </c>
      <c r="F263" s="222"/>
    </row>
    <row r="264" ht="41" customHeight="1" spans="1:6">
      <c r="A264" s="228" t="s">
        <v>1114</v>
      </c>
      <c r="B264" s="226" t="s">
        <v>1115</v>
      </c>
      <c r="C264" s="59" t="s">
        <v>1116</v>
      </c>
      <c r="D264" s="59"/>
      <c r="E264" s="56" t="e">
        <f>#REF!/#REF!</f>
        <v>#REF!</v>
      </c>
      <c r="F264" s="222"/>
    </row>
    <row r="265" ht="41" customHeight="1" spans="1:6">
      <c r="A265" s="228"/>
      <c r="B265" s="229" t="s">
        <v>1117</v>
      </c>
      <c r="C265" s="230" t="s">
        <v>1118</v>
      </c>
      <c r="D265" s="59"/>
      <c r="E265" s="231" t="e">
        <f>#REF!/#REF!</f>
        <v>#REF!</v>
      </c>
      <c r="F265" s="222"/>
    </row>
    <row r="266" ht="41" customHeight="1" spans="1:6">
      <c r="A266" s="228"/>
      <c r="B266" s="229" t="s">
        <v>1119</v>
      </c>
      <c r="C266" s="230" t="s">
        <v>1118</v>
      </c>
      <c r="D266" s="59"/>
      <c r="E266" s="231" t="e">
        <f>#REF!/#REF!</f>
        <v>#REF!</v>
      </c>
      <c r="F266" s="222"/>
    </row>
    <row r="267" ht="41" customHeight="1" spans="1:6">
      <c r="A267" s="228"/>
      <c r="B267" s="229" t="s">
        <v>1120</v>
      </c>
      <c r="C267" s="230" t="s">
        <v>1121</v>
      </c>
      <c r="D267" s="59"/>
      <c r="E267" s="231" t="e">
        <f>#REF!/#REF!</f>
        <v>#REF!</v>
      </c>
      <c r="F267" s="222"/>
    </row>
    <row r="268" ht="41" customHeight="1" spans="1:6">
      <c r="A268" s="52"/>
      <c r="B268" s="55" t="s">
        <v>1122</v>
      </c>
      <c r="C268" s="59" t="s">
        <v>1123</v>
      </c>
      <c r="D268" s="59"/>
      <c r="E268" s="56" t="e">
        <f>#REF!/#REF!</f>
        <v>#REF!</v>
      </c>
      <c r="F268" s="222"/>
    </row>
    <row r="269" ht="41" customHeight="1" spans="1:6">
      <c r="A269" s="52"/>
      <c r="B269" s="55" t="s">
        <v>1124</v>
      </c>
      <c r="C269" s="59" t="s">
        <v>1125</v>
      </c>
      <c r="D269" s="59"/>
      <c r="E269" s="56" t="e">
        <f>#REF!/#REF!</f>
        <v>#REF!</v>
      </c>
      <c r="F269" s="222"/>
    </row>
    <row r="270" ht="41" customHeight="1" spans="1:6">
      <c r="A270" s="52"/>
      <c r="B270" s="55" t="s">
        <v>1126</v>
      </c>
      <c r="C270" s="62"/>
      <c r="D270" s="59"/>
      <c r="E270" s="56" t="e">
        <f>#REF!/#REF!</f>
        <v>#REF!</v>
      </c>
      <c r="F270" s="222"/>
    </row>
    <row r="271" ht="41" customHeight="1" spans="1:6">
      <c r="A271" s="52"/>
      <c r="B271" s="55" t="s">
        <v>1127</v>
      </c>
      <c r="C271" s="64"/>
      <c r="D271" s="59"/>
      <c r="E271" s="56" t="e">
        <f>#REF!/#REF!</f>
        <v>#REF!</v>
      </c>
      <c r="F271" s="222"/>
    </row>
    <row r="272" ht="41" customHeight="1" spans="1:6">
      <c r="A272" s="52"/>
      <c r="B272" s="55" t="s">
        <v>1128</v>
      </c>
      <c r="C272" s="59"/>
      <c r="D272" s="59"/>
      <c r="E272" s="56" t="e">
        <f>#REF!/#REF!</f>
        <v>#REF!</v>
      </c>
      <c r="F272" s="222"/>
    </row>
    <row r="273" ht="41" customHeight="1" spans="1:6">
      <c r="A273" s="52"/>
      <c r="B273" s="55" t="s">
        <v>1129</v>
      </c>
      <c r="C273" s="59" t="s">
        <v>1130</v>
      </c>
      <c r="D273" s="59"/>
      <c r="E273" s="56" t="e">
        <f>#REF!/#REF!</f>
        <v>#REF!</v>
      </c>
      <c r="F273" s="222"/>
    </row>
    <row r="274" ht="41" customHeight="1" spans="1:6">
      <c r="A274" s="52"/>
      <c r="B274" s="55" t="s">
        <v>1131</v>
      </c>
      <c r="C274" s="59" t="s">
        <v>1130</v>
      </c>
      <c r="D274" s="59"/>
      <c r="E274" s="56" t="e">
        <f>#REF!/#REF!</f>
        <v>#REF!</v>
      </c>
      <c r="F274" s="222"/>
    </row>
    <row r="275" ht="41" customHeight="1" spans="1:6">
      <c r="A275" s="52"/>
      <c r="B275" s="55" t="s">
        <v>1132</v>
      </c>
      <c r="C275" s="59" t="s">
        <v>1130</v>
      </c>
      <c r="D275" s="59"/>
      <c r="E275" s="56" t="e">
        <f>#REF!/#REF!</f>
        <v>#REF!</v>
      </c>
      <c r="F275" s="222"/>
    </row>
    <row r="276" ht="41" customHeight="1" spans="1:6">
      <c r="A276" s="52"/>
      <c r="B276" s="55" t="s">
        <v>1133</v>
      </c>
      <c r="C276" s="59" t="s">
        <v>1130</v>
      </c>
      <c r="D276" s="59"/>
      <c r="E276" s="56" t="e">
        <f>#REF!/#REF!</f>
        <v>#REF!</v>
      </c>
      <c r="F276" s="222"/>
    </row>
    <row r="277" ht="41" customHeight="1" spans="1:6">
      <c r="A277" s="228" t="s">
        <v>1134</v>
      </c>
      <c r="B277" s="226" t="s">
        <v>1135</v>
      </c>
      <c r="C277" s="62"/>
      <c r="D277" s="59"/>
      <c r="E277" s="56" t="e">
        <f>#REF!/#REF!</f>
        <v>#REF!</v>
      </c>
      <c r="F277" s="222"/>
    </row>
    <row r="278" ht="41" customHeight="1" spans="1:6">
      <c r="A278" s="228" t="s">
        <v>1136</v>
      </c>
      <c r="B278" s="226" t="s">
        <v>1137</v>
      </c>
      <c r="C278" s="64"/>
      <c r="D278" s="59"/>
      <c r="E278" s="56" t="e">
        <f>#REF!/#REF!</f>
        <v>#REF!</v>
      </c>
      <c r="F278" s="222"/>
    </row>
    <row r="279" ht="41" customHeight="1" spans="1:6">
      <c r="A279" s="228" t="s">
        <v>1138</v>
      </c>
      <c r="B279" s="226" t="s">
        <v>1139</v>
      </c>
      <c r="C279" s="62"/>
      <c r="D279" s="59"/>
      <c r="E279" s="56" t="e">
        <f>#REF!/#REF!</f>
        <v>#REF!</v>
      </c>
      <c r="F279" s="222"/>
    </row>
    <row r="280" ht="41" customHeight="1" spans="1:6">
      <c r="A280" s="228" t="s">
        <v>1140</v>
      </c>
      <c r="B280" s="226" t="s">
        <v>1141</v>
      </c>
      <c r="C280" s="64"/>
      <c r="D280" s="59"/>
      <c r="E280" s="56" t="e">
        <f>#REF!/#REF!</f>
        <v>#REF!</v>
      </c>
      <c r="F280" s="222"/>
    </row>
    <row r="281" ht="41" customHeight="1" spans="1:6">
      <c r="A281" s="52"/>
      <c r="B281" s="47" t="s">
        <v>1142</v>
      </c>
      <c r="C281" s="232"/>
      <c r="D281" s="59"/>
      <c r="E281" s="56" t="e">
        <f>#REF!/#REF!</f>
        <v>#REF!</v>
      </c>
      <c r="F281" s="222"/>
    </row>
    <row r="282" ht="41" customHeight="1" spans="1:6">
      <c r="A282" s="52"/>
      <c r="B282" s="47" t="s">
        <v>1143</v>
      </c>
      <c r="C282" s="233"/>
      <c r="D282" s="59"/>
      <c r="E282" s="56" t="e">
        <f>#REF!/#REF!</f>
        <v>#REF!</v>
      </c>
      <c r="F282" s="222"/>
    </row>
    <row r="283" ht="41" customHeight="1" spans="1:6">
      <c r="A283" s="48" t="s">
        <v>1144</v>
      </c>
      <c r="B283" s="47" t="s">
        <v>1145</v>
      </c>
      <c r="C283" s="224" t="s">
        <v>1146</v>
      </c>
      <c r="D283" s="59"/>
      <c r="E283" s="56" t="e">
        <f>#REF!/#REF!</f>
        <v>#REF!</v>
      </c>
      <c r="F283" s="222"/>
    </row>
    <row r="284" ht="41" customHeight="1" spans="1:6">
      <c r="A284" s="225" t="s">
        <v>1147</v>
      </c>
      <c r="B284" s="234" t="s">
        <v>1148</v>
      </c>
      <c r="C284" s="224"/>
      <c r="D284" s="59"/>
      <c r="E284" s="56" t="e">
        <f>#REF!/#REF!</f>
        <v>#REF!</v>
      </c>
      <c r="F284" s="222"/>
    </row>
    <row r="285" ht="41" customHeight="1" spans="1:6">
      <c r="A285" s="235" t="s">
        <v>1149</v>
      </c>
      <c r="B285" s="78" t="s">
        <v>1150</v>
      </c>
      <c r="C285" s="224"/>
      <c r="D285" s="59"/>
      <c r="E285" s="56" t="e">
        <f>#REF!/#REF!</f>
        <v>#REF!</v>
      </c>
      <c r="F285" s="222"/>
    </row>
    <row r="286" ht="41" customHeight="1" spans="1:6">
      <c r="A286" s="4" t="s">
        <v>1151</v>
      </c>
      <c r="B286" s="78" t="s">
        <v>1152</v>
      </c>
      <c r="C286" s="224"/>
      <c r="D286" s="59"/>
      <c r="E286" s="56" t="e">
        <f>#REF!/#REF!</f>
        <v>#REF!</v>
      </c>
      <c r="F286" s="222"/>
    </row>
    <row r="287" ht="41" customHeight="1" spans="1:6">
      <c r="A287" s="225" t="s">
        <v>1153</v>
      </c>
      <c r="B287" s="234" t="s">
        <v>1154</v>
      </c>
      <c r="C287" s="210" t="s">
        <v>1155</v>
      </c>
      <c r="D287" s="59"/>
      <c r="E287" s="56" t="e">
        <f>#REF!/#REF!</f>
        <v>#REF!</v>
      </c>
      <c r="F287" s="222"/>
    </row>
    <row r="288" ht="41" customHeight="1" spans="1:6">
      <c r="A288" s="228" t="s">
        <v>1156</v>
      </c>
      <c r="B288" s="234" t="s">
        <v>1157</v>
      </c>
      <c r="C288" s="59" t="s">
        <v>1158</v>
      </c>
      <c r="D288" s="59"/>
      <c r="E288" s="56" t="e">
        <f>#REF!/#REF!</f>
        <v>#REF!</v>
      </c>
      <c r="F288" s="222"/>
    </row>
    <row r="289" ht="41" customHeight="1" spans="1:6">
      <c r="A289" s="225" t="s">
        <v>1159</v>
      </c>
      <c r="B289" s="234" t="s">
        <v>1160</v>
      </c>
      <c r="C289" s="223"/>
      <c r="D289" s="59"/>
      <c r="E289" s="56" t="e">
        <f>#REF!/#REF!</f>
        <v>#REF!</v>
      </c>
      <c r="F289" s="222"/>
    </row>
    <row r="290" ht="41" customHeight="1" spans="1:6">
      <c r="A290" s="52"/>
      <c r="B290" s="47" t="s">
        <v>1161</v>
      </c>
      <c r="C290" s="59" t="s">
        <v>1162</v>
      </c>
      <c r="D290" s="59"/>
      <c r="E290" s="56" t="e">
        <f>#REF!/#REF!</f>
        <v>#REF!</v>
      </c>
      <c r="F290" s="222"/>
    </row>
    <row r="291" ht="41" customHeight="1" spans="1:6">
      <c r="A291" s="52"/>
      <c r="B291" s="47" t="s">
        <v>1163</v>
      </c>
      <c r="C291" s="224"/>
      <c r="D291" s="59"/>
      <c r="E291" s="56" t="e">
        <f>#REF!/#REF!</f>
        <v>#REF!</v>
      </c>
      <c r="F291" s="222"/>
    </row>
    <row r="292" ht="41" customHeight="1" spans="1:6">
      <c r="A292" s="228" t="s">
        <v>1164</v>
      </c>
      <c r="B292" s="234" t="s">
        <v>1165</v>
      </c>
      <c r="C292" s="224"/>
      <c r="D292" s="59"/>
      <c r="E292" s="56" t="e">
        <f>#REF!/#REF!</f>
        <v>#REF!</v>
      </c>
      <c r="F292" s="222"/>
    </row>
    <row r="293" ht="41" customHeight="1" spans="1:6">
      <c r="A293" s="52"/>
      <c r="B293" s="47" t="s">
        <v>1166</v>
      </c>
      <c r="C293" s="224"/>
      <c r="D293" s="59"/>
      <c r="E293" s="56" t="e">
        <f>#REF!/#REF!</f>
        <v>#REF!</v>
      </c>
      <c r="F293" s="222"/>
    </row>
    <row r="294" ht="41" customHeight="1" spans="1:6">
      <c r="A294" s="52"/>
      <c r="B294" s="47" t="s">
        <v>1167</v>
      </c>
      <c r="C294" s="224"/>
      <c r="D294" s="59"/>
      <c r="E294" s="56" t="e">
        <f>#REF!/#REF!</f>
        <v>#REF!</v>
      </c>
      <c r="F294" s="222"/>
    </row>
    <row r="295" ht="41" customHeight="1" spans="1:6">
      <c r="A295" s="228" t="s">
        <v>1168</v>
      </c>
      <c r="B295" s="234" t="s">
        <v>1169</v>
      </c>
      <c r="C295" s="59" t="s">
        <v>1170</v>
      </c>
      <c r="D295" s="59"/>
      <c r="E295" s="56" t="e">
        <f>#REF!/#REF!</f>
        <v>#REF!</v>
      </c>
      <c r="F295" s="222"/>
    </row>
    <row r="296" ht="41" customHeight="1" spans="1:6">
      <c r="A296" s="225" t="s">
        <v>1171</v>
      </c>
      <c r="B296" s="234" t="s">
        <v>1172</v>
      </c>
      <c r="C296" s="224"/>
      <c r="D296" s="59"/>
      <c r="E296" s="56" t="e">
        <f>#REF!/#REF!</f>
        <v>#REF!</v>
      </c>
      <c r="F296" s="222"/>
    </row>
    <row r="297" ht="41" customHeight="1" spans="1:6">
      <c r="A297" s="52"/>
      <c r="B297" s="47" t="s">
        <v>1173</v>
      </c>
      <c r="C297" s="224"/>
      <c r="D297" s="59"/>
      <c r="E297" s="56" t="e">
        <f>#REF!/#REF!</f>
        <v>#REF!</v>
      </c>
      <c r="F297" s="222"/>
    </row>
    <row r="298" ht="41" customHeight="1" spans="1:6">
      <c r="A298" s="52"/>
      <c r="B298" s="47" t="s">
        <v>1174</v>
      </c>
      <c r="C298" s="224"/>
      <c r="D298" s="59"/>
      <c r="E298" s="56" t="e">
        <f>#REF!/#REF!</f>
        <v>#REF!</v>
      </c>
      <c r="F298" s="222"/>
    </row>
    <row r="299" ht="41" customHeight="1" spans="1:6">
      <c r="A299" s="225" t="s">
        <v>1175</v>
      </c>
      <c r="B299" s="234" t="s">
        <v>1176</v>
      </c>
      <c r="C299" s="224"/>
      <c r="D299" s="59"/>
      <c r="E299" s="56" t="e">
        <f>#REF!/#REF!</f>
        <v>#REF!</v>
      </c>
      <c r="F299" s="222"/>
    </row>
    <row r="300" ht="41" customHeight="1" spans="1:6">
      <c r="A300" s="225" t="s">
        <v>1177</v>
      </c>
      <c r="B300" s="234" t="s">
        <v>1178</v>
      </c>
      <c r="C300" s="224"/>
      <c r="D300" s="59"/>
      <c r="E300" s="56" t="e">
        <f>#REF!/#REF!</f>
        <v>#REF!</v>
      </c>
      <c r="F300" s="222"/>
    </row>
    <row r="301" ht="41" customHeight="1" spans="1:6">
      <c r="A301" s="52"/>
      <c r="B301" s="47" t="s">
        <v>1179</v>
      </c>
      <c r="C301" s="224"/>
      <c r="D301" s="59"/>
      <c r="E301" s="56" t="e">
        <f>#REF!/#REF!</f>
        <v>#REF!</v>
      </c>
      <c r="F301" s="222"/>
    </row>
    <row r="302" ht="41" customHeight="1" spans="1:6">
      <c r="A302" s="228" t="s">
        <v>1180</v>
      </c>
      <c r="B302" s="234" t="s">
        <v>1181</v>
      </c>
      <c r="C302" s="59" t="s">
        <v>1182</v>
      </c>
      <c r="D302" s="59"/>
      <c r="E302" s="56" t="e">
        <f>#REF!/#REF!</f>
        <v>#REF!</v>
      </c>
      <c r="F302" s="222"/>
    </row>
    <row r="303" ht="41" customHeight="1" spans="1:6">
      <c r="A303" s="52"/>
      <c r="B303" s="47" t="s">
        <v>1183</v>
      </c>
      <c r="C303" s="224"/>
      <c r="D303" s="59"/>
      <c r="E303" s="56" t="e">
        <f>#REF!/#REF!</f>
        <v>#REF!</v>
      </c>
      <c r="F303" s="222"/>
    </row>
    <row r="304" ht="41" customHeight="1" spans="1:6">
      <c r="A304" s="52"/>
      <c r="B304" s="47" t="s">
        <v>1184</v>
      </c>
      <c r="C304" s="224"/>
      <c r="D304" s="59"/>
      <c r="E304" s="56" t="e">
        <f>#REF!/#REF!</f>
        <v>#REF!</v>
      </c>
      <c r="F304" s="222"/>
    </row>
    <row r="305" ht="41" customHeight="1" spans="1:6">
      <c r="A305" s="52"/>
      <c r="B305" s="47" t="s">
        <v>1185</v>
      </c>
      <c r="C305" s="59"/>
      <c r="D305" s="59"/>
      <c r="E305" s="56" t="e">
        <f>#REF!/#REF!</f>
        <v>#REF!</v>
      </c>
      <c r="F305" s="222"/>
    </row>
    <row r="306" ht="41" customHeight="1" spans="1:6">
      <c r="A306" s="225" t="s">
        <v>1186</v>
      </c>
      <c r="B306" s="234" t="s">
        <v>1187</v>
      </c>
      <c r="C306" s="59" t="s">
        <v>1158</v>
      </c>
      <c r="D306" s="59"/>
      <c r="E306" s="56" t="e">
        <f>#REF!/#REF!</f>
        <v>#REF!</v>
      </c>
      <c r="F306" s="222"/>
    </row>
    <row r="307" ht="41" customHeight="1" spans="1:6">
      <c r="A307" s="52"/>
      <c r="B307" s="47" t="s">
        <v>1188</v>
      </c>
      <c r="C307" s="59" t="s">
        <v>1162</v>
      </c>
      <c r="D307" s="59"/>
      <c r="E307" s="56" t="e">
        <f>#REF!/#REF!</f>
        <v>#REF!</v>
      </c>
      <c r="F307" s="222"/>
    </row>
    <row r="308" ht="41" customHeight="1" spans="1:6">
      <c r="A308" s="52"/>
      <c r="B308" s="47" t="s">
        <v>1189</v>
      </c>
      <c r="C308" s="59"/>
      <c r="D308" s="59"/>
      <c r="E308" s="56" t="e">
        <f>#REF!/#REF!</f>
        <v>#REF!</v>
      </c>
      <c r="F308" s="222"/>
    </row>
    <row r="309" ht="41" customHeight="1" spans="1:6">
      <c r="A309" s="225" t="s">
        <v>1190</v>
      </c>
      <c r="B309" s="234" t="s">
        <v>1191</v>
      </c>
      <c r="C309" s="59" t="s">
        <v>1192</v>
      </c>
      <c r="D309" s="59"/>
      <c r="E309" s="56" t="e">
        <f>#REF!/#REF!</f>
        <v>#REF!</v>
      </c>
      <c r="F309" s="222"/>
    </row>
    <row r="310" ht="41" customHeight="1" spans="1:6">
      <c r="A310" s="52"/>
      <c r="B310" s="47" t="s">
        <v>1193</v>
      </c>
      <c r="C310" s="59"/>
      <c r="D310" s="59"/>
      <c r="E310" s="56" t="e">
        <f>#REF!/#REF!</f>
        <v>#REF!</v>
      </c>
      <c r="F310" s="222"/>
    </row>
    <row r="311" ht="41" customHeight="1" spans="1:6">
      <c r="A311" s="52"/>
      <c r="B311" s="47" t="s">
        <v>1194</v>
      </c>
      <c r="C311" s="59"/>
      <c r="D311" s="59"/>
      <c r="E311" s="56" t="e">
        <f>#REF!/#REF!</f>
        <v>#REF!</v>
      </c>
      <c r="F311" s="222"/>
    </row>
    <row r="312" ht="41" customHeight="1" spans="1:6">
      <c r="A312" s="52"/>
      <c r="B312" s="47" t="s">
        <v>1195</v>
      </c>
      <c r="C312" s="59"/>
      <c r="D312" s="59"/>
      <c r="E312" s="56" t="e">
        <f>#REF!/#REF!</f>
        <v>#REF!</v>
      </c>
      <c r="F312" s="222"/>
    </row>
    <row r="313" spans="1:6">
      <c r="A313" s="228" t="s">
        <v>1196</v>
      </c>
      <c r="B313" s="234" t="s">
        <v>1197</v>
      </c>
      <c r="C313" s="59" t="s">
        <v>1198</v>
      </c>
      <c r="D313" s="59"/>
      <c r="E313" s="56" t="e">
        <f>#REF!/#REF!</f>
        <v>#REF!</v>
      </c>
      <c r="F313" s="222"/>
    </row>
    <row r="314" spans="1:6">
      <c r="A314" s="228" t="s">
        <v>1199</v>
      </c>
      <c r="B314" s="234" t="s">
        <v>1200</v>
      </c>
      <c r="C314" s="223"/>
      <c r="D314" s="59"/>
      <c r="E314" s="56" t="e">
        <f>#REF!/#REF!</f>
        <v>#REF!</v>
      </c>
      <c r="F314" s="222"/>
    </row>
    <row r="315" spans="1:6">
      <c r="A315" s="225" t="s">
        <v>1201</v>
      </c>
      <c r="B315" s="234" t="s">
        <v>1202</v>
      </c>
      <c r="C315" s="59"/>
      <c r="D315" s="59"/>
      <c r="E315" s="56" t="e">
        <f>#REF!/#REF!</f>
        <v>#REF!</v>
      </c>
      <c r="F315" s="222"/>
    </row>
    <row r="316" spans="1:6">
      <c r="A316" s="228" t="s">
        <v>1203</v>
      </c>
      <c r="B316" s="234" t="s">
        <v>1204</v>
      </c>
      <c r="C316" s="59"/>
      <c r="D316" s="59"/>
      <c r="E316" s="56" t="e">
        <f>#REF!/#REF!</f>
        <v>#REF!</v>
      </c>
      <c r="F316" s="222"/>
    </row>
    <row r="317" ht="15" spans="1:6">
      <c r="A317" s="236" t="s">
        <v>1205</v>
      </c>
      <c r="B317" s="237" t="s">
        <v>1206</v>
      </c>
      <c r="C317" s="59" t="s">
        <v>1207</v>
      </c>
      <c r="D317" s="59"/>
      <c r="E317" s="56" t="e">
        <f>#REF!/#REF!</f>
        <v>#REF!</v>
      </c>
      <c r="F317" s="190"/>
    </row>
    <row r="318" ht="15" spans="1:6">
      <c r="A318" s="236" t="s">
        <v>1208</v>
      </c>
      <c r="B318" s="237" t="s">
        <v>1209</v>
      </c>
      <c r="C318" s="59" t="s">
        <v>1207</v>
      </c>
      <c r="D318" s="59"/>
      <c r="E318" s="56" t="e">
        <f>#REF!/#REF!</f>
        <v>#REF!</v>
      </c>
      <c r="F318" s="190"/>
    </row>
    <row r="319" ht="15" spans="1:6">
      <c r="A319" s="236" t="s">
        <v>1210</v>
      </c>
      <c r="B319" s="237" t="s">
        <v>1211</v>
      </c>
      <c r="C319" s="59" t="s">
        <v>1212</v>
      </c>
      <c r="D319" s="224"/>
      <c r="E319" s="238"/>
      <c r="F319" s="239"/>
    </row>
    <row r="320" ht="15" spans="1:6">
      <c r="A320" s="236" t="s">
        <v>1213</v>
      </c>
      <c r="B320" s="240" t="s">
        <v>1214</v>
      </c>
      <c r="C320" s="59" t="s">
        <v>1215</v>
      </c>
      <c r="D320" s="224"/>
      <c r="E320" s="238"/>
      <c r="F320" s="239"/>
    </row>
    <row r="321" ht="15" spans="1:7">
      <c r="A321" s="236" t="s">
        <v>1216</v>
      </c>
      <c r="B321" s="241"/>
      <c r="C321" s="59" t="s">
        <v>1217</v>
      </c>
      <c r="D321" s="224"/>
      <c r="E321" s="238"/>
      <c r="F321" s="239"/>
    </row>
    <row r="322" ht="15" spans="1:7">
      <c r="A322" s="236" t="s">
        <v>1218</v>
      </c>
      <c r="B322" s="240" t="s">
        <v>1219</v>
      </c>
      <c r="C322" s="59" t="s">
        <v>1215</v>
      </c>
      <c r="D322" s="224"/>
      <c r="E322" s="238"/>
      <c r="F322" s="239"/>
    </row>
    <row r="323" ht="15" spans="1:7">
      <c r="A323" s="236" t="s">
        <v>1220</v>
      </c>
      <c r="B323" s="241"/>
      <c r="C323" s="59" t="s">
        <v>1217</v>
      </c>
      <c r="D323" s="224"/>
      <c r="E323" s="238"/>
      <c r="F323" s="239"/>
    </row>
    <row r="324" ht="15" spans="1:7">
      <c r="A324" s="236"/>
      <c r="B324" s="237" t="s">
        <v>1221</v>
      </c>
      <c r="C324" s="59"/>
      <c r="D324" s="224"/>
      <c r="E324" s="238"/>
      <c r="F324" s="239"/>
    </row>
    <row r="325" ht="15" spans="1:7">
      <c r="A325" s="236" t="s">
        <v>1222</v>
      </c>
      <c r="B325" s="237" t="s">
        <v>1223</v>
      </c>
      <c r="C325" s="59" t="s">
        <v>1224</v>
      </c>
      <c r="D325" s="224"/>
      <c r="E325" s="238"/>
      <c r="F325" s="239"/>
    </row>
    <row r="328" ht="30" spans="1:7">
      <c r="A328" s="242" t="s">
        <v>1225</v>
      </c>
      <c r="B328" s="242" t="s">
        <v>1026</v>
      </c>
      <c r="C328" s="243" t="s">
        <v>1226</v>
      </c>
      <c r="D328" s="243"/>
      <c r="E328" s="244"/>
      <c r="F328" s="245" t="s">
        <v>1227</v>
      </c>
      <c r="G328" s="246" t="s">
        <v>363</v>
      </c>
    </row>
    <row r="329" ht="30" customHeight="1" spans="1:7">
      <c r="A329" s="242">
        <v>1</v>
      </c>
      <c r="B329" s="247" t="s">
        <v>1228</v>
      </c>
      <c r="C329" s="243">
        <v>603</v>
      </c>
      <c r="D329" s="243"/>
      <c r="E329" s="244"/>
      <c r="F329" s="245"/>
      <c r="G329" s="246"/>
    </row>
    <row r="330" ht="30" customHeight="1" spans="1:7">
      <c r="A330" s="242">
        <v>2</v>
      </c>
      <c r="B330" s="247" t="s">
        <v>1229</v>
      </c>
      <c r="C330" s="243">
        <v>604</v>
      </c>
      <c r="D330" s="243"/>
      <c r="E330" s="244"/>
      <c r="F330" s="245"/>
      <c r="G330" s="246"/>
    </row>
    <row r="331" ht="30" customHeight="1" spans="1:7">
      <c r="A331" s="242">
        <v>3</v>
      </c>
      <c r="B331" s="248" t="s">
        <v>1230</v>
      </c>
      <c r="C331" s="243">
        <v>605</v>
      </c>
      <c r="D331" s="243"/>
      <c r="E331" s="244"/>
      <c r="F331" s="245"/>
      <c r="G331" s="246"/>
    </row>
    <row r="332" ht="30" customHeight="1" spans="1:7">
      <c r="A332" s="242">
        <v>4</v>
      </c>
      <c r="B332" s="249" t="s">
        <v>1231</v>
      </c>
      <c r="C332" s="243">
        <v>606</v>
      </c>
      <c r="D332" s="243"/>
      <c r="E332" s="244"/>
      <c r="F332" s="245"/>
      <c r="G332" s="246"/>
    </row>
    <row r="333" ht="30" customHeight="1" spans="1:7">
      <c r="A333" s="242">
        <v>5</v>
      </c>
      <c r="B333" s="250" t="s">
        <v>1232</v>
      </c>
      <c r="C333" s="243">
        <v>607</v>
      </c>
      <c r="D333" s="243"/>
      <c r="E333" s="244"/>
      <c r="F333" s="245"/>
      <c r="G333" s="246"/>
    </row>
    <row r="334" ht="30" customHeight="1" spans="1:7">
      <c r="A334" s="242"/>
      <c r="B334" s="250" t="s">
        <v>1232</v>
      </c>
      <c r="C334" s="243" t="s">
        <v>1233</v>
      </c>
      <c r="D334" s="243"/>
      <c r="E334" s="244"/>
      <c r="F334" s="245"/>
      <c r="G334" s="246"/>
    </row>
    <row r="335" ht="30" customHeight="1" spans="1:7">
      <c r="A335" s="242"/>
      <c r="B335" s="250" t="s">
        <v>1232</v>
      </c>
      <c r="C335" s="251" t="s">
        <v>1234</v>
      </c>
      <c r="D335" s="251"/>
      <c r="E335" s="244"/>
      <c r="F335" s="245"/>
      <c r="G335" s="246"/>
    </row>
    <row r="336" ht="30" customHeight="1" spans="1:7">
      <c r="A336" s="242">
        <v>6</v>
      </c>
      <c r="B336" s="248" t="s">
        <v>1235</v>
      </c>
      <c r="C336" s="243" t="s">
        <v>1236</v>
      </c>
      <c r="D336" s="243"/>
      <c r="E336" s="244"/>
      <c r="F336" s="245"/>
      <c r="G336" s="246"/>
    </row>
    <row r="337" ht="30" customHeight="1" spans="1:7">
      <c r="A337" s="242">
        <v>7</v>
      </c>
      <c r="B337" s="248" t="s">
        <v>1235</v>
      </c>
      <c r="C337" s="243" t="s">
        <v>1237</v>
      </c>
      <c r="D337" s="243"/>
      <c r="E337" s="244"/>
      <c r="F337" s="245"/>
      <c r="G337" s="246"/>
    </row>
    <row r="338" ht="30" customHeight="1" spans="1:7">
      <c r="A338" s="242">
        <v>7</v>
      </c>
      <c r="B338" s="247" t="s">
        <v>1235</v>
      </c>
      <c r="C338" s="243">
        <v>609</v>
      </c>
      <c r="D338" s="243"/>
      <c r="E338" s="244"/>
      <c r="F338" s="245"/>
      <c r="G338" s="246"/>
    </row>
    <row r="339" ht="30" customHeight="1" spans="1:7">
      <c r="A339" s="242">
        <v>8</v>
      </c>
      <c r="B339" s="249" t="s">
        <v>1238</v>
      </c>
      <c r="C339" s="243">
        <v>610</v>
      </c>
      <c r="D339" s="243"/>
      <c r="E339" s="244"/>
      <c r="F339" s="245"/>
      <c r="G339" s="246"/>
    </row>
    <row r="340" ht="30" customHeight="1" spans="1:7">
      <c r="A340" s="242">
        <v>9</v>
      </c>
      <c r="B340" s="249" t="s">
        <v>1239</v>
      </c>
      <c r="C340" s="243">
        <v>611</v>
      </c>
      <c r="D340" s="243"/>
      <c r="E340" s="244"/>
      <c r="F340" s="245"/>
      <c r="G340" s="246"/>
    </row>
    <row r="341" ht="30" customHeight="1" spans="1:7">
      <c r="A341" s="242"/>
      <c r="B341" s="250" t="s">
        <v>1240</v>
      </c>
      <c r="C341" s="243">
        <v>612</v>
      </c>
      <c r="D341" s="243"/>
      <c r="E341" s="244"/>
      <c r="F341" s="245"/>
      <c r="G341" s="246"/>
    </row>
    <row r="342" ht="30" customHeight="1" spans="1:7">
      <c r="A342" s="242">
        <v>10</v>
      </c>
      <c r="B342" s="250" t="s">
        <v>1241</v>
      </c>
      <c r="C342" s="243" t="s">
        <v>1242</v>
      </c>
      <c r="D342" s="243"/>
      <c r="E342" s="244"/>
      <c r="F342" s="245"/>
      <c r="G342" s="246"/>
    </row>
    <row r="343" ht="30" customHeight="1" spans="1:7">
      <c r="A343" s="242">
        <v>11</v>
      </c>
      <c r="B343" s="250" t="s">
        <v>1243</v>
      </c>
      <c r="C343" s="243">
        <v>613</v>
      </c>
      <c r="D343" s="243"/>
      <c r="E343" s="244"/>
      <c r="F343" s="245"/>
      <c r="G343" s="246"/>
    </row>
    <row r="344" ht="30" customHeight="1" spans="1:7">
      <c r="A344" s="242">
        <v>12</v>
      </c>
      <c r="B344" s="248" t="s">
        <v>1244</v>
      </c>
      <c r="C344" s="243">
        <v>614</v>
      </c>
      <c r="D344" s="243"/>
      <c r="E344" s="244"/>
      <c r="F344" s="245"/>
      <c r="G344" s="246"/>
    </row>
    <row r="345" ht="30" customHeight="1" spans="1:7">
      <c r="A345" s="242">
        <v>13</v>
      </c>
      <c r="B345" s="248" t="s">
        <v>1245</v>
      </c>
      <c r="C345" s="243">
        <v>615</v>
      </c>
      <c r="D345" s="243"/>
      <c r="E345" s="244"/>
      <c r="F345" s="245"/>
      <c r="G345" s="246"/>
    </row>
    <row r="346" ht="30" customHeight="1" spans="1:7">
      <c r="A346" s="242">
        <v>14</v>
      </c>
      <c r="B346" s="248" t="s">
        <v>1246</v>
      </c>
      <c r="C346" s="243">
        <v>616</v>
      </c>
      <c r="D346" s="243"/>
      <c r="E346" s="244"/>
      <c r="F346" s="245"/>
      <c r="G346" s="246"/>
    </row>
    <row r="347" ht="30" customHeight="1" spans="1:7">
      <c r="A347" s="242">
        <v>15</v>
      </c>
      <c r="B347" s="248" t="s">
        <v>1247</v>
      </c>
      <c r="C347" s="243">
        <v>617</v>
      </c>
      <c r="D347" s="243"/>
      <c r="E347" s="244"/>
      <c r="F347" s="245"/>
      <c r="G347" s="246"/>
    </row>
    <row r="348" ht="30" customHeight="1" spans="1:7">
      <c r="A348" s="242">
        <v>16</v>
      </c>
      <c r="B348" s="248" t="s">
        <v>1247</v>
      </c>
      <c r="C348" s="243">
        <v>618</v>
      </c>
      <c r="D348" s="243"/>
      <c r="E348" s="244"/>
      <c r="F348" s="245"/>
      <c r="G348" s="246"/>
    </row>
    <row r="349" ht="30" customHeight="1" spans="1:7">
      <c r="A349" s="242">
        <v>17</v>
      </c>
      <c r="B349" s="248" t="s">
        <v>1248</v>
      </c>
      <c r="C349" s="243">
        <v>619</v>
      </c>
      <c r="D349" s="243"/>
      <c r="E349" s="244"/>
      <c r="F349" s="245"/>
      <c r="G349" s="246"/>
    </row>
    <row r="350" ht="30" customHeight="1" spans="1:7">
      <c r="A350" s="242">
        <v>18</v>
      </c>
      <c r="B350" s="248" t="s">
        <v>1249</v>
      </c>
      <c r="C350" s="243">
        <v>620</v>
      </c>
      <c r="D350" s="243"/>
      <c r="E350" s="244"/>
      <c r="F350" s="245"/>
      <c r="G350" s="246"/>
    </row>
    <row r="351" ht="30" customHeight="1" spans="1:7">
      <c r="A351" s="242">
        <v>19</v>
      </c>
      <c r="B351" s="248" t="s">
        <v>1250</v>
      </c>
      <c r="C351" s="243">
        <v>621</v>
      </c>
      <c r="D351" s="243"/>
      <c r="E351" s="244"/>
      <c r="F351" s="245"/>
      <c r="G351" s="246"/>
    </row>
    <row r="352" ht="30" customHeight="1" spans="1:7">
      <c r="A352" s="242">
        <v>20</v>
      </c>
      <c r="B352" s="248" t="s">
        <v>1251</v>
      </c>
      <c r="C352" s="243" t="s">
        <v>1252</v>
      </c>
      <c r="D352" s="243"/>
      <c r="E352" s="244"/>
      <c r="F352" s="245"/>
      <c r="G352" s="246"/>
    </row>
    <row r="353" ht="30" customHeight="1" spans="1:7">
      <c r="A353" s="242"/>
      <c r="B353" s="248" t="s">
        <v>1251</v>
      </c>
      <c r="C353" s="243" t="s">
        <v>1253</v>
      </c>
      <c r="D353" s="243"/>
      <c r="E353" s="244"/>
      <c r="F353" s="245"/>
      <c r="G353" s="246"/>
    </row>
    <row r="354" ht="30" customHeight="1" spans="1:7">
      <c r="A354" s="242">
        <v>21</v>
      </c>
      <c r="B354" s="248" t="s">
        <v>1254</v>
      </c>
      <c r="C354" s="243">
        <v>623</v>
      </c>
      <c r="D354" s="243"/>
      <c r="E354" s="244"/>
      <c r="F354" s="245"/>
      <c r="G354" s="246"/>
    </row>
    <row r="355" ht="30" customHeight="1" spans="1:7">
      <c r="A355" s="242">
        <v>22</v>
      </c>
      <c r="B355" s="252" t="s">
        <v>1255</v>
      </c>
      <c r="C355" s="243">
        <v>624</v>
      </c>
      <c r="D355" s="243"/>
      <c r="E355" s="244"/>
      <c r="F355" s="245"/>
      <c r="G355" s="246"/>
    </row>
    <row r="356" ht="30" customHeight="1" spans="1:7">
      <c r="A356" s="242">
        <v>23</v>
      </c>
      <c r="B356" s="247" t="s">
        <v>1256</v>
      </c>
      <c r="C356" s="243">
        <v>625</v>
      </c>
      <c r="D356" s="243"/>
      <c r="E356" s="244"/>
      <c r="F356" s="245"/>
      <c r="G356" s="246"/>
    </row>
    <row r="357" ht="30" customHeight="1" spans="1:7">
      <c r="A357" s="242">
        <v>24</v>
      </c>
      <c r="B357" s="248" t="s">
        <v>1257</v>
      </c>
      <c r="C357" s="243">
        <v>626</v>
      </c>
      <c r="D357" s="243"/>
      <c r="E357" s="244"/>
      <c r="F357" s="245"/>
      <c r="G357" s="246"/>
    </row>
    <row r="358" ht="30" customHeight="1" spans="1:7">
      <c r="A358" s="242">
        <v>25</v>
      </c>
      <c r="B358" s="242" t="s">
        <v>1258</v>
      </c>
      <c r="C358" s="243">
        <v>627</v>
      </c>
      <c r="D358" s="243"/>
      <c r="E358" s="244"/>
      <c r="F358" s="245"/>
      <c r="G358" s="246"/>
    </row>
    <row r="359" ht="30" customHeight="1" spans="1:7">
      <c r="A359" s="242">
        <v>26</v>
      </c>
      <c r="B359" s="248" t="s">
        <v>1259</v>
      </c>
      <c r="C359" s="243">
        <v>629</v>
      </c>
      <c r="D359" s="243"/>
      <c r="E359" s="244"/>
      <c r="F359" s="245"/>
      <c r="G359" s="246"/>
    </row>
    <row r="360" ht="30" customHeight="1" spans="1:7">
      <c r="A360" s="242">
        <v>27</v>
      </c>
      <c r="B360" s="248" t="s">
        <v>1260</v>
      </c>
      <c r="C360" s="243">
        <v>630</v>
      </c>
      <c r="D360" s="243"/>
      <c r="E360" s="244"/>
      <c r="F360" s="245"/>
      <c r="G360" s="246"/>
    </row>
    <row r="361" ht="30" customHeight="1" spans="1:7">
      <c r="A361" s="242">
        <v>28</v>
      </c>
      <c r="B361" s="242" t="s">
        <v>1261</v>
      </c>
      <c r="C361" s="243">
        <v>631</v>
      </c>
      <c r="D361" s="243"/>
      <c r="E361" s="244"/>
      <c r="F361" s="245"/>
      <c r="G361" s="246"/>
    </row>
    <row r="362" ht="30" customHeight="1" spans="1:7">
      <c r="A362" s="242">
        <v>29</v>
      </c>
      <c r="B362" s="248" t="s">
        <v>1262</v>
      </c>
      <c r="C362" s="243">
        <v>632</v>
      </c>
      <c r="D362" s="243"/>
      <c r="E362" s="244"/>
      <c r="F362" s="245"/>
      <c r="G362" s="246"/>
    </row>
    <row r="363" ht="30" customHeight="1" spans="1:7">
      <c r="A363" s="242">
        <v>30</v>
      </c>
      <c r="B363" s="242" t="s">
        <v>1262</v>
      </c>
      <c r="C363" s="243">
        <v>634</v>
      </c>
      <c r="D363" s="243"/>
      <c r="E363" s="244"/>
      <c r="F363" s="245"/>
      <c r="G363" s="246"/>
    </row>
    <row r="364" ht="30" customHeight="1" spans="1:7">
      <c r="A364" s="242">
        <v>31</v>
      </c>
      <c r="B364" s="248" t="s">
        <v>1263</v>
      </c>
      <c r="C364" s="243">
        <v>635</v>
      </c>
      <c r="D364" s="243"/>
      <c r="E364" s="244"/>
      <c r="F364" s="245"/>
      <c r="G364" s="246"/>
    </row>
    <row r="365" ht="30" customHeight="1" spans="1:7">
      <c r="A365" s="242"/>
      <c r="B365" s="248" t="s">
        <v>1264</v>
      </c>
      <c r="C365" s="243"/>
      <c r="D365" s="243"/>
      <c r="E365" s="244"/>
      <c r="F365" s="245"/>
      <c r="G365" s="246"/>
    </row>
    <row r="366" ht="30" customHeight="1" spans="1:7">
      <c r="A366" s="242">
        <v>32</v>
      </c>
      <c r="B366" s="248" t="s">
        <v>1265</v>
      </c>
      <c r="C366" s="243">
        <v>636</v>
      </c>
      <c r="D366" s="243"/>
      <c r="E366" s="244"/>
      <c r="F366" s="245"/>
      <c r="G366" s="246"/>
    </row>
    <row r="367" ht="30" customHeight="1" spans="1:7">
      <c r="A367" s="242">
        <v>33</v>
      </c>
      <c r="B367" s="248" t="s">
        <v>1266</v>
      </c>
      <c r="C367" s="243">
        <v>637</v>
      </c>
      <c r="D367" s="243"/>
      <c r="E367" s="244"/>
      <c r="F367" s="245"/>
      <c r="G367" s="246"/>
    </row>
    <row r="368" ht="30" customHeight="1" spans="1:7">
      <c r="A368" s="242">
        <v>34</v>
      </c>
      <c r="B368" s="248" t="s">
        <v>1267</v>
      </c>
      <c r="C368" s="243">
        <v>638</v>
      </c>
      <c r="D368" s="243"/>
      <c r="E368" s="244"/>
      <c r="F368" s="245"/>
      <c r="G368" s="246"/>
    </row>
    <row r="369" ht="30" customHeight="1" spans="1:7">
      <c r="A369" s="242">
        <v>35</v>
      </c>
      <c r="B369" s="248" t="s">
        <v>1268</v>
      </c>
      <c r="C369" s="243">
        <v>639</v>
      </c>
      <c r="D369" s="243"/>
      <c r="E369" s="244"/>
      <c r="F369" s="245"/>
      <c r="G369" s="246"/>
    </row>
    <row r="370" ht="30" customHeight="1" spans="1:7">
      <c r="A370" s="242"/>
      <c r="B370" s="248" t="s">
        <v>1268</v>
      </c>
      <c r="C370" s="243" t="s">
        <v>1269</v>
      </c>
      <c r="D370" s="243"/>
      <c r="E370" s="244"/>
      <c r="F370" s="245"/>
      <c r="G370" s="246"/>
    </row>
    <row r="371" ht="30" customHeight="1" spans="1:7">
      <c r="A371" s="242">
        <v>36</v>
      </c>
      <c r="B371" s="248" t="s">
        <v>1270</v>
      </c>
      <c r="C371" s="243">
        <v>640</v>
      </c>
      <c r="D371" s="243"/>
      <c r="E371" s="244"/>
      <c r="F371" s="245"/>
      <c r="G371" s="246"/>
    </row>
    <row r="372" ht="30" customHeight="1" spans="1:7">
      <c r="A372" s="242">
        <v>37</v>
      </c>
      <c r="B372" s="248" t="s">
        <v>1271</v>
      </c>
      <c r="C372" s="243">
        <v>641</v>
      </c>
      <c r="D372" s="243"/>
      <c r="E372" s="244"/>
      <c r="F372" s="245"/>
      <c r="G372" s="246"/>
    </row>
    <row r="373" ht="30" customHeight="1" spans="1:7">
      <c r="A373" s="242"/>
      <c r="B373" s="248" t="s">
        <v>1272</v>
      </c>
      <c r="C373" s="243" t="s">
        <v>1273</v>
      </c>
      <c r="D373" s="243"/>
      <c r="E373" s="244"/>
      <c r="F373" s="245"/>
      <c r="G373" s="246"/>
    </row>
    <row r="374" ht="30" customHeight="1" spans="1:7">
      <c r="A374" s="242"/>
      <c r="B374" s="248" t="s">
        <v>1274</v>
      </c>
      <c r="C374" s="243"/>
      <c r="D374" s="243"/>
      <c r="E374" s="244"/>
      <c r="F374" s="245"/>
      <c r="G374" s="246"/>
    </row>
    <row r="375" ht="30" customHeight="1" spans="1:7">
      <c r="A375" s="242">
        <v>38</v>
      </c>
      <c r="B375" s="248" t="s">
        <v>1275</v>
      </c>
      <c r="C375" s="243">
        <v>642</v>
      </c>
      <c r="D375" s="243"/>
      <c r="E375" s="244"/>
      <c r="F375" s="245"/>
      <c r="G375" s="246"/>
    </row>
    <row r="376" ht="30" customHeight="1" spans="1:7">
      <c r="A376" s="242"/>
      <c r="B376" s="248" t="s">
        <v>1276</v>
      </c>
      <c r="C376" s="243"/>
      <c r="D376" s="243"/>
      <c r="E376" s="244"/>
      <c r="F376" s="245"/>
      <c r="G376" s="246"/>
    </row>
    <row r="377" ht="30" customHeight="1" spans="1:7">
      <c r="A377" s="242"/>
      <c r="B377" s="248" t="s">
        <v>1277</v>
      </c>
      <c r="C377" s="243"/>
      <c r="D377" s="243"/>
      <c r="E377" s="244"/>
      <c r="F377" s="245"/>
      <c r="G377" s="246"/>
    </row>
    <row r="378" ht="30" customHeight="1" spans="1:7">
      <c r="A378" s="242"/>
      <c r="B378" s="248" t="s">
        <v>1278</v>
      </c>
      <c r="C378" s="243"/>
      <c r="D378" s="243"/>
      <c r="E378" s="244"/>
      <c r="F378" s="245"/>
      <c r="G378" s="246"/>
    </row>
    <row r="379" ht="30" customHeight="1" spans="1:7">
      <c r="A379" s="242"/>
      <c r="B379" s="248" t="s">
        <v>1277</v>
      </c>
      <c r="C379" s="243"/>
      <c r="D379" s="243"/>
      <c r="E379" s="244"/>
      <c r="F379" s="245"/>
      <c r="G379" s="246"/>
    </row>
    <row r="380" ht="30" customHeight="1" spans="1:7">
      <c r="A380" s="242"/>
      <c r="B380" s="248" t="s">
        <v>1279</v>
      </c>
      <c r="C380" s="243"/>
      <c r="D380" s="243"/>
      <c r="E380" s="244"/>
      <c r="F380" s="245"/>
      <c r="G380" s="246"/>
    </row>
    <row r="381" ht="30" customHeight="1" spans="1:7">
      <c r="A381" s="248"/>
      <c r="B381" s="248"/>
      <c r="C381" s="243"/>
      <c r="D381" s="243"/>
      <c r="E381" s="244"/>
      <c r="F381" s="253"/>
      <c r="G381" s="246"/>
    </row>
    <row r="382" ht="30" customHeight="1" spans="1:7">
      <c r="A382" s="248"/>
      <c r="B382" s="248"/>
      <c r="C382" s="243"/>
      <c r="D382" s="243"/>
      <c r="E382" s="244"/>
      <c r="F382" s="253"/>
      <c r="G382" s="246"/>
    </row>
    <row r="383" ht="30" customHeight="1" spans="1:7">
      <c r="A383" s="242">
        <v>39</v>
      </c>
      <c r="B383" s="248" t="s">
        <v>1280</v>
      </c>
      <c r="C383" s="243">
        <v>643</v>
      </c>
      <c r="D383" s="243"/>
      <c r="E383" s="244"/>
      <c r="F383" s="245"/>
      <c r="G383" s="246"/>
    </row>
    <row r="384" ht="30" customHeight="1" spans="1:7">
      <c r="A384" s="242"/>
      <c r="B384" s="248" t="s">
        <v>1281</v>
      </c>
      <c r="C384" s="243"/>
      <c r="D384" s="243"/>
      <c r="E384" s="244"/>
      <c r="F384" s="245"/>
      <c r="G384" s="246"/>
    </row>
    <row r="385" ht="30" customHeight="1" spans="1:7">
      <c r="A385" s="242"/>
      <c r="B385" s="248" t="s">
        <v>1282</v>
      </c>
      <c r="C385" s="243"/>
      <c r="D385" s="243"/>
      <c r="E385" s="244"/>
      <c r="F385" s="245"/>
      <c r="G385" s="246"/>
    </row>
    <row r="386" ht="30" customHeight="1" spans="1:7">
      <c r="A386" s="242">
        <v>40</v>
      </c>
      <c r="B386" s="248" t="s">
        <v>1276</v>
      </c>
      <c r="C386" s="243">
        <v>644</v>
      </c>
      <c r="D386" s="243"/>
      <c r="E386" s="244"/>
      <c r="F386" s="245"/>
      <c r="G386" s="246"/>
    </row>
    <row r="387" ht="30" customHeight="1" spans="1:7">
      <c r="A387" s="242"/>
      <c r="B387" s="248" t="s">
        <v>1277</v>
      </c>
      <c r="C387" s="243"/>
      <c r="D387" s="243"/>
      <c r="E387" s="244"/>
      <c r="F387" s="245"/>
      <c r="G387" s="246"/>
    </row>
    <row r="388" ht="30" customHeight="1" spans="1:7">
      <c r="A388" s="242"/>
      <c r="B388" s="248" t="s">
        <v>1283</v>
      </c>
      <c r="C388" s="243"/>
      <c r="D388" s="243"/>
      <c r="E388" s="244"/>
      <c r="F388" s="245"/>
      <c r="G388" s="246"/>
    </row>
    <row r="389" ht="30" customHeight="1" spans="1:7">
      <c r="A389" s="242"/>
      <c r="B389" s="248" t="s">
        <v>1284</v>
      </c>
      <c r="C389" s="243"/>
      <c r="D389" s="243"/>
      <c r="E389" s="244"/>
      <c r="F389" s="245"/>
      <c r="G389" s="246"/>
    </row>
    <row r="390" ht="30" customHeight="1" spans="1:7">
      <c r="A390" s="242"/>
      <c r="B390" s="254"/>
      <c r="C390" s="243"/>
      <c r="D390" s="243"/>
      <c r="E390" s="244"/>
      <c r="F390" s="245"/>
      <c r="G390" s="246"/>
    </row>
    <row r="391" ht="30" customHeight="1" spans="1:7">
      <c r="A391" s="242"/>
      <c r="B391" s="254"/>
      <c r="C391" s="243"/>
      <c r="D391" s="243"/>
      <c r="E391" s="244"/>
      <c r="F391" s="245"/>
      <c r="G391" s="246"/>
    </row>
    <row r="392" ht="30" customHeight="1" spans="1:7">
      <c r="A392" s="248">
        <v>42</v>
      </c>
      <c r="B392" s="248" t="s">
        <v>1285</v>
      </c>
      <c r="C392" s="243">
        <v>647</v>
      </c>
      <c r="D392" s="243"/>
      <c r="E392" s="244"/>
      <c r="F392" s="253"/>
      <c r="G392" s="246"/>
    </row>
    <row r="393" ht="30" customHeight="1" spans="1:7">
      <c r="A393" s="242">
        <v>43</v>
      </c>
      <c r="B393" s="248" t="s">
        <v>1286</v>
      </c>
      <c r="C393" s="243">
        <v>648</v>
      </c>
      <c r="D393" s="243"/>
      <c r="E393" s="244"/>
      <c r="F393" s="245"/>
      <c r="G393" s="246"/>
    </row>
    <row r="394" ht="30" customHeight="1" spans="1:7">
      <c r="A394" s="242"/>
      <c r="B394" s="248" t="s">
        <v>1277</v>
      </c>
      <c r="C394" s="243"/>
      <c r="D394" s="243"/>
      <c r="E394" s="244"/>
      <c r="F394" s="245"/>
      <c r="G394" s="246"/>
    </row>
    <row r="395" ht="30" customHeight="1" spans="1:7">
      <c r="A395" s="242"/>
      <c r="B395" s="248" t="s">
        <v>1287</v>
      </c>
      <c r="C395" s="243"/>
      <c r="D395" s="243"/>
      <c r="E395" s="244"/>
      <c r="F395" s="245"/>
      <c r="G395" s="246"/>
    </row>
    <row r="396" ht="30" customHeight="1" spans="1:7">
      <c r="A396" s="242"/>
      <c r="B396" s="248" t="s">
        <v>1288</v>
      </c>
      <c r="C396" s="243"/>
      <c r="D396" s="243"/>
      <c r="E396" s="244"/>
      <c r="F396" s="245"/>
      <c r="G396" s="246"/>
    </row>
    <row r="397" ht="30" customHeight="1" spans="1:7">
      <c r="A397" s="248"/>
      <c r="B397" s="248" t="s">
        <v>1289</v>
      </c>
      <c r="C397" s="243">
        <v>649</v>
      </c>
      <c r="D397" s="243"/>
      <c r="E397" s="244"/>
      <c r="F397" s="253"/>
      <c r="G397" s="246"/>
    </row>
    <row r="398" ht="30" customHeight="1" spans="1:7">
      <c r="A398" s="242">
        <v>44</v>
      </c>
      <c r="B398" s="248" t="s">
        <v>1290</v>
      </c>
      <c r="C398" s="243"/>
      <c r="D398" s="243"/>
      <c r="E398" s="244"/>
      <c r="F398" s="245"/>
      <c r="G398" s="246"/>
    </row>
    <row r="399" ht="30" customHeight="1" spans="1:7">
      <c r="A399" s="242"/>
      <c r="B399" s="248" t="s">
        <v>1276</v>
      </c>
      <c r="C399" s="243"/>
      <c r="D399" s="243"/>
      <c r="E399" s="244"/>
      <c r="F399" s="245"/>
      <c r="G399" s="246"/>
    </row>
    <row r="400" ht="30" customHeight="1" spans="1:7">
      <c r="A400" s="242"/>
      <c r="B400" s="248" t="s">
        <v>1277</v>
      </c>
      <c r="C400" s="243"/>
      <c r="D400" s="243"/>
      <c r="E400" s="244"/>
      <c r="F400" s="245"/>
      <c r="G400" s="246"/>
    </row>
    <row r="401" ht="30" customHeight="1" spans="1:7">
      <c r="A401" s="242"/>
      <c r="B401" s="248" t="s">
        <v>1291</v>
      </c>
      <c r="C401" s="243"/>
      <c r="D401" s="243"/>
      <c r="E401" s="244"/>
      <c r="F401" s="245"/>
      <c r="G401" s="246"/>
    </row>
    <row r="402" ht="30" customHeight="1" spans="1:7">
      <c r="A402" s="242"/>
      <c r="B402" s="248" t="s">
        <v>1292</v>
      </c>
      <c r="C402" s="243"/>
      <c r="D402" s="243"/>
      <c r="E402" s="244"/>
      <c r="F402" s="245"/>
      <c r="G402" s="246"/>
    </row>
    <row r="403" ht="30" customHeight="1" spans="1:7">
      <c r="A403" s="242"/>
      <c r="B403" s="248" t="s">
        <v>1290</v>
      </c>
      <c r="C403" s="243"/>
      <c r="D403" s="243"/>
      <c r="E403" s="244"/>
      <c r="F403" s="245"/>
      <c r="G403" s="246"/>
    </row>
    <row r="404" ht="30" customHeight="1" spans="1:7">
      <c r="A404" s="242"/>
      <c r="B404" s="248" t="s">
        <v>1276</v>
      </c>
      <c r="C404" s="243"/>
      <c r="D404" s="243"/>
      <c r="E404" s="244"/>
      <c r="F404" s="245"/>
      <c r="G404" s="246"/>
    </row>
    <row r="405" ht="30" customHeight="1" spans="1:7">
      <c r="A405" s="242"/>
      <c r="B405" s="248" t="s">
        <v>1277</v>
      </c>
      <c r="C405" s="243"/>
      <c r="D405" s="243"/>
      <c r="E405" s="244"/>
      <c r="F405" s="245"/>
      <c r="G405" s="246"/>
    </row>
    <row r="406" ht="30" customHeight="1" spans="1:7">
      <c r="A406" s="242"/>
      <c r="B406" s="248" t="s">
        <v>1291</v>
      </c>
      <c r="C406" s="243"/>
      <c r="D406" s="243"/>
      <c r="E406" s="244"/>
      <c r="F406" s="245"/>
      <c r="G406" s="246"/>
    </row>
    <row r="407" ht="30" customHeight="1" spans="1:7">
      <c r="A407" s="242"/>
      <c r="B407" s="248" t="s">
        <v>1292</v>
      </c>
      <c r="C407" s="243"/>
      <c r="D407" s="243"/>
      <c r="E407" s="244"/>
      <c r="F407" s="245"/>
      <c r="G407" s="246"/>
    </row>
    <row r="408" ht="30" customHeight="1" spans="1:7">
      <c r="A408" s="242">
        <v>45</v>
      </c>
      <c r="B408" s="248" t="s">
        <v>1293</v>
      </c>
      <c r="C408" s="243"/>
      <c r="D408" s="243"/>
      <c r="E408" s="244"/>
      <c r="F408" s="245"/>
      <c r="G408" s="246"/>
    </row>
    <row r="409" ht="30" customHeight="1" spans="1:7">
      <c r="A409" s="242"/>
      <c r="B409" s="248" t="s">
        <v>1277</v>
      </c>
      <c r="C409" s="243"/>
      <c r="D409" s="243"/>
      <c r="E409" s="244"/>
      <c r="F409" s="245"/>
      <c r="G409" s="246"/>
    </row>
    <row r="410" ht="30" customHeight="1" spans="1:7">
      <c r="A410" s="242"/>
      <c r="B410" s="248" t="s">
        <v>1294</v>
      </c>
      <c r="C410" s="243"/>
      <c r="D410" s="243"/>
      <c r="E410" s="244"/>
      <c r="F410" s="245"/>
      <c r="G410" s="246"/>
    </row>
    <row r="411" ht="30" customHeight="1" spans="1:7">
      <c r="A411" s="242">
        <v>46</v>
      </c>
      <c r="B411" s="242" t="s">
        <v>1295</v>
      </c>
      <c r="C411" s="243"/>
      <c r="D411" s="243"/>
      <c r="E411" s="244"/>
      <c r="F411" s="245"/>
      <c r="G411" s="246"/>
    </row>
    <row r="412" ht="30" customHeight="1" spans="1:7">
      <c r="A412" s="242">
        <v>47</v>
      </c>
      <c r="B412" s="248" t="s">
        <v>1296</v>
      </c>
      <c r="C412" s="243"/>
      <c r="D412" s="243"/>
      <c r="E412" s="244"/>
      <c r="F412" s="245"/>
      <c r="G412" s="246"/>
    </row>
    <row r="413" ht="30" customHeight="1" spans="1:7">
      <c r="A413" s="242">
        <v>48</v>
      </c>
      <c r="B413" s="242" t="s">
        <v>1297</v>
      </c>
      <c r="C413" s="243"/>
      <c r="D413" s="243"/>
      <c r="E413" s="244"/>
      <c r="F413" s="245"/>
      <c r="G413" s="246"/>
    </row>
    <row r="414" ht="30" customHeight="1" spans="1:7">
      <c r="A414" s="242"/>
      <c r="B414" s="242" t="s">
        <v>1297</v>
      </c>
      <c r="C414" s="243"/>
      <c r="D414" s="243"/>
      <c r="E414" s="244"/>
      <c r="F414" s="245"/>
      <c r="G414" s="246"/>
    </row>
    <row r="415" ht="30" customHeight="1" spans="1:7">
      <c r="A415" s="242">
        <v>49</v>
      </c>
      <c r="B415" s="242" t="s">
        <v>1298</v>
      </c>
      <c r="C415" s="243"/>
      <c r="D415" s="243"/>
      <c r="E415" s="244"/>
      <c r="F415" s="245"/>
      <c r="G415" s="246"/>
    </row>
    <row r="416" ht="30" customHeight="1" spans="1:7">
      <c r="A416" s="242"/>
      <c r="B416" s="242" t="s">
        <v>1299</v>
      </c>
      <c r="C416" s="243" t="s">
        <v>1300</v>
      </c>
      <c r="D416" s="243"/>
      <c r="E416" s="244"/>
      <c r="F416" s="245"/>
      <c r="G416" s="246"/>
    </row>
    <row r="417" ht="30" customHeight="1" spans="1:7">
      <c r="A417" s="242"/>
      <c r="B417" s="242" t="s">
        <v>1299</v>
      </c>
      <c r="C417" s="243" t="s">
        <v>1301</v>
      </c>
      <c r="D417" s="243"/>
      <c r="E417" s="244"/>
      <c r="F417" s="245"/>
      <c r="G417" s="246"/>
    </row>
    <row r="418" ht="30" customHeight="1" spans="1:7">
      <c r="A418" s="248"/>
      <c r="B418" s="248" t="s">
        <v>1302</v>
      </c>
      <c r="C418" s="243" t="s">
        <v>1303</v>
      </c>
      <c r="D418" s="243"/>
      <c r="E418" s="244"/>
      <c r="F418" s="253"/>
      <c r="G418" s="246"/>
    </row>
    <row r="419" ht="30" customHeight="1" spans="1:7">
      <c r="A419" s="242"/>
      <c r="B419" s="248" t="s">
        <v>1304</v>
      </c>
      <c r="C419" s="243" t="s">
        <v>1305</v>
      </c>
      <c r="D419" s="243"/>
      <c r="E419" s="244"/>
      <c r="F419" s="245"/>
      <c r="G419" s="246"/>
    </row>
    <row r="420" ht="15" spans="1:7">
      <c r="A420" s="242"/>
      <c r="B420" s="254"/>
      <c r="C420" s="255"/>
      <c r="D420" s="255"/>
      <c r="E420" s="244"/>
      <c r="F420" s="245"/>
      <c r="G420" s="246"/>
    </row>
    <row r="421" ht="15" spans="1:7">
      <c r="A421" s="242"/>
      <c r="B421" s="254"/>
      <c r="C421" s="256"/>
      <c r="D421" s="256"/>
      <c r="E421" s="244"/>
      <c r="F421" s="245"/>
      <c r="G421" s="246"/>
    </row>
    <row r="422" ht="15" spans="1:7">
      <c r="A422" s="257"/>
      <c r="B422" s="257"/>
      <c r="C422" s="258"/>
      <c r="D422" s="258"/>
      <c r="E422" s="244"/>
      <c r="F422" s="253"/>
      <c r="G422" s="246"/>
    </row>
    <row r="423" ht="15" spans="1:7">
      <c r="A423" s="257"/>
      <c r="B423" s="257"/>
      <c r="C423" s="258"/>
      <c r="D423" s="258"/>
      <c r="E423" s="244"/>
      <c r="F423" s="253"/>
      <c r="G423" s="246"/>
    </row>
    <row r="424" ht="15" spans="1:7">
      <c r="A424" s="257"/>
      <c r="B424" s="257"/>
      <c r="C424" s="258"/>
      <c r="D424" s="258"/>
      <c r="E424" s="244"/>
      <c r="F424" s="253"/>
      <c r="G424" s="246"/>
    </row>
    <row r="425" spans="1:7">
      <c r="A425" s="253"/>
      <c r="B425" s="253"/>
      <c r="C425" s="259"/>
      <c r="D425" s="259"/>
      <c r="E425" s="59"/>
      <c r="F425" s="253"/>
      <c r="G425" s="246"/>
    </row>
    <row r="426" spans="1:7">
      <c r="A426" s="253"/>
      <c r="B426" s="253"/>
      <c r="C426" s="259"/>
      <c r="D426" s="259"/>
      <c r="E426" s="59"/>
      <c r="F426" s="253"/>
      <c r="G426" s="246"/>
    </row>
    <row r="427" spans="1:7">
      <c r="A427" s="253"/>
      <c r="B427" s="253"/>
      <c r="C427" s="259"/>
      <c r="D427" s="259"/>
      <c r="E427" s="59"/>
      <c r="F427" s="253"/>
      <c r="G427" s="246"/>
    </row>
    <row r="428" spans="1:7">
      <c r="A428" s="253"/>
      <c r="B428" s="253"/>
      <c r="C428" s="259"/>
      <c r="D428" s="259"/>
      <c r="E428" s="59"/>
      <c r="F428" s="253"/>
      <c r="G428" s="246"/>
    </row>
    <row r="429" spans="1:7">
      <c r="A429" s="253"/>
      <c r="B429" s="253"/>
      <c r="C429" s="259"/>
      <c r="D429" s="259"/>
      <c r="E429" s="59"/>
      <c r="F429" s="253"/>
      <c r="G429" s="246"/>
    </row>
    <row r="430" spans="1:7">
      <c r="A430" s="253"/>
      <c r="B430" s="253"/>
      <c r="C430" s="259"/>
      <c r="D430" s="259"/>
      <c r="E430" s="59"/>
      <c r="F430" s="253"/>
      <c r="G430" s="246"/>
    </row>
  </sheetData>
  <mergeCells count="38">
    <mergeCell ref="A213:A215"/>
    <mergeCell ref="A218:A221"/>
    <mergeCell ref="A222:A225"/>
    <mergeCell ref="B213:B215"/>
    <mergeCell ref="B218:B221"/>
    <mergeCell ref="B222:B225"/>
    <mergeCell ref="B227:B233"/>
    <mergeCell ref="B234:B240"/>
    <mergeCell ref="B320:B321"/>
    <mergeCell ref="B322:B323"/>
    <mergeCell ref="C10:C14"/>
    <mergeCell ref="C15:C19"/>
    <mergeCell ref="C20:C24"/>
    <mergeCell ref="C25:C29"/>
    <mergeCell ref="C30:C32"/>
    <mergeCell ref="C33:C36"/>
    <mergeCell ref="C62:C64"/>
    <mergeCell ref="C213:C215"/>
    <mergeCell ref="C218:C221"/>
    <mergeCell ref="C222:C225"/>
    <mergeCell ref="C227:C233"/>
    <mergeCell ref="C234:C240"/>
    <mergeCell ref="C270:C271"/>
    <mergeCell ref="C277:C278"/>
    <mergeCell ref="C279:C280"/>
    <mergeCell ref="C281:C282"/>
    <mergeCell ref="D65:D74"/>
    <mergeCell ref="D75:D81"/>
    <mergeCell ref="D213:D215"/>
    <mergeCell ref="D218:D221"/>
    <mergeCell ref="D222:D225"/>
    <mergeCell ref="D227:D233"/>
    <mergeCell ref="D234:D240"/>
    <mergeCell ref="F139:F140"/>
    <mergeCell ref="F142:F145"/>
    <mergeCell ref="F165:F166"/>
    <mergeCell ref="F176:F180"/>
    <mergeCell ref="F189:F191"/>
  </mergeCells>
  <pageMargins left="0.7" right="0.7" top="0.75" bottom="0.75" header="0.3" footer="0.3"/>
  <pageSetup paperSize="9" orientation="portrait"/>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P264"/>
  <sheetViews>
    <sheetView tabSelected="1" zoomScale="130" zoomScaleNormal="130" workbookViewId="0">
      <pane xSplit="2" ySplit="9" topLeftCell="C10" activePane="bottomRight" state="frozen"/>
      <selection/>
      <selection pane="topRight"/>
      <selection pane="bottomLeft"/>
      <selection pane="bottomRight" activeCell="K21" sqref="K21"/>
    </sheetView>
  </sheetViews>
  <sheetFormatPr defaultColWidth="9" defaultRowHeight="11.25"/>
  <cols>
    <col min="1" max="1" width="9.14285714285714" style="14"/>
    <col min="2" max="2" width="38.3809523809524" style="15" customWidth="1"/>
    <col min="3" max="3" width="22.0761904761905" style="15" customWidth="1"/>
    <col min="4" max="4" width="18.7619047619048" style="15" customWidth="1"/>
    <col min="5" max="5" width="15.647619047619" style="15" customWidth="1"/>
    <col min="6" max="6" width="15.9333333333333" style="15" customWidth="1"/>
    <col min="7" max="7" width="17.9142857142857" style="15" customWidth="1"/>
    <col min="8" max="8" width="14.2857142857143" style="16" customWidth="1"/>
    <col min="9" max="9" width="13.5714285714286" style="16" customWidth="1"/>
    <col min="10" max="10" width="23.1809523809524" style="16" customWidth="1"/>
    <col min="11" max="11" width="18.2380952380952" style="15" customWidth="1"/>
    <col min="12" max="12" width="12.1904761904762" style="15" customWidth="1"/>
    <col min="13" max="13" width="13.1904761904762" style="15" customWidth="1"/>
    <col min="14" max="14" width="18.2666666666667" style="15" customWidth="1"/>
    <col min="15" max="15" width="11.5714285714286" style="15" customWidth="1"/>
    <col min="16" max="16" width="19" style="15" customWidth="1"/>
    <col min="17" max="17" width="9.56190476190476" style="15" customWidth="1"/>
    <col min="18" max="16383" width="9.14285714285714" style="15"/>
    <col min="16384" max="16384" width="9" style="15"/>
  </cols>
  <sheetData>
    <row r="1" spans="1:10">
      <c r="A1" s="17" t="str">
        <f>Wefoam!A4</f>
        <v>DATE :28.9.26</v>
      </c>
      <c r="B1" s="18"/>
      <c r="C1" s="18"/>
      <c r="D1" s="18"/>
      <c r="E1" s="18"/>
      <c r="F1" s="18"/>
      <c r="G1" s="18"/>
    </row>
    <row r="2" customFormat="1" ht="15"/>
    <row r="3" customFormat="1" ht="2" customHeight="1"/>
    <row r="4" customFormat="1" ht="15" hidden="1"/>
    <row r="5" customFormat="1" ht="15" hidden="1"/>
    <row r="6" customFormat="1" ht="15" hidden="1"/>
    <row r="7" customFormat="1" ht="15" hidden="1"/>
    <row r="8" customFormat="1" ht="15" hidden="1"/>
    <row r="9" ht="12" spans="1:10">
      <c r="A9" s="19" t="str">
        <f>[2]Quickool!A9</f>
        <v>ITEM CODE</v>
      </c>
      <c r="B9" s="20" t="str">
        <f>[2]Quickool!B9</f>
        <v>MODEL</v>
      </c>
      <c r="C9" s="21" t="s">
        <v>1306</v>
      </c>
      <c r="D9" s="22" t="s">
        <v>1307</v>
      </c>
      <c r="E9" s="20" t="str">
        <f>[2]Quickool!E9</f>
        <v>cond unit model</v>
      </c>
      <c r="F9" s="20" t="str">
        <f>[2]Quickool!G9</f>
        <v>fan sets</v>
      </c>
      <c r="G9" s="23" t="str">
        <f>[2]Quickool!H9</f>
        <v>cappillary tube</v>
      </c>
      <c r="H9" s="24" t="str">
        <f>[2]Quickool!$J9</f>
        <v>blower</v>
      </c>
      <c r="I9" s="25" t="str">
        <f>[2]Quickool!P9</f>
        <v>(RM) </v>
      </c>
      <c r="J9" s="26" t="s">
        <v>0</v>
      </c>
    </row>
    <row r="10" spans="1:10">
      <c r="A10" s="19" t="str">
        <f>[2]Quickool!A10</f>
        <v>CAB001</v>
      </c>
      <c r="B10" s="27" t="str">
        <f>[2]Quickool!B10</f>
        <v>Mini 2 Door cabinet c/w 1/3hp cond unit</v>
      </c>
      <c r="C10" s="27" t="str">
        <f>[2]Quickool!C10</f>
        <v>760*585*1830</v>
      </c>
      <c r="D10" s="28" t="s">
        <v>1308</v>
      </c>
      <c r="E10" s="20" t="str">
        <f>[2]Quickool!E10</f>
        <v>KK270CZ1 cw cs030</v>
      </c>
      <c r="F10" s="20" t="str">
        <f>[2]Quickool!G10</f>
        <v>10watts</v>
      </c>
      <c r="G10" s="29" t="str">
        <f>[2]Quickool!H10</f>
        <v>0.049*54" (0.4kg)</v>
      </c>
      <c r="H10" s="30" t="str">
        <f>[2]Quickool!$J10</f>
        <v>~</v>
      </c>
      <c r="I10" s="23">
        <f>[2]Quickool!P10</f>
        <v>2879.71315543262</v>
      </c>
      <c r="J10" s="25"/>
    </row>
    <row r="11" spans="1:10">
      <c r="A11" s="19" t="str">
        <f>[2]Quickool!A11</f>
        <v>CAB002</v>
      </c>
      <c r="B11" s="27" t="str">
        <f>[2]Quickool!B11</f>
        <v>2 Door cabinet c/w 3/8hp cond unit R134</v>
      </c>
      <c r="C11" s="27" t="str">
        <f>[2]Quickool!C11</f>
        <v>840*685*2080</v>
      </c>
      <c r="D11" s="31"/>
      <c r="E11" s="20" t="str">
        <f>[2]Quickool!E11</f>
        <v>K325CZ1 cs033</v>
      </c>
      <c r="F11" s="20" t="str">
        <f>[2]Quickool!G11</f>
        <v>10watts</v>
      </c>
      <c r="G11" s="29" t="str">
        <f>[2]Quickool!H11</f>
        <v>0.049*54"</v>
      </c>
      <c r="H11" s="30" t="str">
        <f>[2]Quickool!$J11</f>
        <v>~</v>
      </c>
      <c r="I11" s="23">
        <f>[2]Quickool!P11</f>
        <v>3672.91004392413</v>
      </c>
      <c r="J11" s="25"/>
    </row>
    <row r="12" spans="1:10">
      <c r="A12" s="19" t="str">
        <f>[2]Quickool!A12</f>
        <v>CAB003</v>
      </c>
      <c r="B12" s="27" t="str">
        <f>[2]Quickool!B12</f>
        <v>4 Door cabinet c/w 1/2hp cond unit R134</v>
      </c>
      <c r="C12" s="27" t="str">
        <f>[2]Quickool!C12</f>
        <v>1300*685*2080</v>
      </c>
      <c r="D12" s="31"/>
      <c r="E12" s="20" t="str">
        <f>[2]Quickool!E12</f>
        <v>K400CZ1 cw cs060</v>
      </c>
      <c r="F12" s="20" t="str">
        <f>[2]Quickool!G12</f>
        <v>16watts</v>
      </c>
      <c r="G12" s="29" t="str">
        <f>[2]Quickool!H12</f>
        <v>0.042*52" (0.8kg)</v>
      </c>
      <c r="H12" s="30" t="str">
        <f>[2]Quickool!$J12</f>
        <v>~</v>
      </c>
      <c r="I12" s="23">
        <f>[2]Quickool!P12</f>
        <v>4591.20545100465</v>
      </c>
      <c r="J12" s="25"/>
    </row>
    <row r="13" spans="1:10">
      <c r="A13" s="19" t="str">
        <f>[2]Quickool!A13</f>
        <v>CAB004</v>
      </c>
      <c r="B13" s="27" t="str">
        <f>[2]Quickool!B13</f>
        <v>6 Door cabinet c/w 5/8hp cond unit R404</v>
      </c>
      <c r="C13" s="27" t="str">
        <f>[2]Quickool!C13</f>
        <v>1930*685*2080</v>
      </c>
      <c r="D13" s="31"/>
      <c r="E13" s="20" t="str">
        <f>[2]Quickool!E13</f>
        <v>ne2178ck,mpt16la cw cs075</v>
      </c>
      <c r="F13" s="20" t="str">
        <f>[2]Quickool!G13</f>
        <v>18watts cw hi/lo switch</v>
      </c>
      <c r="G13" s="29" t="str">
        <f>[2]Quickool!H13</f>
        <v>0.055*60"</v>
      </c>
      <c r="H13" s="30" t="str">
        <f>[2]Quickool!$J13</f>
        <v>~</v>
      </c>
      <c r="I13" s="23">
        <f>[2]Quickool!P13</f>
        <v>5884.07303855827</v>
      </c>
      <c r="J13" s="25"/>
    </row>
    <row r="14" spans="1:10">
      <c r="A14" s="19" t="str">
        <f>[2]Quickool!A14</f>
        <v>CAB005</v>
      </c>
      <c r="B14" s="27" t="str">
        <f>[2]Quickool!B14</f>
        <v>6 Door cabinet c/w 3/4hp cond unit R404</v>
      </c>
      <c r="C14" s="27" t="str">
        <f>[2]Quickool!C14</f>
        <v>1930*685*2080</v>
      </c>
      <c r="D14" s="31"/>
      <c r="E14" s="20" t="str">
        <f>[2]Quickool!E14</f>
        <v>ne2180ck,mpt18la cw cs075</v>
      </c>
      <c r="F14" s="20" t="str">
        <f>[2]Quickool!G14</f>
        <v>25watts cw hi/lo switch</v>
      </c>
      <c r="G14" s="29" t="str">
        <f>[2]Quickool!H14</f>
        <v>0.055*60" (0.9kg)</v>
      </c>
      <c r="H14" s="30" t="str">
        <f>[2]Quickool!$J14</f>
        <v>~</v>
      </c>
      <c r="I14" s="23">
        <f>[2]Quickool!P14</f>
        <v>5952.7941724968</v>
      </c>
      <c r="J14" s="25"/>
    </row>
    <row r="15" spans="1:10">
      <c r="A15" s="19" t="str">
        <f>[2]Quickool!A15</f>
        <v>CAB006</v>
      </c>
      <c r="B15" s="32" t="str">
        <f>[2]Quickool!B15</f>
        <v>2 Door cabinet full piping (8rack 32ice)c/w ice tray</v>
      </c>
      <c r="C15" s="27" t="str">
        <f>[2]Quickool!C15</f>
        <v>840*685*2080</v>
      </c>
      <c r="D15" s="31"/>
      <c r="E15" s="20" t="str">
        <f>[2]Quickool!E15</f>
        <v>Nct2195ck cw cs145</v>
      </c>
      <c r="F15" s="25">
        <f>[2]Quickool!G15</f>
        <v>0</v>
      </c>
      <c r="G15" s="29">
        <f>[2]Quickool!H15</f>
        <v>0</v>
      </c>
      <c r="H15" s="30" t="str">
        <f>[2]Quickool!$J15</f>
        <v>~</v>
      </c>
      <c r="I15" s="23">
        <f>[2]Quickool!P15</f>
        <v>6842.38286751813</v>
      </c>
      <c r="J15" s="25"/>
    </row>
    <row r="16" spans="1:10">
      <c r="A16" s="19" t="str">
        <f>[2]Quickool!A16</f>
        <v>CAB007</v>
      </c>
      <c r="B16" s="32" t="str">
        <f>[2]Quickool!B16</f>
        <v>2 Door cabinet full piping (10rack 40ice)c/w ice tray</v>
      </c>
      <c r="C16" s="27" t="str">
        <f>[2]Quickool!C16</f>
        <v>840*685*2080</v>
      </c>
      <c r="D16" s="31"/>
      <c r="E16" s="20" t="str">
        <f>[2]Quickool!E16</f>
        <v>Nct2195ck cw cs145</v>
      </c>
      <c r="F16" s="25">
        <f>[2]Quickool!G16</f>
        <v>0</v>
      </c>
      <c r="G16" s="29">
        <f>[2]Quickool!H16</f>
        <v>0</v>
      </c>
      <c r="H16" s="30" t="str">
        <f>[2]Quickool!$J16</f>
        <v>~</v>
      </c>
      <c r="I16" s="23">
        <f>[2]Quickool!P16</f>
        <v>7497.09896296356</v>
      </c>
      <c r="J16" s="25"/>
    </row>
    <row r="17" spans="1:10">
      <c r="A17" s="19" t="str">
        <f>[2]Quickool!A17</f>
        <v>CAB008</v>
      </c>
      <c r="B17" s="32" t="str">
        <f>[2]Quickool!B17</f>
        <v>4 Door cabinet full piping (10rack 60ice)c/w ice tray</v>
      </c>
      <c r="C17" s="27" t="str">
        <f>[2]Quickool!C17</f>
        <v>1300*685*2080</v>
      </c>
      <c r="D17" s="31"/>
      <c r="E17" s="20" t="str">
        <f>[2]Quickool!E17</f>
        <v>2 x Nct2195ck cw cs145</v>
      </c>
      <c r="F17" s="25">
        <f>[2]Quickool!G17</f>
        <v>0</v>
      </c>
      <c r="G17" s="29">
        <f>[2]Quickool!H17</f>
        <v>0</v>
      </c>
      <c r="H17" s="30" t="str">
        <f>[2]Quickool!$J17</f>
        <v>~</v>
      </c>
      <c r="I17" s="23">
        <f>[2]Quickool!P17</f>
        <v>11510.4216551108</v>
      </c>
      <c r="J17" s="25"/>
    </row>
    <row r="18" spans="1:10">
      <c r="A18" s="19" t="str">
        <f>[2]Quickool!A18</f>
        <v>CAB009</v>
      </c>
      <c r="B18" s="32" t="str">
        <f>[2]Quickool!B18</f>
        <v>6 Door cabinet full piping (10rack 100ice)c/w ice tray</v>
      </c>
      <c r="C18" s="27" t="str">
        <f>[2]Quickool!C18</f>
        <v>1930*685*2080</v>
      </c>
      <c r="D18" s="33"/>
      <c r="E18" s="20" t="str">
        <f>[2]Quickool!E18</f>
        <v>2 x Nct2212ck cw cs170</v>
      </c>
      <c r="F18" s="25">
        <f>[2]Quickool!G18</f>
        <v>0</v>
      </c>
      <c r="G18" s="29">
        <f>[2]Quickool!H18</f>
        <v>0</v>
      </c>
      <c r="H18" s="30" t="str">
        <f>[2]Quickool!$J18</f>
        <v>~</v>
      </c>
      <c r="I18" s="23">
        <f>[2]Quickool!P18</f>
        <v>14070.7268500725</v>
      </c>
      <c r="J18" s="25"/>
    </row>
    <row r="19" spans="1:10">
      <c r="A19" s="19" t="str">
        <f>[2]Quickool!A22</f>
        <v>CAB010</v>
      </c>
      <c r="B19" s="27" t="str">
        <f>[2]Quickool!B22</f>
        <v>2 Door chiller c/w 1/3hp cond unit R134</v>
      </c>
      <c r="C19" s="27" t="str">
        <f>[2]Quickool!C22</f>
        <v>710*760*2060</v>
      </c>
      <c r="D19" s="28" t="s">
        <v>1309</v>
      </c>
      <c r="E19" s="20" t="str">
        <f>[2]Quickool!E22</f>
        <v>KK270CZ1 cw cs030</v>
      </c>
      <c r="F19" s="25">
        <f>[2]Quickool!G22</f>
        <v>0</v>
      </c>
      <c r="G19" s="29">
        <f>[2]Quickool!H22</f>
        <v>0</v>
      </c>
      <c r="H19" s="30" t="str">
        <f>[2]Quickool!$J22</f>
        <v>5 X 14 X 4R </v>
      </c>
      <c r="I19" s="23">
        <f>[2]Quickool!P22</f>
        <v>3261.49153625729</v>
      </c>
      <c r="J19" s="25"/>
    </row>
    <row r="20" spans="1:10">
      <c r="A20" s="19" t="str">
        <f>[2]Quickool!A23</f>
        <v>CAB011</v>
      </c>
      <c r="B20" s="27" t="str">
        <f>[2]Quickool!B23</f>
        <v>4 Door chiller c/w 1/2hp cond unit R134</v>
      </c>
      <c r="C20" s="27" t="str">
        <f>[2]Quickool!C23</f>
        <v>1300*760*2060</v>
      </c>
      <c r="D20" s="31"/>
      <c r="E20" s="20" t="str">
        <f>[2]Quickool!E23</f>
        <v>KK375CZ1 cw cs050</v>
      </c>
      <c r="F20" s="25">
        <f>[2]Quickool!G23</f>
        <v>0</v>
      </c>
      <c r="G20" s="29">
        <f>[2]Quickool!H23</f>
        <v>0</v>
      </c>
      <c r="H20" s="30" t="str">
        <f>[2]Quickool!$J23</f>
        <v>5 X 20 X 4R </v>
      </c>
      <c r="I20" s="23">
        <f>[2]Quickool!P23</f>
        <v>4191.54665119066</v>
      </c>
      <c r="J20" s="25"/>
    </row>
    <row r="21" spans="1:10">
      <c r="A21" s="19" t="str">
        <f>[2]Quickool!A24</f>
        <v>CAB012</v>
      </c>
      <c r="B21" s="27" t="str">
        <f>[2]Quickool!B24</f>
        <v>6 Door chiller c/w 1/2hp (B) cond unit R134</v>
      </c>
      <c r="C21" s="27" t="str">
        <f>[2]Quickool!C24</f>
        <v>1930*760*2060</v>
      </c>
      <c r="D21" s="33"/>
      <c r="E21" s="20" t="str">
        <f>[2]Quickool!E24</f>
        <v>K400CZ1 cw cs060</v>
      </c>
      <c r="F21" s="25">
        <f>[2]Quickool!G24</f>
        <v>0</v>
      </c>
      <c r="G21" s="29">
        <f>[2]Quickool!H24</f>
        <v>0</v>
      </c>
      <c r="H21" s="30" t="str">
        <f>[2]Quickool!$J24</f>
        <v>5 X 33 X 4R </v>
      </c>
      <c r="I21" s="23">
        <f>[2]Quickool!P24</f>
        <v>5192.59740544878</v>
      </c>
      <c r="J21" s="25"/>
    </row>
    <row r="22" spans="1:10">
      <c r="A22" s="19" t="str">
        <f>[2]Quickool!A25</f>
        <v>CAB013</v>
      </c>
      <c r="B22" s="32" t="str">
        <f>[2]Quickool!B25</f>
        <v>2 Door frezzer c/w 1/3hp cond unit R404</v>
      </c>
      <c r="C22" s="27" t="str">
        <f>[2]Quickool!C25</f>
        <v>710*760*2060</v>
      </c>
      <c r="D22" s="34" t="s">
        <v>1310</v>
      </c>
      <c r="E22" s="20" t="str">
        <f>[2]Quickool!E25</f>
        <v>NE2150 cw cs050</v>
      </c>
      <c r="F22" s="25">
        <f>[2]Quickool!G25</f>
        <v>0</v>
      </c>
      <c r="G22" s="29">
        <f>[2]Quickool!H25</f>
        <v>0</v>
      </c>
      <c r="H22" s="30" t="str">
        <f>[2]Quickool!$J25</f>
        <v>UC100</v>
      </c>
      <c r="I22" s="23">
        <f>[2]Quickool!P25</f>
        <v>3661.38967642016</v>
      </c>
      <c r="J22" s="25"/>
    </row>
    <row r="23" spans="1:10">
      <c r="A23" s="19" t="str">
        <f>[2]Quickool!A26</f>
        <v>CAB014</v>
      </c>
      <c r="B23" s="32" t="str">
        <f>[2]Quickool!B26</f>
        <v>4 Door frezzer c/w 3/4hp cond unit R404</v>
      </c>
      <c r="C23" s="27" t="str">
        <f>[2]Quickool!C26</f>
        <v>1300*760*2060</v>
      </c>
      <c r="D23" s="35"/>
      <c r="E23" s="20" t="str">
        <f>[2]Quickool!E26</f>
        <v>ne2180ck,Mpt18 cw cs075</v>
      </c>
      <c r="F23" s="25">
        <f>[2]Quickool!G26</f>
        <v>0</v>
      </c>
      <c r="G23" s="29">
        <f>[2]Quickool!H26</f>
        <v>0</v>
      </c>
      <c r="H23" s="30" t="str">
        <f>[2]Quickool!$J26</f>
        <v>UC150</v>
      </c>
      <c r="I23" s="23">
        <f>[2]Quickool!P26</f>
        <v>4740.07978857808</v>
      </c>
      <c r="J23" s="25"/>
    </row>
    <row r="24" spans="1:10">
      <c r="A24" s="19" t="str">
        <f>[2]Quickool!A27</f>
        <v>CAB015</v>
      </c>
      <c r="B24" s="32" t="str">
        <f>[2]Quickool!B27</f>
        <v>6 Door frezzer c/w 1hp cond unit R404</v>
      </c>
      <c r="C24" s="27" t="str">
        <f>[2]Quickool!C27</f>
        <v>1930*760*2060</v>
      </c>
      <c r="D24" s="36"/>
      <c r="E24" s="20" t="str">
        <f>[2]Quickool!E27</f>
        <v>Nct2195ck cw cs145</v>
      </c>
      <c r="F24" s="25">
        <f>[2]Quickool!G27</f>
        <v>0</v>
      </c>
      <c r="G24" s="29">
        <f>[2]Quickool!H27</f>
        <v>0</v>
      </c>
      <c r="H24" s="30" t="str">
        <f>[2]Quickool!$J27</f>
        <v>UC200</v>
      </c>
      <c r="I24" s="23">
        <f>[2]Quickool!P27</f>
        <v>6226.22686690127</v>
      </c>
      <c r="J24" s="25"/>
    </row>
    <row r="25" spans="1:10">
      <c r="A25" s="19" t="str">
        <f>[2]Quickool!A28</f>
        <v>CAB016</v>
      </c>
      <c r="B25" s="32" t="str">
        <f>[2]Quickool!B28</f>
        <v>2 Door frezzer c/w 1/2hp cond unit R404</v>
      </c>
      <c r="C25" s="27" t="str">
        <f>[2]Quickool!C28</f>
        <v>710*760*2060</v>
      </c>
      <c r="D25" s="34" t="s">
        <v>1311</v>
      </c>
      <c r="E25" s="20" t="str">
        <f>[2]Quickool!E28</f>
        <v>ne2180ck,Mpt18 cw cs075</v>
      </c>
      <c r="F25" s="25">
        <f>[2]Quickool!G28</f>
        <v>0</v>
      </c>
      <c r="G25" s="29">
        <f>[2]Quickool!H28</f>
        <v>0</v>
      </c>
      <c r="H25" s="30" t="str">
        <f>[2]Quickool!$J28</f>
        <v>UC100</v>
      </c>
      <c r="I25" s="23">
        <f>[2]Quickool!P28</f>
        <v>3821.87226794061</v>
      </c>
      <c r="J25" s="25"/>
    </row>
    <row r="26" spans="1:10">
      <c r="A26" s="19" t="str">
        <f>[2]Quickool!A29</f>
        <v>CAB017</v>
      </c>
      <c r="B26" s="32" t="str">
        <f>[2]Quickool!B29</f>
        <v>4 Door frezzer c/w 1hp cond unit R404</v>
      </c>
      <c r="C26" s="27" t="str">
        <f>[2]Quickool!C29</f>
        <v>1300*760*2060</v>
      </c>
      <c r="D26" s="35"/>
      <c r="E26" s="20" t="str">
        <f>[2]Quickool!E29</f>
        <v>Nct2195ck cw cs145</v>
      </c>
      <c r="F26" s="25">
        <f>[2]Quickool!G29</f>
        <v>0</v>
      </c>
      <c r="G26" s="29">
        <f>[2]Quickool!H29</f>
        <v>0</v>
      </c>
      <c r="H26" s="30" t="str">
        <f>[2]Quickool!$J29</f>
        <v>UC200</v>
      </c>
      <c r="I26" s="23">
        <f>[2]Quickool!P29</f>
        <v>5360.14797652806</v>
      </c>
      <c r="J26" s="25"/>
    </row>
    <row r="27" spans="1:10">
      <c r="A27" s="19" t="str">
        <f>[2]Quickool!A30</f>
        <v>CAB018</v>
      </c>
      <c r="B27" s="32" t="str">
        <f>[2]Quickool!B30</f>
        <v>6 Door frezzer c/w 1.5hp cond unit R404</v>
      </c>
      <c r="C27" s="27" t="str">
        <f>[2]Quickool!C30</f>
        <v>1930*760*2060</v>
      </c>
      <c r="D27" s="36"/>
      <c r="E27" s="20" t="str">
        <f>[2]Quickool!E30</f>
        <v>Nct2212ck cw cs170</v>
      </c>
      <c r="F27" s="25">
        <f>[2]Quickool!G30</f>
        <v>0</v>
      </c>
      <c r="G27" s="29">
        <f>[2]Quickool!H30</f>
        <v>0</v>
      </c>
      <c r="H27" s="30" t="str">
        <f>[2]Quickool!$J30</f>
        <v>UC300 </v>
      </c>
      <c r="I27" s="23">
        <f>[2]Quickool!P30</f>
        <v>6580.98048298919</v>
      </c>
      <c r="J27" s="25"/>
    </row>
    <row r="28" spans="1:10">
      <c r="A28" s="19" t="str">
        <f>[2]Quickool!A31</f>
        <v>CAB019</v>
      </c>
      <c r="B28" s="27" t="str">
        <f>[2]Quickool!B31</f>
        <v>1.2m counter chiller (4ft) 1/4hp R134</v>
      </c>
      <c r="C28" s="27" t="str">
        <f>[2]Quickool!C31</f>
        <v>1200*750*840</v>
      </c>
      <c r="D28" s="28" t="s">
        <v>1309</v>
      </c>
      <c r="E28" s="20" t="str">
        <f>[2]Quickool!E31</f>
        <v>KK270CZ1 cw cs039</v>
      </c>
      <c r="F28" s="25">
        <f>[2]Quickool!G31</f>
        <v>0</v>
      </c>
      <c r="G28" s="29">
        <f>[2]Quickool!H31</f>
        <v>0</v>
      </c>
      <c r="H28" s="30" t="str">
        <f>[2]Quickool!$J31</f>
        <v>8*11*3R</v>
      </c>
      <c r="I28" s="23">
        <f>[2]Quickool!P31</f>
        <v>2996.75353838993</v>
      </c>
      <c r="J28" s="25"/>
    </row>
    <row r="29" spans="1:10">
      <c r="A29" s="19" t="str">
        <f>[2]Quickool!A32</f>
        <v>CAB020</v>
      </c>
      <c r="B29" s="27" t="str">
        <f>[2]Quickool!B32</f>
        <v>1.5m counter chiller (5ft) 1/3hp R134</v>
      </c>
      <c r="C29" s="27" t="str">
        <f>[2]Quickool!C32</f>
        <v>1500*750*840</v>
      </c>
      <c r="D29" s="31"/>
      <c r="E29" s="20" t="str">
        <f>[2]Quickool!E32</f>
        <v>KK270CZ1 cw cs039</v>
      </c>
      <c r="F29" s="25">
        <f>[2]Quickool!G32</f>
        <v>0</v>
      </c>
      <c r="G29" s="29">
        <f>[2]Quickool!H32</f>
        <v>0</v>
      </c>
      <c r="H29" s="30" t="str">
        <f>[2]Quickool!$J32</f>
        <v>8*11*3R</v>
      </c>
      <c r="I29" s="23">
        <f>[2]Quickool!P32</f>
        <v>3208.95759461149</v>
      </c>
      <c r="J29" s="25"/>
    </row>
    <row r="30" spans="1:10">
      <c r="A30" s="19" t="str">
        <f>[2]Quickool!A33</f>
        <v>CAB021</v>
      </c>
      <c r="B30" s="27" t="str">
        <f>[2]Quickool!B33</f>
        <v>1.8m counter chiller (6ft) 3/8hp R134</v>
      </c>
      <c r="C30" s="27" t="str">
        <f>[2]Quickool!C33</f>
        <v>1800*750*840</v>
      </c>
      <c r="D30" s="31"/>
      <c r="E30" s="20" t="str">
        <f>[2]Quickool!E33</f>
        <v>K325CZ1 cs054</v>
      </c>
      <c r="F30" s="25">
        <f>[2]Quickool!G33</f>
        <v>0</v>
      </c>
      <c r="G30" s="29">
        <f>[2]Quickool!H33</f>
        <v>0</v>
      </c>
      <c r="H30" s="30" t="str">
        <f>[2]Quickool!$J33</f>
        <v>12*11*3R</v>
      </c>
      <c r="I30" s="23">
        <f>[2]Quickool!P33</f>
        <v>3604.5833727529</v>
      </c>
      <c r="J30" s="25"/>
    </row>
    <row r="31" spans="1:10">
      <c r="A31" s="19" t="str">
        <f>[2]Quickool!A34</f>
        <v>CAB022</v>
      </c>
      <c r="B31" s="27" t="str">
        <f>[2]Quickool!B34</f>
        <v>2.1m counter chiller (7ft) 1/2hp R134</v>
      </c>
      <c r="C31" s="27" t="str">
        <f>[2]Quickool!C34</f>
        <v>2100*750*840</v>
      </c>
      <c r="D31" s="31"/>
      <c r="E31" s="20" t="str">
        <f>[2]Quickool!E34</f>
        <v>KK375CZ1 cw cs054</v>
      </c>
      <c r="F31" s="25">
        <f>[2]Quickool!G34</f>
        <v>0</v>
      </c>
      <c r="G31" s="29">
        <f>[2]Quickool!H34</f>
        <v>0</v>
      </c>
      <c r="H31" s="30" t="str">
        <f>[2]Quickool!$J34</f>
        <v>12*11*3R</v>
      </c>
      <c r="I31" s="23">
        <f>[2]Quickool!P34</f>
        <v>3982.15312443575</v>
      </c>
      <c r="J31" s="25"/>
    </row>
    <row r="32" spans="1:10">
      <c r="A32" s="19" t="str">
        <f>[2]Quickool!A35</f>
        <v>CAB023</v>
      </c>
      <c r="B32" s="32" t="str">
        <f>[2]Quickool!B35</f>
        <v>1.2m counter frezzer (4ft) 1/2hp R134</v>
      </c>
      <c r="C32" s="27" t="str">
        <f>[2]Quickool!C35</f>
        <v>1200*750*840</v>
      </c>
      <c r="D32" s="34" t="s">
        <v>1312</v>
      </c>
      <c r="E32" s="20" t="str">
        <f>[2]Quickool!E35</f>
        <v>KK375CZ1 cw cs054</v>
      </c>
      <c r="F32" s="25">
        <f>[2]Quickool!G35</f>
        <v>0</v>
      </c>
      <c r="G32" s="29">
        <f>[2]Quickool!H35</f>
        <v>0</v>
      </c>
      <c r="H32" s="30" t="str">
        <f>[2]Quickool!$J35</f>
        <v>12*11*3R</v>
      </c>
      <c r="I32" s="23">
        <f>[2]Quickool!P35</f>
        <v>3118.10663070824</v>
      </c>
      <c r="J32" s="25"/>
    </row>
    <row r="33" spans="1:10">
      <c r="A33" s="19" t="str">
        <f>[2]Quickool!A36</f>
        <v>CAB024</v>
      </c>
      <c r="B33" s="32" t="str">
        <f>[2]Quickool!B36</f>
        <v>1.5m counter frezzer (5ft) 1/2hp R134</v>
      </c>
      <c r="C33" s="27" t="str">
        <f>[2]Quickool!C36</f>
        <v>1500*750*840</v>
      </c>
      <c r="D33" s="35"/>
      <c r="E33" s="20" t="str">
        <f>[2]Quickool!E36</f>
        <v>K400CZ1 cw cs066 axial</v>
      </c>
      <c r="F33" s="25">
        <f>[2]Quickool!G36</f>
        <v>0</v>
      </c>
      <c r="G33" s="29">
        <f>[2]Quickool!H36</f>
        <v>0</v>
      </c>
      <c r="H33" s="30" t="str">
        <f>[2]Quickool!$J36</f>
        <v>12*11*3R</v>
      </c>
      <c r="I33" s="23">
        <f>[2]Quickool!P36</f>
        <v>3395.46251577728</v>
      </c>
      <c r="J33" s="25"/>
    </row>
    <row r="34" spans="1:10">
      <c r="A34" s="19" t="str">
        <f>[2]Quickool!A37</f>
        <v>CAB025</v>
      </c>
      <c r="B34" s="32" t="str">
        <f>[2]Quickool!B37</f>
        <v>1.8m counter frezzer (6ft) 1/2hp R404</v>
      </c>
      <c r="C34" s="27" t="str">
        <f>[2]Quickool!C37</f>
        <v>1800*750*840</v>
      </c>
      <c r="D34" s="35"/>
      <c r="E34" s="20" t="str">
        <f>[2]Quickool!E37</f>
        <v>ne2170ck cw066 axial</v>
      </c>
      <c r="F34" s="25">
        <f>[2]Quickool!G37</f>
        <v>0</v>
      </c>
      <c r="G34" s="29">
        <f>[2]Quickool!H37</f>
        <v>0</v>
      </c>
      <c r="H34" s="30" t="str">
        <f>[2]Quickool!$J37</f>
        <v>12 x 13 x 3R (330) </v>
      </c>
      <c r="I34" s="23">
        <f>[2]Quickool!P37</f>
        <v>3953.8845141236</v>
      </c>
      <c r="J34" s="25"/>
    </row>
    <row r="35" spans="1:10">
      <c r="A35" s="19" t="str">
        <f>[2]Quickool!A38</f>
        <v>CAB026</v>
      </c>
      <c r="B35" s="32" t="str">
        <f>[2]Quickool!B38</f>
        <v>2.1m counter frezzer (7ft) 5/8hp R404</v>
      </c>
      <c r="C35" s="27" t="str">
        <f>[2]Quickool!C38</f>
        <v>2100*750*840</v>
      </c>
      <c r="D35" s="36"/>
      <c r="E35" s="20" t="str">
        <f>[2]Quickool!E38</f>
        <v>mpt16la cw cs083 axial</v>
      </c>
      <c r="F35" s="25">
        <f>[2]Quickool!G38</f>
        <v>0</v>
      </c>
      <c r="G35" s="29">
        <f>[2]Quickool!H38</f>
        <v>0</v>
      </c>
      <c r="H35" s="30" t="str">
        <f>[2]Quickool!$J38</f>
        <v>12 x 13 x 3R (330) </v>
      </c>
      <c r="I35" s="23">
        <f>[2]Quickool!P38</f>
        <v>4372.78903123995</v>
      </c>
      <c r="J35" s="25"/>
    </row>
    <row r="36" spans="1:10">
      <c r="A36" s="19" t="str">
        <f>[2]Quickool!A39</f>
        <v>CAB027</v>
      </c>
      <c r="B36" s="27" t="str">
        <f>[2]Quickool!B39</f>
        <v>1 Glass Door chiller c/w 1/3hp cond unit R134</v>
      </c>
      <c r="C36" s="27" t="str">
        <f>[2]Quickool!C39</f>
        <v>610*760*2030</v>
      </c>
      <c r="D36" s="34" t="s">
        <v>1309</v>
      </c>
      <c r="E36" s="20" t="str">
        <f>[2]Quickool!E39</f>
        <v>KK270CZ1 cw cs030</v>
      </c>
      <c r="F36" s="25">
        <f>[2]Quickool!G39</f>
        <v>0</v>
      </c>
      <c r="G36" s="29">
        <f>[2]Quickool!H39</f>
        <v>0</v>
      </c>
      <c r="H36" s="30" t="str">
        <f>[2]Quickool!$J39</f>
        <v>5 X 14 X 4R </v>
      </c>
      <c r="I36" s="23">
        <f>[2]Quickool!P39</f>
        <v>2819.15766325402</v>
      </c>
      <c r="J36" s="37"/>
    </row>
    <row r="37" spans="1:10">
      <c r="A37" s="19" t="str">
        <f>[2]Quickool!A40</f>
        <v>CAB028</v>
      </c>
      <c r="B37" s="27" t="str">
        <f>[2]Quickool!B40</f>
        <v>2 Glass Door chiller c/w 1/2hp cond unit R134</v>
      </c>
      <c r="C37" s="27" t="str">
        <f>[2]Quickool!C40</f>
        <v>1215*760*2030</v>
      </c>
      <c r="D37" s="35"/>
      <c r="E37" s="20" t="str">
        <f>[2]Quickool!E40</f>
        <v>KK375CZ1 cw cs050</v>
      </c>
      <c r="F37" s="25">
        <f>[2]Quickool!G40</f>
        <v>0</v>
      </c>
      <c r="G37" s="29">
        <f>[2]Quickool!H40</f>
        <v>0</v>
      </c>
      <c r="H37" s="30" t="str">
        <f>[2]Quickool!$J40</f>
        <v>5 X 20 X 4R </v>
      </c>
      <c r="I37" s="23">
        <f>[2]Quickool!P40</f>
        <v>3801.29090834784</v>
      </c>
      <c r="J37" s="38"/>
    </row>
    <row r="38" spans="1:10">
      <c r="A38" s="19" t="str">
        <f>[2]Quickool!A41</f>
        <v>CAB029</v>
      </c>
      <c r="B38" s="27" t="str">
        <f>[2]Quickool!B41</f>
        <v>3 Glass Door chiller c/w 1/2hp B cond unit R134</v>
      </c>
      <c r="C38" s="27" t="str">
        <f>[2]Quickool!C41</f>
        <v>1810*760*2030</v>
      </c>
      <c r="D38" s="36"/>
      <c r="E38" s="20" t="str">
        <f>[2]Quickool!E41</f>
        <v>K400CZ1 cw cs060</v>
      </c>
      <c r="F38" s="25">
        <f>[2]Quickool!G41</f>
        <v>0</v>
      </c>
      <c r="G38" s="29">
        <f>[2]Quickool!H41</f>
        <v>0</v>
      </c>
      <c r="H38" s="30" t="str">
        <f>[2]Quickool!$J41</f>
        <v>5 X 33 X 4R </v>
      </c>
      <c r="I38" s="23">
        <f>[2]Quickool!P41</f>
        <v>4890.85132283503</v>
      </c>
      <c r="J38" s="38"/>
    </row>
    <row r="39" spans="1:10">
      <c r="A39" s="19" t="str">
        <f>[2]Quickool!A42</f>
        <v>CAB030</v>
      </c>
      <c r="B39" s="32" t="str">
        <f>[2]Quickool!B42</f>
        <v>1 Glass Door Frezzer c/w 5/8hp cond unit R404</v>
      </c>
      <c r="C39" s="27" t="str">
        <f>[2]Quickool!C42</f>
        <v>610*760*2030</v>
      </c>
      <c r="D39" s="34" t="s">
        <v>1311</v>
      </c>
      <c r="E39" s="20" t="str">
        <f>[2]Quickool!E42</f>
        <v>ne2178ck,mpt16la cw cs090</v>
      </c>
      <c r="F39" s="25">
        <f>[2]Quickool!G42</f>
        <v>0</v>
      </c>
      <c r="G39" s="29">
        <f>[2]Quickool!H42</f>
        <v>0</v>
      </c>
      <c r="H39" s="30" t="str">
        <f>[2]Quickool!$J42</f>
        <v>UC100</v>
      </c>
      <c r="I39" s="23">
        <f>[2]Quickool!P42</f>
        <v>3447.1185329011</v>
      </c>
      <c r="J39" s="38"/>
    </row>
    <row r="40" spans="1:10">
      <c r="A40" s="19" t="str">
        <f>[2]Quickool!A43</f>
        <v>CAB031</v>
      </c>
      <c r="B40" s="32" t="str">
        <f>[2]Quickool!B43</f>
        <v>2 Glass Door Frezzer c/w 1hp cond unit R404</v>
      </c>
      <c r="C40" s="27" t="str">
        <f>[2]Quickool!C43</f>
        <v>1215*760*2030</v>
      </c>
      <c r="D40" s="35"/>
      <c r="E40" s="20" t="str">
        <f>[2]Quickool!E43</f>
        <v>Nct2195ck cw cs145 axial</v>
      </c>
      <c r="F40" s="25">
        <f>[2]Quickool!G43</f>
        <v>0</v>
      </c>
      <c r="G40" s="29">
        <f>[2]Quickool!H43</f>
        <v>0</v>
      </c>
      <c r="H40" s="30" t="str">
        <f>[2]Quickool!$J43</f>
        <v>UC200</v>
      </c>
      <c r="I40" s="23">
        <f>[2]Quickool!P43</f>
        <v>5096.65996947167</v>
      </c>
      <c r="J40" s="38"/>
    </row>
    <row r="41" spans="1:10">
      <c r="A41" s="19" t="str">
        <f>[2]Quickool!A44</f>
        <v>CAB032</v>
      </c>
      <c r="B41" s="32" t="str">
        <f>[2]Quickool!B44</f>
        <v>3 Glass Door Frezzer c/w 1 1/2hp cond unit R404</v>
      </c>
      <c r="C41" s="27" t="str">
        <f>[2]Quickool!C44</f>
        <v>1810*760*2030</v>
      </c>
      <c r="D41" s="36"/>
      <c r="E41" s="20" t="str">
        <f>[2]Quickool!E44</f>
        <v>Nct2212ck cw cs170 axial</v>
      </c>
      <c r="F41" s="25">
        <f>[2]Quickool!G44</f>
        <v>0</v>
      </c>
      <c r="G41" s="29">
        <f>[2]Quickool!H44</f>
        <v>0</v>
      </c>
      <c r="H41" s="30" t="str">
        <f>[2]Quickool!$J44</f>
        <v>UC300 </v>
      </c>
      <c r="I41" s="23">
        <f>[2]Quickool!P44</f>
        <v>6454.54472024357</v>
      </c>
      <c r="J41" s="39"/>
    </row>
    <row r="42" spans="1:10">
      <c r="A42" s="19" t="str">
        <f>[2]Quickool!A45</f>
        <v>CAB033</v>
      </c>
      <c r="B42" s="27" t="str">
        <f>[2]Quickool!B45</f>
        <v>398L Chest frezzer (300L) internal s/steel</v>
      </c>
      <c r="C42" s="27" t="str">
        <f>[2]Quickool!C45</f>
        <v>1135*720*850</v>
      </c>
      <c r="D42" s="20"/>
      <c r="E42" s="20"/>
      <c r="F42" s="25">
        <f>[2]Quickool!G45</f>
        <v>46000</v>
      </c>
      <c r="G42" s="25"/>
      <c r="H42" s="20"/>
      <c r="I42" s="23">
        <f>[2]Quickool!P45</f>
        <v>1319.07484701849</v>
      </c>
      <c r="J42" s="20"/>
    </row>
    <row r="43" spans="1:10">
      <c r="A43" s="19" t="str">
        <f>[2]Quickool!A46</f>
        <v>CAB034</v>
      </c>
      <c r="B43" s="27" t="str">
        <f>[2]Quickool!B46</f>
        <v>498L Chest frezzer (400L) internal s/steel</v>
      </c>
      <c r="C43" s="27" t="str">
        <f>[2]Quickool!C46</f>
        <v>1465*720*850</v>
      </c>
      <c r="D43" s="20"/>
      <c r="E43" s="20"/>
      <c r="F43" s="20"/>
      <c r="G43" s="20"/>
      <c r="H43" s="20"/>
      <c r="I43" s="23">
        <f>[2]Quickool!P46</f>
        <v>1447.14036614651</v>
      </c>
      <c r="J43" s="20"/>
    </row>
    <row r="44" spans="1:10">
      <c r="A44" s="19" t="str">
        <f>[2]Quickool!A47</f>
        <v>CAB035</v>
      </c>
      <c r="B44" s="27" t="str">
        <f>[2]Quickool!B47</f>
        <v>598L Chest frezzer (500L) internal s/steel</v>
      </c>
      <c r="C44" s="27" t="str">
        <f>[2]Quickool!C47</f>
        <v>1725*720*850</v>
      </c>
      <c r="D44" s="20"/>
      <c r="E44" s="20"/>
      <c r="F44" s="20"/>
      <c r="G44" s="20"/>
      <c r="H44" s="20"/>
      <c r="I44" s="23" t="str">
        <f>[2]Quickool!P47</f>
        <v>~</v>
      </c>
      <c r="J44" s="20"/>
    </row>
    <row r="45" spans="1:10">
      <c r="A45" s="19" t="str">
        <f>[2]Quickool!A48</f>
        <v>CAB036</v>
      </c>
      <c r="B45" s="27" t="str">
        <f>[2]Quickool!B48</f>
        <v>798L Chest frezzer (700L) internal s/steel</v>
      </c>
      <c r="C45" s="27" t="str">
        <f>[2]Quickool!C48</f>
        <v>1965*770*850</v>
      </c>
      <c r="D45" s="20"/>
      <c r="E45" s="20"/>
      <c r="F45" s="20"/>
      <c r="G45" s="20"/>
      <c r="H45" s="20"/>
      <c r="I45" s="23">
        <f>[2]Quickool!P48</f>
        <v>2023.43520222254</v>
      </c>
      <c r="J45" s="20"/>
    </row>
    <row r="46" spans="1:10">
      <c r="A46" s="19" t="str">
        <f>[2]Quickool!A49</f>
        <v>CAB037</v>
      </c>
      <c r="B46" s="27" t="str">
        <f>[2]Quickool!B49</f>
        <v>1088L Chest frezzer (1000L) internal s/steel</v>
      </c>
      <c r="C46" s="27" t="str">
        <f>[2]Quickool!C49</f>
        <v>2160*900*850</v>
      </c>
      <c r="D46" s="20"/>
      <c r="E46" s="20"/>
      <c r="F46" s="20"/>
      <c r="G46" s="20"/>
      <c r="H46" s="20"/>
      <c r="I46" s="23" t="str">
        <f>[2]Quickool!P49</f>
        <v>~</v>
      </c>
      <c r="J46" s="20"/>
    </row>
    <row r="47" s="12" customFormat="1" spans="1:10">
      <c r="A47" s="19" t="str">
        <f>[2]Quickool!A50</f>
        <v>CAB038</v>
      </c>
      <c r="B47" s="27" t="str">
        <f>[2]Quickool!B50</f>
        <v>1 Big Glass Door chiller c/w 1/2hp cond unit R134</v>
      </c>
      <c r="C47" s="27" t="str">
        <f>[2]Quickool!C50</f>
        <v>696*813*2330</v>
      </c>
      <c r="D47" s="40"/>
      <c r="E47" s="40"/>
      <c r="F47" s="40"/>
      <c r="G47" s="40"/>
      <c r="H47" s="40"/>
      <c r="I47" s="23">
        <f>[2]Quickool!P50</f>
        <v>3281.78107453751</v>
      </c>
      <c r="J47" s="40"/>
    </row>
    <row r="48" s="12" customFormat="1" spans="1:10">
      <c r="A48" s="19" t="str">
        <f>[2]Quickool!A51</f>
        <v>CAB039</v>
      </c>
      <c r="B48" s="27" t="str">
        <f>[2]Quickool!B51</f>
        <v>2 Big Glass Door chiller c/w 1/2hp cond unit R134</v>
      </c>
      <c r="C48" s="27" t="str">
        <f>[2]Quickool!C51</f>
        <v>1384*813*2330</v>
      </c>
      <c r="D48" s="40"/>
      <c r="E48" s="40"/>
      <c r="F48" s="40"/>
      <c r="G48" s="40"/>
      <c r="H48" s="40"/>
      <c r="I48" s="23">
        <f>[2]Quickool!P51</f>
        <v>4588.53842074111</v>
      </c>
      <c r="J48" s="40"/>
    </row>
    <row r="49" s="12" customFormat="1" spans="1:16">
      <c r="A49" s="19" t="str">
        <f>[2]Quickool!A52</f>
        <v>CAB040</v>
      </c>
      <c r="B49" s="27" t="str">
        <f>[2]Quickool!B52</f>
        <v>3 Big Glass Door chiller c/w 3/4hp cond unit R290</v>
      </c>
      <c r="C49" s="27" t="str">
        <f>[2]Quickool!C52</f>
        <v>2067*813*2330</v>
      </c>
      <c r="D49" s="40"/>
      <c r="E49" s="40"/>
      <c r="F49" s="40"/>
      <c r="G49" s="40"/>
      <c r="H49" s="40"/>
      <c r="I49" s="23">
        <f>[2]Quickool!P52</f>
        <v>6372.97891558062</v>
      </c>
      <c r="J49" s="40"/>
    </row>
    <row r="50" s="12" customFormat="1" spans="1:16">
      <c r="A50" s="19" t="str">
        <f>[2]Quickool!A53</f>
        <v>CAB040.01</v>
      </c>
      <c r="B50" s="27" t="str">
        <f>[2]Quickool!B53</f>
        <v>4 Big Glass Door chiller c/w 1hp cond unit R290</v>
      </c>
      <c r="C50" s="27" t="str">
        <f>[2]Quickool!C53</f>
        <v>2750*813*2330</v>
      </c>
      <c r="D50" s="40"/>
      <c r="E50" s="40"/>
      <c r="F50" s="40"/>
      <c r="G50" s="40"/>
      <c r="H50" s="40"/>
      <c r="I50" s="23"/>
      <c r="J50" s="40"/>
    </row>
    <row r="51" s="12" customFormat="1" spans="1:16">
      <c r="A51" s="19" t="str">
        <f>[2]Quickool!A54</f>
        <v>CAB041</v>
      </c>
      <c r="B51" s="27" t="str">
        <f>[2]Quickool!B54</f>
        <v>1 Big Glass Door Frezzer c/w 5/8hp cond unit R404</v>
      </c>
      <c r="C51" s="27" t="str">
        <f>[2]Quickool!C54</f>
        <v>696*813*2330</v>
      </c>
      <c r="D51" s="40"/>
      <c r="E51" s="40"/>
      <c r="F51" s="40"/>
      <c r="G51" s="40"/>
      <c r="H51" s="40"/>
      <c r="I51" s="23">
        <f>[2]Quickool!P54</f>
        <v>4539.9578564027</v>
      </c>
      <c r="J51" s="40"/>
    </row>
    <row r="52" s="12" customFormat="1" spans="1:16">
      <c r="A52" s="19" t="str">
        <f>[2]Quickool!A55</f>
        <v>CAB042</v>
      </c>
      <c r="B52" s="27" t="str">
        <f>[2]Quickool!B55</f>
        <v>2 Big Glass Door Frezzer c/w 1hp cond unit R404</v>
      </c>
      <c r="C52" s="27" t="str">
        <f>[2]Quickool!C55</f>
        <v>1384*813*2330</v>
      </c>
      <c r="D52" s="40"/>
      <c r="E52" s="40"/>
      <c r="F52" s="40"/>
      <c r="G52" s="40"/>
      <c r="H52" s="40"/>
      <c r="I52" s="23">
        <f>[2]Quickool!P55</f>
        <v>7165.51652210727</v>
      </c>
      <c r="J52" s="40"/>
    </row>
    <row r="53" s="13" customFormat="1" spans="1:16">
      <c r="A53" s="19" t="str">
        <f>[2]Quickool!A56</f>
        <v>CAB043</v>
      </c>
      <c r="B53" s="27" t="str">
        <f>[2]Quickool!B56</f>
        <v>3 Big Glass Door Frezzer c/w 1 1/2hp cond unit R404</v>
      </c>
      <c r="C53" s="27" t="str">
        <f>[2]Quickool!C56</f>
        <v>2067*813*2330</v>
      </c>
      <c r="D53" s="40"/>
      <c r="E53" s="40"/>
      <c r="F53" s="40"/>
      <c r="G53" s="40"/>
      <c r="H53" s="40"/>
      <c r="I53" s="23">
        <f>[2]Quickool!P56</f>
        <v>10053.1402180772</v>
      </c>
      <c r="J53" s="40"/>
    </row>
    <row r="54" s="13" customFormat="1" spans="1:16">
      <c r="A54" s="19" t="str">
        <f>[2]Quickool!A57</f>
        <v>CAB043.01</v>
      </c>
      <c r="B54" s="27" t="str">
        <f>[2]Quickool!B57</f>
        <v>4 Big Glass Door Frezzer c/w 2.5hp cond unit R404</v>
      </c>
      <c r="C54" s="27" t="str">
        <f>[2]Quickool!C57</f>
        <v>2750*813*2330</v>
      </c>
      <c r="D54" s="12"/>
      <c r="E54" s="12"/>
      <c r="F54" s="12"/>
      <c r="G54" s="12"/>
      <c r="H54" s="12"/>
      <c r="I54" s="41"/>
      <c r="J54" s="42"/>
      <c r="K54" s="42"/>
      <c r="L54" s="43"/>
      <c r="M54" s="43"/>
      <c r="N54" s="12"/>
      <c r="O54" s="44"/>
      <c r="P54" s="44"/>
    </row>
    <row r="55" s="13" customFormat="1" spans="1:16">
      <c r="A55" s="19">
        <f>[2]Quickool!A60</f>
        <v>0</v>
      </c>
      <c r="B55" s="27" t="str">
        <f>[2]Quickool!B60</f>
        <v>OPTIONAL CABINET</v>
      </c>
      <c r="C55" s="27">
        <f>[2]Quickool!C60</f>
        <v>0</v>
      </c>
      <c r="D55" s="12"/>
      <c r="E55" s="12"/>
      <c r="F55" s="12"/>
      <c r="G55" s="12"/>
      <c r="H55" s="12"/>
      <c r="I55" s="41"/>
      <c r="J55" s="42"/>
      <c r="K55" s="42"/>
      <c r="L55" s="43"/>
      <c r="M55" s="43"/>
      <c r="N55" s="12"/>
      <c r="O55" s="44"/>
      <c r="P55" s="44"/>
    </row>
    <row r="56" s="13" customFormat="1" spans="1:16">
      <c r="A56" s="45"/>
      <c r="B56" s="46"/>
      <c r="C56" s="46"/>
      <c r="D56" s="12"/>
      <c r="E56" s="12"/>
      <c r="F56" s="12"/>
      <c r="G56" s="12"/>
      <c r="H56" s="12"/>
      <c r="I56" s="41"/>
      <c r="J56" s="42"/>
      <c r="K56" s="42"/>
      <c r="L56" s="43"/>
      <c r="M56" s="43"/>
      <c r="N56" s="12"/>
      <c r="O56" s="44"/>
      <c r="P56" s="44"/>
    </row>
    <row r="57" spans="1:16">
      <c r="A57" s="47" t="str">
        <f>[2]Quickool!A62</f>
        <v>ITEM CODE</v>
      </c>
      <c r="B57" s="47" t="str">
        <f>[2]Quickool!B62</f>
        <v>PRODUCT</v>
      </c>
      <c r="C57" s="48" t="s">
        <v>1313</v>
      </c>
      <c r="D57" s="48" t="s">
        <v>138</v>
      </c>
      <c r="E57" s="48" t="s">
        <v>810</v>
      </c>
      <c r="F57" s="49" t="str">
        <f>[2]Quickool!K62</f>
        <v>(RM) </v>
      </c>
      <c r="G57" s="50"/>
      <c r="H57" s="15"/>
      <c r="I57" s="51"/>
      <c r="J57" s="15"/>
    </row>
    <row r="58" ht="41" customHeight="1" spans="1:16">
      <c r="A58" s="47" t="str">
        <f>[2]Quickool!A63</f>
        <v>CAB044</v>
      </c>
      <c r="B58" s="47" t="str">
        <f>[2]Quickool!B63</f>
        <v>ICE TRAY (395mm*165mm*105mmH)</v>
      </c>
      <c r="C58" s="52"/>
      <c r="D58" s="36"/>
      <c r="E58" s="53"/>
      <c r="F58" s="49">
        <f>[2]Quickool!K63</f>
        <v>22</v>
      </c>
      <c r="G58" s="50"/>
      <c r="H58" s="15"/>
      <c r="I58" s="51"/>
      <c r="J58" s="15"/>
    </row>
    <row r="59" spans="1:16">
      <c r="A59" s="47" t="str">
        <f>[2]Quickool!A64</f>
        <v>CAB045</v>
      </c>
      <c r="B59" s="47" t="str">
        <f>[2]Quickool!B64</f>
        <v>60% tin solder bar </v>
      </c>
      <c r="C59" s="52"/>
      <c r="D59" s="52"/>
      <c r="E59" s="54"/>
      <c r="F59" s="49">
        <f>[2]Quickool!K64</f>
        <v>191.666666666667</v>
      </c>
      <c r="G59" s="50"/>
      <c r="H59" s="15"/>
      <c r="I59" s="51"/>
      <c r="J59" s="15"/>
    </row>
    <row r="60" spans="1:16">
      <c r="A60" s="47" t="str">
        <f>[2]Quickool!A65</f>
        <v>CAB046</v>
      </c>
      <c r="B60" s="47" t="str">
        <f>[2]Quickool!B65</f>
        <v>C.F hinge- 6" (1pair)</v>
      </c>
      <c r="C60" s="52"/>
      <c r="D60" s="52"/>
      <c r="E60" s="54"/>
      <c r="F60" s="49">
        <f>[2]Quickool!K65</f>
        <v>53.5087719298246</v>
      </c>
      <c r="G60" s="50"/>
      <c r="H60" s="15"/>
      <c r="I60" s="51"/>
      <c r="J60" s="15"/>
    </row>
    <row r="61" spans="1:16">
      <c r="A61" s="47" t="str">
        <f>[2]Quickool!A66</f>
        <v>CAB047</v>
      </c>
      <c r="B61" s="47" t="str">
        <f>[2]Quickool!B66</f>
        <v>3mm clear float glass (457mm x 914mm)</v>
      </c>
      <c r="C61" s="52"/>
      <c r="D61" s="52"/>
      <c r="E61" s="54"/>
      <c r="F61" s="49">
        <f>[2]Quickool!K66</f>
        <v>29.3297101449275</v>
      </c>
      <c r="G61" s="50"/>
      <c r="H61" s="15"/>
      <c r="I61" s="51"/>
      <c r="J61" s="15"/>
    </row>
    <row r="62" spans="1:16">
      <c r="A62" s="47" t="str">
        <f>[2]Quickool!A67</f>
        <v>CAB048</v>
      </c>
      <c r="B62" s="47" t="str">
        <f>[2]Quickool!B67</f>
        <v>17mm x 69mm hardwood planed 2' up</v>
      </c>
      <c r="C62" s="52"/>
      <c r="D62" s="52"/>
      <c r="E62" s="54"/>
      <c r="F62" s="49">
        <f>[2]Quickool!K67</f>
        <v>2.8673835125448</v>
      </c>
      <c r="G62" s="50"/>
      <c r="H62" s="15"/>
      <c r="I62" s="51"/>
      <c r="J62" s="15"/>
    </row>
    <row r="63" spans="1:16">
      <c r="A63" s="47">
        <f>[2]Quickool!A68</f>
        <v>0</v>
      </c>
      <c r="B63" s="47" t="str">
        <f>[2]Quickool!B68</f>
        <v>Masking tape 35mm x50m more glue</v>
      </c>
      <c r="C63" s="54" t="s">
        <v>1314</v>
      </c>
      <c r="D63" s="52"/>
      <c r="E63" s="55"/>
      <c r="F63" s="49">
        <f>[2]Quickool!K68</f>
        <v>4.79641131815045</v>
      </c>
      <c r="G63" s="4"/>
      <c r="H63" s="15"/>
      <c r="I63" s="51"/>
      <c r="J63" s="15"/>
    </row>
    <row r="64" spans="1:16">
      <c r="A64" s="47">
        <f>[2]Quickool!A69</f>
        <v>0</v>
      </c>
      <c r="B64" s="47" t="str">
        <f>[2]Quickool!B69</f>
        <v>Masking tape 35mmx50m</v>
      </c>
      <c r="C64" s="54" t="s">
        <v>1315</v>
      </c>
      <c r="D64" s="52"/>
      <c r="E64" s="55"/>
      <c r="F64" s="49">
        <f>[2]Quickool!K69</f>
        <v>4.221302047389</v>
      </c>
      <c r="G64" s="4"/>
      <c r="H64" s="15"/>
      <c r="I64" s="51"/>
      <c r="J64" s="15"/>
    </row>
    <row r="65" spans="1:10">
      <c r="A65" s="47">
        <f>[2]Quickool!A70</f>
        <v>0</v>
      </c>
      <c r="B65" s="47" t="str">
        <f>[2]Quickool!B70</f>
        <v>Aluminium foil tape 48mm x 30m</v>
      </c>
      <c r="C65" s="54"/>
      <c r="D65" s="52"/>
      <c r="E65" s="55"/>
      <c r="F65" s="49">
        <f>[2]Quickool!K70</f>
        <v>10.5925925925926</v>
      </c>
      <c r="G65" s="4"/>
      <c r="H65" s="15"/>
      <c r="I65" s="51"/>
      <c r="J65" s="15"/>
    </row>
    <row r="66" spans="1:10">
      <c r="A66" s="47">
        <f>[2]Quickool!A71</f>
        <v>0</v>
      </c>
      <c r="B66" s="47" t="str">
        <f>[2]Quickool!B71</f>
        <v>Aluminium foil tape 60mm x 30m</v>
      </c>
      <c r="C66" s="54"/>
      <c r="D66" s="52"/>
      <c r="E66" s="55"/>
      <c r="F66" s="49">
        <f>[2]Quickool!K71</f>
        <v>12.537037037037</v>
      </c>
      <c r="G66" s="4"/>
      <c r="H66" s="15"/>
      <c r="I66" s="51"/>
      <c r="J66" s="15"/>
    </row>
    <row r="67" spans="1:10">
      <c r="A67" s="47">
        <f>[2]Quickool!A72</f>
        <v>0</v>
      </c>
      <c r="B67" s="47" t="str">
        <f>[2]Quickool!B72</f>
        <v>Aluminium foil tape 75mm x 30m</v>
      </c>
      <c r="C67" s="54"/>
      <c r="D67" s="52"/>
      <c r="E67" s="55"/>
      <c r="F67" s="49">
        <f>[2]Quickool!K72</f>
        <v>15.8888888888889</v>
      </c>
      <c r="G67" s="4"/>
      <c r="H67" s="15"/>
      <c r="I67" s="51"/>
      <c r="J67" s="15"/>
    </row>
    <row r="68" ht="16" customHeight="1" spans="1:10">
      <c r="A68" s="47">
        <f>[2]Quickool!A73</f>
        <v>0</v>
      </c>
      <c r="B68" s="47" t="str">
        <f>[2]Quickool!B73</f>
        <v>OPP tape 48mm x 80m</v>
      </c>
      <c r="C68" s="52"/>
      <c r="D68" s="52"/>
      <c r="E68" s="54"/>
      <c r="F68" s="49">
        <f>[2]Quickool!K73</f>
        <v>4.27777777777778</v>
      </c>
      <c r="G68" s="56"/>
      <c r="H68" s="15"/>
      <c r="I68" s="51"/>
      <c r="J68" s="15"/>
    </row>
    <row r="69" ht="28" customHeight="1" spans="1:10">
      <c r="A69" s="47" t="str">
        <f>[2]Quickool!A74</f>
        <v>CAB049</v>
      </c>
      <c r="B69" s="47" t="str">
        <f>[2]Quickool!B74</f>
        <v>13amp plug top UMS</v>
      </c>
      <c r="C69" s="52"/>
      <c r="D69" s="52"/>
      <c r="E69" s="54"/>
      <c r="F69" s="49">
        <f>[2]Quickool!K74</f>
        <v>4.44444444444445</v>
      </c>
      <c r="G69" s="56"/>
      <c r="H69" s="15"/>
      <c r="I69" s="51"/>
      <c r="J69" s="15"/>
    </row>
    <row r="70" ht="36" customHeight="1" spans="1:10">
      <c r="A70" s="47" t="str">
        <f>[2]Quickool!A75</f>
        <v>CAB050</v>
      </c>
      <c r="B70" s="47" t="str">
        <f>[2]Quickool!B75</f>
        <v>40/076 3core wire 1mm</v>
      </c>
      <c r="C70" s="52"/>
      <c r="D70" s="52"/>
      <c r="E70" s="54"/>
      <c r="F70" s="49">
        <f>[2]Quickool!K75</f>
        <v>3.53703703703703</v>
      </c>
      <c r="G70" s="4"/>
      <c r="H70" s="15"/>
      <c r="I70" s="51"/>
      <c r="J70" s="15"/>
    </row>
    <row r="71" spans="1:10">
      <c r="A71" s="47" t="str">
        <f>[2]Quickool!A76</f>
        <v>CAB051</v>
      </c>
      <c r="B71" s="47" t="str">
        <f>[2]Quickool!B76</f>
        <v>70/076 3core wire 1.5mm</v>
      </c>
      <c r="C71" s="52"/>
      <c r="D71" s="52"/>
      <c r="E71" s="54"/>
      <c r="F71" s="49">
        <f>[2]Quickool!K76</f>
        <v>0</v>
      </c>
      <c r="G71" s="57"/>
      <c r="H71" s="15"/>
      <c r="I71" s="51"/>
      <c r="J71" s="15"/>
    </row>
    <row r="72" spans="1:10">
      <c r="A72" s="47" t="str">
        <f>[2]Quickool!A77</f>
        <v>CAB052</v>
      </c>
      <c r="B72" s="47" t="str">
        <f>[2]Quickool!B77</f>
        <v>2ft led 10watts advertise</v>
      </c>
      <c r="C72" s="52"/>
      <c r="D72" s="52"/>
      <c r="E72" s="54"/>
      <c r="F72" s="49">
        <f>[2]Quickool!K77</f>
        <v>8</v>
      </c>
      <c r="G72" s="57"/>
      <c r="H72" s="15"/>
      <c r="I72" s="51"/>
      <c r="J72" s="15"/>
    </row>
    <row r="73" spans="1:10">
      <c r="A73" s="47" t="str">
        <f>[2]Quickool!A78</f>
        <v>CAB053</v>
      </c>
      <c r="B73" s="47" t="str">
        <f>[2]Quickool!B78</f>
        <v>4ft led 18watts advertise</v>
      </c>
      <c r="C73" s="52"/>
      <c r="D73" s="52"/>
      <c r="E73" s="54"/>
      <c r="F73" s="49">
        <f>[2]Quickool!K78</f>
        <v>8</v>
      </c>
      <c r="G73" s="57"/>
      <c r="H73" s="15"/>
      <c r="I73" s="51"/>
      <c r="J73" s="15"/>
    </row>
    <row r="74" spans="1:10">
      <c r="A74" s="47" t="str">
        <f>[2]Quickool!A79</f>
        <v>CAB054</v>
      </c>
      <c r="B74" s="47" t="str">
        <f>[2]Quickool!B79</f>
        <v>led clip</v>
      </c>
      <c r="C74" s="52"/>
      <c r="D74" s="52"/>
      <c r="E74" s="54"/>
      <c r="F74" s="49">
        <f>[2]Quickool!K79</f>
        <v>0.625</v>
      </c>
      <c r="G74" s="57"/>
      <c r="H74" s="15"/>
      <c r="I74" s="51"/>
      <c r="J74" s="15"/>
    </row>
    <row r="75" spans="1:10">
      <c r="A75" s="47" t="str">
        <f>[2]Quickool!A80</f>
        <v>CAB055</v>
      </c>
      <c r="B75" s="47" t="str">
        <f>[2]Quickool!B80</f>
        <v>led connector 15amp 12way </v>
      </c>
      <c r="C75" s="52"/>
      <c r="D75" s="52"/>
      <c r="E75" s="54"/>
      <c r="F75" s="49">
        <f>[2]Quickool!K80</f>
        <v>70.3703703703703</v>
      </c>
      <c r="G75" s="57"/>
      <c r="H75" s="15"/>
      <c r="I75" s="51"/>
      <c r="J75" s="15"/>
    </row>
    <row r="76" spans="1:10">
      <c r="A76" s="47" t="str">
        <f>[2]Quickool!A81</f>
        <v>CAB056</v>
      </c>
      <c r="B76" s="47" t="str">
        <f>[2]Quickool!B81</f>
        <v>PVC wire cable 2core 70m</v>
      </c>
      <c r="C76" s="52"/>
      <c r="D76" s="52"/>
      <c r="E76" s="54"/>
      <c r="F76" s="49">
        <f>[2]Quickool!K81</f>
        <v>0</v>
      </c>
      <c r="G76" s="57"/>
      <c r="H76" s="15"/>
      <c r="I76" s="51"/>
      <c r="J76" s="15"/>
    </row>
    <row r="77" spans="1:10">
      <c r="A77" s="47" t="str">
        <f>[2]Quickool!A82</f>
        <v>CAB057</v>
      </c>
      <c r="B77" s="47" t="str">
        <f>[2]Quickool!B82</f>
        <v>3" pp castor wheel adjustable white</v>
      </c>
      <c r="C77" s="52"/>
      <c r="D77" s="52"/>
      <c r="E77" s="54"/>
      <c r="F77" s="49">
        <f>[2]Quickool!K82</f>
        <v>5.71142999928607</v>
      </c>
      <c r="G77" s="56"/>
      <c r="H77" s="15"/>
      <c r="I77" s="51"/>
      <c r="J77" s="15"/>
    </row>
    <row r="78" spans="1:10">
      <c r="A78" s="47" t="str">
        <f>[2]Quickool!A83</f>
        <v>CAB058</v>
      </c>
      <c r="B78" s="47" t="str">
        <f>[2]Quickool!B83</f>
        <v>3" pp castor wheel adjustable c/w stopper white</v>
      </c>
      <c r="C78" s="52"/>
      <c r="D78" s="52"/>
      <c r="E78" s="54"/>
      <c r="F78" s="49">
        <f>[2]Quickool!K83</f>
        <v>7.91271031151091</v>
      </c>
      <c r="G78" s="56"/>
      <c r="H78" s="15"/>
      <c r="I78" s="51"/>
      <c r="J78" s="15"/>
    </row>
    <row r="79" spans="1:10">
      <c r="A79" s="47" t="str">
        <f>[2]Quickool!A84</f>
        <v>CAB058.01</v>
      </c>
      <c r="B79" s="47" t="str">
        <f>[2]Quickool!B84</f>
        <v>4" pp castor wheel adjustable </v>
      </c>
      <c r="C79" s="52"/>
      <c r="D79" s="52"/>
      <c r="E79" s="54"/>
      <c r="F79" s="49">
        <f>[2]Quickool!K84</f>
        <v>7.13928749910759</v>
      </c>
      <c r="G79" s="56"/>
      <c r="H79" s="15"/>
      <c r="I79" s="51"/>
      <c r="J79" s="15"/>
    </row>
    <row r="80" spans="1:10">
      <c r="A80" s="47" t="str">
        <f>[2]Quickool!A85</f>
        <v>CAB058.02</v>
      </c>
      <c r="B80" s="47" t="str">
        <f>[2]Quickool!B85</f>
        <v>4" pp castor wheel adjustable c/w stopper</v>
      </c>
      <c r="C80" s="52"/>
      <c r="D80" s="52"/>
      <c r="E80" s="54"/>
      <c r="F80" s="49">
        <f>[2]Quickool!K85</f>
        <v>9.34056781133243</v>
      </c>
      <c r="G80" s="56"/>
      <c r="H80" s="15"/>
      <c r="I80" s="51"/>
      <c r="J80" s="15"/>
    </row>
    <row r="81" spans="1:10">
      <c r="A81" s="47" t="str">
        <f>[2]Quickool!A86</f>
        <v>CAB059</v>
      </c>
      <c r="B81" s="47" t="str">
        <f>[2]Quickool!B86</f>
        <v>Pilaster s/steel 400mm (HG-600)</v>
      </c>
      <c r="C81" s="52"/>
      <c r="D81" s="52"/>
      <c r="E81" s="54"/>
      <c r="F81" s="49">
        <f>[2]Quickool!K86</f>
        <v>1.38026224982747</v>
      </c>
      <c r="G81" s="56"/>
      <c r="H81" s="15"/>
      <c r="I81" s="51"/>
      <c r="J81" s="15"/>
    </row>
    <row r="82" spans="1:10">
      <c r="A82" s="47" t="str">
        <f>[2]Quickool!A87</f>
        <v>CAB060</v>
      </c>
      <c r="B82" s="47" t="str">
        <f>[2]Quickool!B87</f>
        <v>Pilaster s/steel 600mm (HG-600)</v>
      </c>
      <c r="C82" s="52" t="s">
        <v>1316</v>
      </c>
      <c r="D82" s="52"/>
      <c r="E82" s="54"/>
      <c r="F82" s="49">
        <f>[2]Quickool!K87</f>
        <v>1.65631469979296</v>
      </c>
      <c r="G82" s="56"/>
      <c r="H82" s="15"/>
      <c r="I82" s="51"/>
      <c r="J82" s="15"/>
    </row>
    <row r="83" spans="1:10">
      <c r="A83" s="47" t="str">
        <f>[2]Quickool!A88</f>
        <v>CAB061</v>
      </c>
      <c r="B83" s="47" t="str">
        <f>[2]Quickool!B88</f>
        <v>Pilaster s/steel 1200mm (HG-1200)</v>
      </c>
      <c r="C83" s="52" t="s">
        <v>1317</v>
      </c>
      <c r="D83" s="52"/>
      <c r="E83" s="54"/>
      <c r="F83" s="49">
        <f>[2]Quickool!K88</f>
        <v>3.31262939958592</v>
      </c>
      <c r="G83" s="56"/>
      <c r="H83" s="15"/>
      <c r="I83" s="51"/>
      <c r="J83" s="15"/>
    </row>
    <row r="84" spans="1:10">
      <c r="A84" s="47" t="str">
        <f>[2]Quickool!A89</f>
        <v>CAB062</v>
      </c>
      <c r="B84" s="47" t="str">
        <f>[2]Quickool!B89</f>
        <v>Pilaster clip aluminium (HG-1201) </v>
      </c>
      <c r="C84" s="52" t="s">
        <v>1318</v>
      </c>
      <c r="D84" s="52"/>
      <c r="E84" s="54"/>
      <c r="F84" s="49">
        <f>[2]Quickool!K89</f>
        <v>0.506096158270071</v>
      </c>
      <c r="G84" s="56"/>
      <c r="H84" s="15"/>
      <c r="I84" s="51"/>
      <c r="J84" s="15"/>
    </row>
    <row r="85" spans="1:10">
      <c r="A85" s="47" t="str">
        <f>[2]Quickool!A90</f>
        <v>CAB063</v>
      </c>
      <c r="B85" s="47" t="str">
        <f>[2]Quickool!B90</f>
        <v>PVC SheIving 23"x21"</v>
      </c>
      <c r="C85" s="52"/>
      <c r="D85" s="52"/>
      <c r="E85" s="54"/>
      <c r="F85" s="49">
        <f>[2]Quickool!K90</f>
        <v>27.5435073627845</v>
      </c>
      <c r="G85" s="56"/>
      <c r="H85" s="15"/>
      <c r="I85" s="51"/>
      <c r="J85" s="15"/>
    </row>
    <row r="86" spans="1:10">
      <c r="A86" s="47" t="str">
        <f>[2]Quickool!A91</f>
        <v>CAB064</v>
      </c>
      <c r="B86" s="47" t="str">
        <f>[2]Quickool!B91</f>
        <v>PVC SheIving 25"x21"</v>
      </c>
      <c r="C86" s="58" t="str">
        <f>[2]Quickool!$C90</f>
        <v>4Door &amp; 6Door (4pcs/Fridge)</v>
      </c>
      <c r="D86" s="58"/>
      <c r="E86" s="54"/>
      <c r="F86" s="49">
        <f>[2]Quickool!K91</f>
        <v>29.8081213743865</v>
      </c>
      <c r="G86" s="56"/>
      <c r="H86" s="15"/>
      <c r="I86" s="51"/>
      <c r="J86" s="15"/>
    </row>
    <row r="87" spans="1:10">
      <c r="A87" s="47" t="str">
        <f>[2]Quickool!A92</f>
        <v>CAB065</v>
      </c>
      <c r="B87" s="47" t="str">
        <f>[2]Quickool!B92</f>
        <v>PVC SheIving 24-6/8"x18"</v>
      </c>
      <c r="C87" s="58" t="str">
        <f>[2]Quickool!$C91</f>
        <v>6Door (2pcs/Middle of Fridge)</v>
      </c>
      <c r="D87" s="55"/>
      <c r="E87" s="54"/>
      <c r="F87" s="49">
        <f>[2]Quickool!K92</f>
        <v>26.4056224899598</v>
      </c>
      <c r="G87" s="56"/>
      <c r="H87" s="15"/>
      <c r="I87" s="51"/>
      <c r="J87" s="15"/>
    </row>
    <row r="88" spans="1:10">
      <c r="A88" s="47" t="str">
        <f>[2]Quickool!A93</f>
        <v>CAB066</v>
      </c>
      <c r="B88" s="47" t="str">
        <f>[2]Quickool!B93</f>
        <v>PVC SheIving 28"x21"</v>
      </c>
      <c r="C88" s="58" t="str">
        <f>[2]Quickool!$C92</f>
        <v>Mini 2Door (2pcs/Fridge)</v>
      </c>
      <c r="D88" s="55"/>
      <c r="E88" s="54"/>
      <c r="F88" s="49">
        <f>[2]Quickool!K93</f>
        <v>32.0727353859883</v>
      </c>
      <c r="G88" s="56"/>
      <c r="H88" s="15"/>
      <c r="I88" s="51"/>
      <c r="J88" s="15"/>
    </row>
    <row r="89" spans="1:10">
      <c r="A89" s="47" t="str">
        <f>[2]Quickool!A94</f>
        <v>CAB067</v>
      </c>
      <c r="B89" s="47" t="str">
        <f>[2]Quickool!B94</f>
        <v>PVC Shelving 13 3/4" x 22" 1/4"</v>
      </c>
      <c r="C89" s="58" t="str">
        <f>[2]Quickool!$C93</f>
        <v>2Door Big (2pcs/Fridge)</v>
      </c>
      <c r="D89" s="55"/>
      <c r="E89" s="54"/>
      <c r="F89" s="49">
        <f>[2]Quickool!K94</f>
        <v>14.1052631578947</v>
      </c>
      <c r="G89" s="56"/>
      <c r="H89" s="15"/>
      <c r="I89" s="51"/>
      <c r="J89" s="15"/>
    </row>
    <row r="90" spans="1:10">
      <c r="A90" s="47" t="str">
        <f>[2]Quickool!A95</f>
        <v>CAB068</v>
      </c>
      <c r="B90" s="47" t="str">
        <f>[2]Quickool!B95</f>
        <v>PVC Shelving 19 3/4" x 22" 1/4"</v>
      </c>
      <c r="C90" s="58" t="str">
        <f>[2]Quickool!$C94</f>
        <v>1.2m counter-4pcs</v>
      </c>
      <c r="D90" s="59"/>
      <c r="E90" s="55"/>
      <c r="F90" s="49">
        <f>[2]Quickool!K95</f>
        <v>20.2105263157894</v>
      </c>
      <c r="G90" s="56"/>
      <c r="H90" s="15"/>
      <c r="I90" s="51"/>
      <c r="J90" s="15"/>
    </row>
    <row r="91" spans="1:10">
      <c r="A91" s="47" t="str">
        <f>[2]Quickool!A96</f>
        <v>CAB069</v>
      </c>
      <c r="B91" s="47" t="str">
        <f>[2]Quickool!B96</f>
        <v>PVC SheIving 17" x 22 1/4"</v>
      </c>
      <c r="C91" s="58" t="str">
        <f>[2]Quickool!$C95</f>
        <v>1.5m 2door counter-4pcs</v>
      </c>
      <c r="D91" s="59"/>
      <c r="E91" s="55"/>
      <c r="F91" s="49">
        <f>[2]Quickool!K96</f>
        <v>17.4736842105263</v>
      </c>
      <c r="G91" s="56"/>
      <c r="H91" s="15"/>
      <c r="I91" s="51"/>
      <c r="J91" s="15"/>
    </row>
    <row r="92" spans="1:10">
      <c r="A92" s="47" t="str">
        <f>[2]Quickool!A97</f>
        <v>CAB070</v>
      </c>
      <c r="B92" s="47" t="str">
        <f>[2]Quickool!B97</f>
        <v>PVC SheIving 21" x 22 1/4"</v>
      </c>
      <c r="C92" s="58" t="str">
        <f>[2]Quickool!$C96</f>
        <v>1.8m 3door counter-6pcs</v>
      </c>
      <c r="D92" s="59"/>
      <c r="E92" s="55"/>
      <c r="F92" s="49">
        <f>[2]Quickool!K97</f>
        <v>22.9052631578947</v>
      </c>
      <c r="G92" s="56"/>
      <c r="H92" s="15"/>
      <c r="I92" s="51"/>
      <c r="J92" s="15"/>
    </row>
    <row r="93" spans="1:10">
      <c r="A93" s="47" t="str">
        <f>[2]Quickool!A98</f>
        <v>CAB071</v>
      </c>
      <c r="B93" s="47" t="str">
        <f>[2]Quickool!B98</f>
        <v>PVC SheIving 23"x23" 1 stopper</v>
      </c>
      <c r="C93" s="58" t="str">
        <f>[2]Quickool!$C97</f>
        <v>2.1m 3door counter-6pcs</v>
      </c>
      <c r="D93" s="59"/>
      <c r="E93" s="55"/>
      <c r="F93" s="49">
        <f>[2]Quickool!K98</f>
        <v>26.1052631578948</v>
      </c>
      <c r="G93" s="56"/>
      <c r="H93" s="15"/>
      <c r="I93" s="51"/>
      <c r="J93" s="15"/>
    </row>
    <row r="94" spans="1:10">
      <c r="A94" s="47" t="str">
        <f>[2]Quickool!A99</f>
        <v>CAB071.01</v>
      </c>
      <c r="B94" s="47" t="str">
        <f>[2]Quickool!B99</f>
        <v>PVC SheIving 23"x22" 1 stopper</v>
      </c>
      <c r="C94" s="58" t="str">
        <f>[2]Quickool!$C98</f>
        <v>2,4&amp;6 door upright chiller 4,8,8pcs</v>
      </c>
      <c r="D94" s="59"/>
      <c r="E94" s="55"/>
      <c r="F94" s="49">
        <f>[2]Quickool!K99</f>
        <v>25.4736842105264</v>
      </c>
      <c r="G94" s="56"/>
      <c r="H94" s="15"/>
      <c r="I94" s="51"/>
      <c r="J94" s="15"/>
    </row>
    <row r="95" spans="1:10">
      <c r="A95" s="47" t="str">
        <f>[2]Quickool!A100</f>
        <v>CAB071.02</v>
      </c>
      <c r="B95" s="47" t="str">
        <f>[2]Quickool!B100</f>
        <v>PVC SheIving 25"x22" 1 stopper</v>
      </c>
      <c r="C95" s="58" t="str">
        <f>[2]Quickool!$C99</f>
        <v>2,4&amp;6 door upright frezzer air guard use  4,8,9pcs</v>
      </c>
      <c r="D95" s="59"/>
      <c r="E95" s="55"/>
      <c r="F95" s="49">
        <f>[2]Quickool!K100</f>
        <v>27.3684210526316</v>
      </c>
      <c r="G95" s="56"/>
      <c r="H95" s="15"/>
      <c r="I95" s="51"/>
      <c r="J95" s="15"/>
    </row>
    <row r="96" spans="1:10">
      <c r="A96" s="47" t="str">
        <f>[2]Quickool!A101</f>
        <v>CAB072</v>
      </c>
      <c r="B96" s="47" t="str">
        <f>[2]Quickool!B101</f>
        <v>PVC SheIving 25"x23" 1 stopper</v>
      </c>
      <c r="C96" s="58" t="str">
        <f>[2]Quickool!$C100</f>
        <v>6 door upright frezzer centre 4pcs</v>
      </c>
      <c r="D96" s="59"/>
      <c r="E96" s="55"/>
      <c r="F96" s="49">
        <f>[2]Quickool!K101</f>
        <v>28.6315789473684</v>
      </c>
      <c r="G96" s="56"/>
      <c r="H96" s="15"/>
      <c r="I96" s="51"/>
      <c r="J96" s="15"/>
    </row>
    <row r="97" spans="1:10">
      <c r="A97" s="47" t="str">
        <f>[2]Quickool!A102</f>
        <v>CAB072.01</v>
      </c>
      <c r="B97" s="47" t="str">
        <f>[2]Quickool!B102</f>
        <v>PVC SheIving 19 3/4"x221/4" 1stopper</v>
      </c>
      <c r="C97" s="58" t="str">
        <f>[2]Quickool!$C101</f>
        <v>6 door upright chiller centre 4pcs</v>
      </c>
      <c r="D97" s="59"/>
      <c r="E97" s="55"/>
      <c r="F97" s="49">
        <f>[2]Quickool!K102</f>
        <v>22.3157894736842</v>
      </c>
      <c r="G97" s="56"/>
      <c r="H97" s="15"/>
      <c r="I97" s="51"/>
      <c r="J97" s="15"/>
    </row>
    <row r="98" spans="1:10">
      <c r="A98" s="47" t="str">
        <f>[2]Quickool!A103</f>
        <v>CAB072.02</v>
      </c>
      <c r="B98" s="47" t="str">
        <f>[2]Quickool!B103</f>
        <v>PVC SheIving 21"x221/4" 1stopper</v>
      </c>
      <c r="C98" s="58" t="str">
        <f>[2]Quickool!$C102</f>
        <v>1 glass door chiller -4pcs</v>
      </c>
      <c r="D98" s="59"/>
      <c r="E98" s="55"/>
      <c r="F98" s="49">
        <f>[2]Quickool!K103</f>
        <v>24</v>
      </c>
      <c r="G98" s="56"/>
      <c r="H98" s="15"/>
      <c r="I98" s="51"/>
      <c r="J98" s="15"/>
    </row>
    <row r="99" spans="1:10">
      <c r="A99" s="47" t="str">
        <f>[2]Quickool!A104</f>
        <v>CAB072.03</v>
      </c>
      <c r="B99" s="47" t="str">
        <f>[2]Quickool!B104</f>
        <v>PVC SheIving 22 3/4"x22 1/4" 1 stopper</v>
      </c>
      <c r="C99" s="58" t="str">
        <f>[2]Quickool!$C103</f>
        <v>2&amp;3 glass door chiller -8pcs</v>
      </c>
      <c r="D99" s="59"/>
      <c r="E99" s="60"/>
      <c r="F99" s="49">
        <f>[2]Quickool!K104</f>
        <v>25.4736842105263</v>
      </c>
      <c r="G99" s="56"/>
      <c r="H99" s="15"/>
      <c r="I99" s="51"/>
      <c r="J99" s="15"/>
    </row>
    <row r="100" spans="1:10">
      <c r="A100" s="47" t="str">
        <f>[2]Quickool!A105</f>
        <v>CAB072.04</v>
      </c>
      <c r="B100" s="47" t="str">
        <f>[2]Quickool!B105</f>
        <v>PVC SheIving 19 3/4"x221/4" 2stopper for price pad</v>
      </c>
      <c r="C100" s="58" t="str">
        <f>[2]Quickool!$C104</f>
        <v>3 glass door chiller centre -4pcs</v>
      </c>
      <c r="D100" s="59"/>
      <c r="E100" s="55"/>
      <c r="F100" s="49">
        <f>[2]Quickool!K105</f>
        <v>25.2631578947368</v>
      </c>
      <c r="G100" s="56"/>
      <c r="H100" s="15"/>
      <c r="I100" s="51"/>
      <c r="J100" s="15"/>
    </row>
    <row r="101" spans="1:10">
      <c r="A101" s="47" t="str">
        <f>[2]Quickool!A106</f>
        <v>CAB072.05</v>
      </c>
      <c r="B101" s="47" t="str">
        <f>[2]Quickool!B106</f>
        <v>PVC SheIving 21"x221/4" 2stopper for price pad</v>
      </c>
      <c r="C101" s="58" t="str">
        <f>[2]Quickool!$C105</f>
        <v>1 glass door chiller -4pcs</v>
      </c>
      <c r="D101" s="59"/>
      <c r="E101" s="55"/>
      <c r="F101" s="49">
        <f>[2]Quickool!K106</f>
        <v>27.3684210526316</v>
      </c>
      <c r="G101" s="56"/>
      <c r="H101" s="15"/>
      <c r="I101" s="51"/>
      <c r="J101" s="15"/>
    </row>
    <row r="102" spans="1:10">
      <c r="A102" s="47" t="str">
        <f>[2]Quickool!A107</f>
        <v>CAB072.06</v>
      </c>
      <c r="B102" s="47" t="str">
        <f>[2]Quickool!B107</f>
        <v>PVC SheIving 22 3/4"x22 1/4" 2stopper for price pad</v>
      </c>
      <c r="C102" s="58" t="str">
        <f>[2]Quickool!$C106</f>
        <v>2&amp;3 glass door chiller -8pcs</v>
      </c>
      <c r="D102" s="59"/>
      <c r="E102" s="55"/>
      <c r="F102" s="49">
        <f>[2]Quickool!K107</f>
        <v>30.1075268817204</v>
      </c>
      <c r="G102" s="56"/>
      <c r="H102" s="15"/>
      <c r="I102" s="51"/>
      <c r="J102" s="15"/>
    </row>
    <row r="103" spans="1:10">
      <c r="A103" s="47" t="str">
        <f>[2]Quickool!A108</f>
        <v>CAB072.07</v>
      </c>
      <c r="B103" s="47" t="str">
        <f>[2]Quickool!B108</f>
        <v>PVC SheIving 18 3/4"x21" 1stopper</v>
      </c>
      <c r="C103" s="58" t="str">
        <f>[2]Quickool!$C107</f>
        <v>3 glass door chiller centre -4pcs</v>
      </c>
      <c r="D103" s="59"/>
      <c r="E103" s="55"/>
      <c r="F103" s="49">
        <f>[2]Quickool!K108</f>
        <v>20.2105263157895</v>
      </c>
      <c r="G103" s="56"/>
      <c r="H103" s="15"/>
      <c r="I103" s="51"/>
      <c r="J103" s="15"/>
    </row>
    <row r="104" spans="1:10">
      <c r="A104" s="47" t="str">
        <f>[2]Quickool!A109</f>
        <v>CAB072.08</v>
      </c>
      <c r="B104" s="47" t="str">
        <f>[2]Quickool!B109</f>
        <v>PVC SheIving 20 3/4"x21" 1stopper</v>
      </c>
      <c r="C104" s="58" t="str">
        <f>[2]Quickool!$C108</f>
        <v>1 glass frezzer door -4pcs</v>
      </c>
      <c r="D104" s="59" t="str">
        <f>[2]Quickool!$D108</f>
        <v>18 3/4"x221/4" old size</v>
      </c>
      <c r="E104" s="55"/>
      <c r="F104" s="49">
        <f>[2]Quickool!K109</f>
        <v>22.1052631578947</v>
      </c>
      <c r="G104" s="56"/>
      <c r="H104" s="15"/>
      <c r="I104" s="51"/>
      <c r="J104" s="15"/>
    </row>
    <row r="105" spans="1:10">
      <c r="A105" s="47" t="str">
        <f>[2]Quickool!A110</f>
        <v>CAB072.09</v>
      </c>
      <c r="B105" s="47" t="str">
        <f>[2]Quickool!B110</f>
        <v>PVC SheIving 21"x22 1/4" 1 stopper-old model</v>
      </c>
      <c r="C105" s="58" t="str">
        <f>[2]Quickool!$C109</f>
        <v>2 glass frezzer door -8pcs</v>
      </c>
      <c r="D105" s="59" t="str">
        <f>[2]Quickool!$D109</f>
        <v>20 3/4"x221/4"</v>
      </c>
      <c r="E105" s="55"/>
      <c r="F105" s="49">
        <f>[2]Quickool!K110</f>
        <v>23.1578947368421</v>
      </c>
      <c r="G105" s="56"/>
      <c r="H105" s="15"/>
      <c r="I105" s="51"/>
      <c r="J105" s="15"/>
    </row>
    <row r="106" spans="1:10">
      <c r="A106" s="47" t="str">
        <f>[2]Quickool!A111</f>
        <v>CAB072.10</v>
      </c>
      <c r="B106" s="47" t="str">
        <f>[2]Quickool!B111</f>
        <v>PVC SheIving 22 1/4"x21" 1 stopper</v>
      </c>
      <c r="C106" s="58" t="str">
        <f>[2]Quickool!$C110</f>
        <v>3 glass frezzer door -8pcs</v>
      </c>
      <c r="D106" s="59" t="str">
        <f>[2]Quickool!$D110</f>
        <v>21"x22 1/4"</v>
      </c>
      <c r="E106" s="55"/>
      <c r="F106" s="49">
        <f>[2]Quickool!K111</f>
        <v>23.5789473684211</v>
      </c>
      <c r="G106" s="56"/>
      <c r="H106" s="15"/>
      <c r="I106" s="51"/>
      <c r="J106" s="15"/>
    </row>
    <row r="107" spans="1:10">
      <c r="A107" s="47" t="str">
        <f>[2]Quickool!A112</f>
        <v>CAB072.11</v>
      </c>
      <c r="B107" s="47" t="str">
        <f>[2]Quickool!B112</f>
        <v>PVC SheIving 18 3/4"x221/4" 2stopper</v>
      </c>
      <c r="C107" s="58" t="str">
        <f>[2]Quickool!$C111</f>
        <v>3 glass frezzer door centre -4pcs</v>
      </c>
      <c r="D107" s="59" t="str">
        <f>[2]Quickool!$D111</f>
        <v>21 3/4"x22 1/4"</v>
      </c>
      <c r="E107" s="55"/>
      <c r="F107" s="49">
        <f>[2]Quickool!K112</f>
        <v>27.3684210526316</v>
      </c>
      <c r="G107" s="56"/>
      <c r="H107" s="15"/>
      <c r="I107" s="51"/>
      <c r="J107" s="15"/>
    </row>
    <row r="108" spans="1:10">
      <c r="A108" s="47" t="str">
        <f>[2]Quickool!A113</f>
        <v>CAB072.12</v>
      </c>
      <c r="B108" s="47" t="str">
        <f>[2]Quickool!B113</f>
        <v>PVC SheIving 20 3/4"x221/4" 2stopper</v>
      </c>
      <c r="C108" s="58" t="str">
        <f>[2]Quickool!$C112</f>
        <v>1 glass frezzer door -4pcs</v>
      </c>
      <c r="D108" s="59" t="str">
        <f>[2]Quickool!$D112</f>
        <v>for price list</v>
      </c>
      <c r="E108" s="55"/>
      <c r="F108" s="49">
        <f>[2]Quickool!K113</f>
        <v>29.4736842105263</v>
      </c>
      <c r="G108" s="56"/>
      <c r="H108" s="15"/>
      <c r="I108" s="51"/>
      <c r="J108" s="15"/>
    </row>
    <row r="109" spans="1:10">
      <c r="A109" s="47" t="str">
        <f>[2]Quickool!A114</f>
        <v>CAB072.13</v>
      </c>
      <c r="B109" s="47" t="str">
        <f>[2]Quickool!B114</f>
        <v>PVC SheIving 21"x22 1/4" 2stopper</v>
      </c>
      <c r="C109" s="58" t="str">
        <f>[2]Quickool!$C113</f>
        <v>2 glass frezzer door -8pcs</v>
      </c>
      <c r="D109" s="59" t="str">
        <f>[2]Quickool!$D113</f>
        <v>for price list</v>
      </c>
      <c r="E109" s="55"/>
      <c r="F109" s="49">
        <f>[2]Quickool!K114</f>
        <v>31.5789473684211</v>
      </c>
      <c r="G109" s="56"/>
      <c r="H109" s="15"/>
      <c r="I109" s="51"/>
      <c r="J109" s="15"/>
    </row>
    <row r="110" spans="1:10">
      <c r="A110" s="47" t="str">
        <f>[2]Quickool!A115</f>
        <v>CAB072.14</v>
      </c>
      <c r="B110" s="47" t="str">
        <f>[2]Quickool!B115</f>
        <v>PVC SheIving 21 3/4"x22 1/4" 2stopper</v>
      </c>
      <c r="C110" s="58" t="str">
        <f>[2]Quickool!$C114</f>
        <v>3 glass frezzer door -8pcs</v>
      </c>
      <c r="D110" s="59" t="str">
        <f>[2]Quickool!$D114</f>
        <v>for price list</v>
      </c>
      <c r="E110" s="55"/>
      <c r="F110" s="49">
        <f>[2]Quickool!K115</f>
        <v>33.6842105263158</v>
      </c>
      <c r="G110" s="56"/>
      <c r="H110" s="15"/>
      <c r="I110" s="51"/>
      <c r="J110" s="15"/>
    </row>
    <row r="111" spans="1:10">
      <c r="A111" s="47" t="str">
        <f>[2]Quickool!A116</f>
        <v>CAB072.15</v>
      </c>
      <c r="B111" s="47" t="str">
        <f>[2]Quickool!B116</f>
        <v>PVC SheIving 24 1/2"x24 1/4" 2stopper</v>
      </c>
      <c r="C111" s="58" t="str">
        <f>[2]Quickool!$C115</f>
        <v>3 glass frezzer door centre -4pcs</v>
      </c>
      <c r="D111" s="59" t="str">
        <f>[2]Quickool!$D115</f>
        <v>for price list</v>
      </c>
      <c r="E111" s="55"/>
      <c r="F111" s="49">
        <f>[2]Quickool!K116</f>
        <v>31.5789473684211</v>
      </c>
      <c r="G111" s="56"/>
      <c r="H111" s="15"/>
      <c r="I111" s="51"/>
      <c r="J111" s="15"/>
    </row>
    <row r="112" spans="1:10">
      <c r="A112" s="47" t="str">
        <f>[2]Quickool!A117</f>
        <v>CAB072.16</v>
      </c>
      <c r="B112" s="47" t="str">
        <f>[2]Quickool!B117</f>
        <v>PVC SheIving 25 3/4"x24 1/4" 2stopper</v>
      </c>
      <c r="C112" s="58" t="str">
        <f>[2]Quickool!$C116</f>
        <v>2&amp;3 big glass chiller door -12pcs</v>
      </c>
      <c r="D112" s="59"/>
      <c r="E112" s="55"/>
      <c r="F112" s="49">
        <f>[2]Quickool!K117</f>
        <v>33.0526315789474</v>
      </c>
      <c r="G112" s="56"/>
      <c r="H112" s="15"/>
      <c r="I112" s="51"/>
      <c r="J112" s="15"/>
    </row>
    <row r="113" spans="1:10">
      <c r="A113" s="47" t="str">
        <f>[2]Quickool!A118</f>
        <v>CAB072.17</v>
      </c>
      <c r="B113" s="47" t="str">
        <f>[2]Quickool!B118</f>
        <v>AIR GUARD 400*1160mm</v>
      </c>
      <c r="C113" s="58" t="str">
        <f>[2]Quickool!$C117</f>
        <v>3 big glass chiller door centre -6pcs</v>
      </c>
      <c r="D113" s="59"/>
      <c r="E113" s="55"/>
      <c r="F113" s="49">
        <f>[2]Quickool!K118</f>
        <v>24</v>
      </c>
      <c r="G113" s="59"/>
      <c r="H113" s="15"/>
      <c r="I113" s="51"/>
      <c r="J113" s="15"/>
    </row>
    <row r="114" spans="1:10">
      <c r="A114" s="47" t="str">
        <f>[2]Quickool!A119</f>
        <v>CAB072.18</v>
      </c>
      <c r="B114" s="47" t="str">
        <f>[2]Quickool!B119</f>
        <v>AIR GUARD 492*1160mm</v>
      </c>
      <c r="C114" s="58" t="str">
        <f>[2]Quickool!$C118</f>
        <v>1glass door frezzer</v>
      </c>
      <c r="D114" s="59"/>
      <c r="E114" s="55"/>
      <c r="F114" s="49">
        <f>[2]Quickool!K119</f>
        <v>29.4736842105263</v>
      </c>
      <c r="G114" s="59"/>
      <c r="H114" s="15"/>
      <c r="I114" s="51"/>
      <c r="J114" s="15"/>
    </row>
    <row r="115" spans="1:10">
      <c r="A115" s="47" t="str">
        <f>[2]Quickool!A120</f>
        <v>CAB072.19</v>
      </c>
      <c r="B115" s="47" t="str">
        <f>[2]Quickool!B120</f>
        <v>AIR GUARD 570*1160mm</v>
      </c>
      <c r="C115" s="58" t="str">
        <f>[2]Quickool!$C119</f>
        <v>2&amp;3 glass door frezzer,4&amp;6 door upright frezzer</v>
      </c>
      <c r="D115" s="59"/>
      <c r="E115" s="55"/>
      <c r="F115" s="49">
        <f>[2]Quickool!K120</f>
        <v>34.1052631578947</v>
      </c>
      <c r="G115" s="59"/>
      <c r="H115" s="15"/>
      <c r="I115" s="51"/>
      <c r="J115" s="15"/>
    </row>
    <row r="116" spans="1:10">
      <c r="A116" s="47">
        <f>[2]Quickool!A121</f>
        <v>0</v>
      </c>
      <c r="B116" s="47">
        <f>[2]Quickool!B121</f>
        <v>0</v>
      </c>
      <c r="C116" s="58" t="str">
        <f>[2]Quickool!$C120</f>
        <v>2 door upright frezzer</v>
      </c>
      <c r="D116" s="59"/>
      <c r="E116" s="55"/>
      <c r="F116" s="49">
        <f>[2]Quickool!K121</f>
        <v>0</v>
      </c>
      <c r="G116" s="59"/>
      <c r="H116" s="15"/>
      <c r="I116" s="51"/>
      <c r="J116" s="15"/>
    </row>
    <row r="117" spans="1:10">
      <c r="A117" s="47">
        <f>[2]Quickool!A122</f>
        <v>0</v>
      </c>
      <c r="B117" s="47" t="str">
        <f>[2]Quickool!B122</f>
        <v>custom made shelving cost base on kgs</v>
      </c>
      <c r="C117" s="52"/>
      <c r="D117" s="52"/>
      <c r="F117" s="61" t="e">
        <f>#REF!*#REF!</f>
        <v>#REF!</v>
      </c>
      <c r="G117" s="59"/>
      <c r="H117" s="15"/>
      <c r="I117" s="51"/>
      <c r="J117" s="15"/>
    </row>
    <row r="118" ht="22.5" spans="1:10">
      <c r="A118" s="47">
        <f>[2]Quickool!A123</f>
        <v>0</v>
      </c>
      <c r="B118" s="47" t="str">
        <f>[2]Quickool!B123</f>
        <v>custom made shelving base on size less than 20pcs quantity</v>
      </c>
      <c r="C118" s="52"/>
      <c r="D118" s="52"/>
      <c r="E118" s="55"/>
      <c r="F118" s="49">
        <f>[2]Quickool!K123</f>
        <v>0</v>
      </c>
      <c r="G118" s="59"/>
      <c r="H118" s="15"/>
      <c r="I118" s="51"/>
      <c r="J118" s="15"/>
    </row>
    <row r="119" spans="1:10">
      <c r="A119" s="47" t="str">
        <f>[2]Quickool!A124</f>
        <v>CAB082</v>
      </c>
      <c r="B119" s="47" t="str">
        <f>[2]Quickool!B124</f>
        <v>578*715 magnetic gasket</v>
      </c>
      <c r="C119" s="52" t="s">
        <v>1319</v>
      </c>
      <c r="D119" s="55"/>
      <c r="E119" s="55"/>
      <c r="F119" s="49">
        <f>[2]Quickool!K124</f>
        <v>25.8084683148622</v>
      </c>
      <c r="G119" s="62"/>
      <c r="H119" s="15"/>
      <c r="I119" s="51"/>
      <c r="J119" s="15"/>
    </row>
    <row r="120" spans="1:10">
      <c r="A120" s="47" t="str">
        <f>[2]Quickool!A125</f>
        <v>CAB083</v>
      </c>
      <c r="B120" s="47" t="str">
        <f>[2]Quickool!B125</f>
        <v>534*715 magnetic gasket</v>
      </c>
      <c r="C120" s="52" t="s">
        <v>1320</v>
      </c>
      <c r="D120" s="55"/>
      <c r="E120" s="55"/>
      <c r="F120" s="49">
        <f>[2]Quickool!K125</f>
        <v>25.3083262290423</v>
      </c>
      <c r="G120" s="63"/>
      <c r="H120" s="15"/>
      <c r="I120" s="51"/>
      <c r="J120" s="15"/>
    </row>
    <row r="121" spans="1:10">
      <c r="A121" s="47" t="str">
        <f>[2]Quickool!A126</f>
        <v>CAB084</v>
      </c>
      <c r="B121" s="47" t="str">
        <f>[2]Quickool!B126</f>
        <v>383*575 magnetic gasket</v>
      </c>
      <c r="C121" s="52" t="s">
        <v>1321</v>
      </c>
      <c r="D121" s="55"/>
      <c r="E121" s="55"/>
      <c r="F121" s="49">
        <f>[2]Quickool!K126</f>
        <v>22.0005683432793</v>
      </c>
      <c r="G121" s="63"/>
      <c r="H121" s="15"/>
      <c r="I121" s="51"/>
      <c r="J121" s="15"/>
    </row>
    <row r="122" spans="1:10">
      <c r="A122" s="47" t="str">
        <f>[2]Quickool!A127</f>
        <v>CAB085</v>
      </c>
      <c r="B122" s="47" t="str">
        <f>[2]Quickool!B127</f>
        <v>528*575 magnetic gasket</v>
      </c>
      <c r="C122" s="52" t="s">
        <v>1322</v>
      </c>
      <c r="D122" s="55"/>
      <c r="E122" s="55"/>
      <c r="F122" s="49">
        <f>[2]Quickool!K127</f>
        <v>23.6487638533674</v>
      </c>
      <c r="G122" s="63"/>
      <c r="H122" s="15"/>
      <c r="I122" s="51"/>
      <c r="J122" s="15"/>
    </row>
    <row r="123" spans="1:10">
      <c r="A123" s="47" t="str">
        <f>[2]Quickool!A128</f>
        <v>CAB086</v>
      </c>
      <c r="B123" s="47" t="str">
        <f>[2]Quickool!B128</f>
        <v>420*575 magnetic gasket</v>
      </c>
      <c r="C123" s="52" t="s">
        <v>1323</v>
      </c>
      <c r="D123" s="55"/>
      <c r="E123" s="55"/>
      <c r="F123" s="49">
        <f>[2]Quickool!K128</f>
        <v>22.4211423699915</v>
      </c>
      <c r="G123" s="63"/>
      <c r="H123" s="15"/>
      <c r="I123" s="51"/>
      <c r="J123" s="15"/>
    </row>
    <row r="124" spans="1:10">
      <c r="A124" s="47" t="str">
        <f>[2]Quickool!A129</f>
        <v>CAB087</v>
      </c>
      <c r="B124" s="47" t="str">
        <f>[2]Quickool!B129</f>
        <v>custom made gasket</v>
      </c>
      <c r="C124" s="52"/>
      <c r="D124" s="52"/>
      <c r="E124" s="55"/>
      <c r="F124" s="49">
        <f>[2]Quickool!K129</f>
        <v>27.3109243697479</v>
      </c>
      <c r="G124" s="64"/>
      <c r="H124" s="15"/>
      <c r="I124" s="51"/>
      <c r="J124" s="15"/>
    </row>
    <row r="125" spans="1:10">
      <c r="A125" s="47" t="str">
        <f>[2]Quickool!A131</f>
        <v>CAB088</v>
      </c>
      <c r="B125" s="47" t="str">
        <f>[2]Quickool!B131</f>
        <v>HG-036 pvc door rail 3.4m</v>
      </c>
      <c r="C125" s="52"/>
      <c r="D125" s="52"/>
      <c r="E125" s="55"/>
      <c r="F125" s="49">
        <f>[2]Quickool!K131</f>
        <v>20.8779163839449</v>
      </c>
      <c r="G125" s="52"/>
      <c r="H125" s="15"/>
      <c r="I125" s="51"/>
      <c r="J125" s="15"/>
    </row>
    <row r="126" spans="1:10">
      <c r="A126" s="47" t="str">
        <f>[2]Quickool!A132</f>
        <v>CAB089</v>
      </c>
      <c r="B126" s="47" t="str">
        <f>[2]Quickool!B132</f>
        <v>Gasket welding machine</v>
      </c>
      <c r="C126" s="52"/>
      <c r="D126" s="52"/>
      <c r="E126" s="55"/>
      <c r="F126" s="49" t="str">
        <f>[2]Quickool!K132</f>
        <v>~</v>
      </c>
      <c r="G126" s="52"/>
      <c r="H126" s="15"/>
      <c r="I126" s="51"/>
      <c r="J126" s="15"/>
    </row>
    <row r="127" spans="1:10">
      <c r="A127" s="47" t="str">
        <f>[2]Quickool!A133</f>
        <v>CAB090</v>
      </c>
      <c r="B127" s="47" t="str">
        <f>[2]Quickool!B133</f>
        <v>Mould welding machine</v>
      </c>
      <c r="C127" s="52"/>
      <c r="D127" s="52"/>
      <c r="E127" s="55"/>
      <c r="F127" s="49" t="str">
        <f>[2]Quickool!K133</f>
        <v>~</v>
      </c>
      <c r="G127" s="52"/>
      <c r="H127" s="15"/>
      <c r="I127" s="51"/>
      <c r="J127" s="15"/>
    </row>
    <row r="128" ht="22.5" spans="1:10">
      <c r="A128" s="47" t="str">
        <f>[2]Quickool!A134</f>
        <v>CAB091</v>
      </c>
      <c r="B128" s="47" t="str">
        <f>[2]Quickool!B134</f>
        <v>3MM TEMPERED GLASS + 3MM NORMAL GLASS (595*985MM)</v>
      </c>
      <c r="C128" s="52"/>
      <c r="D128" s="52"/>
      <c r="E128" s="55"/>
      <c r="F128" s="49">
        <f>[2]Quickool!K134</f>
        <v>156.774172119441</v>
      </c>
      <c r="G128" s="52"/>
      <c r="H128" s="15"/>
      <c r="I128" s="51"/>
      <c r="J128" s="15"/>
    </row>
    <row r="129" ht="22.5" spans="1:10">
      <c r="A129" s="47" t="str">
        <f>[2]Quickool!A135</f>
        <v>CAB092</v>
      </c>
      <c r="B129" s="65" t="str">
        <f>[2]Quickool!B135</f>
        <v>3MM TEMPERED GLASS + 3MM TEMPER GLASS (700*865MM)</v>
      </c>
      <c r="C129" s="52"/>
      <c r="D129" s="52"/>
      <c r="E129" s="55"/>
      <c r="F129" s="49">
        <f>[2]Quickool!K135</f>
        <v>162.088550835354</v>
      </c>
      <c r="G129" s="52"/>
      <c r="H129" s="15"/>
      <c r="I129" s="51"/>
      <c r="J129" s="15"/>
    </row>
    <row r="130" ht="22.5" spans="1:10">
      <c r="A130" s="47" t="str">
        <f>[2]Quickool!A136</f>
        <v>CAB093</v>
      </c>
      <c r="B130" s="65" t="str">
        <f>[2]Quickool!B136</f>
        <v>4mm+3mm heater glass door (1473*584mm) chiller right (grey)</v>
      </c>
      <c r="C130" s="66" t="s">
        <v>1324</v>
      </c>
      <c r="D130" s="66"/>
      <c r="E130" s="55"/>
      <c r="F130" s="49">
        <f>[2]Quickool!K136</f>
        <v>454.379380210582</v>
      </c>
      <c r="G130" s="52"/>
      <c r="H130" s="15"/>
      <c r="I130" s="51"/>
      <c r="J130" s="15"/>
    </row>
    <row r="131" ht="22.5" spans="1:10">
      <c r="A131" s="47" t="str">
        <f>[2]Quickool!A137</f>
        <v>CAB094</v>
      </c>
      <c r="B131" s="65" t="str">
        <f>[2]Quickool!B137</f>
        <v>4mm+3mm heater glass door (1473*584mm) chiller left (grey)</v>
      </c>
      <c r="C131" s="66" t="s">
        <v>1324</v>
      </c>
      <c r="D131" s="67"/>
      <c r="E131" s="68"/>
      <c r="F131" s="49">
        <f>[2]Quickool!K137</f>
        <v>454.379380210582</v>
      </c>
      <c r="G131" s="52"/>
      <c r="H131" s="15"/>
      <c r="I131" s="51"/>
      <c r="J131" s="15"/>
    </row>
    <row r="132" ht="22.5" spans="1:10">
      <c r="A132" s="47" t="str">
        <f>[2]Quickool!A138</f>
        <v>CAB095</v>
      </c>
      <c r="B132" s="47" t="str">
        <f>[2]Quickool!B138</f>
        <v>4mm+3mm heater glass door (1473*584mm) chiller right (black)</v>
      </c>
      <c r="C132" s="66" t="s">
        <v>1324</v>
      </c>
      <c r="D132" s="67"/>
      <c r="E132" s="68"/>
      <c r="F132" s="49">
        <f>[2]Quickool!K138</f>
        <v>454.379380210582</v>
      </c>
      <c r="G132" s="52"/>
      <c r="H132" s="15"/>
      <c r="I132" s="51"/>
      <c r="J132" s="15"/>
    </row>
    <row r="133" ht="22.5" spans="1:10">
      <c r="A133" s="47" t="str">
        <f>[2]Quickool!A139</f>
        <v>CAB096</v>
      </c>
      <c r="B133" s="47" t="str">
        <f>[2]Quickool!B139</f>
        <v>4mm+3mm heater glass door (1473*584mm) chiller left (black)</v>
      </c>
      <c r="C133" s="66" t="s">
        <v>1324</v>
      </c>
      <c r="D133" s="67"/>
      <c r="E133" s="68"/>
      <c r="F133" s="49">
        <f>[2]Quickool!K139</f>
        <v>454.379380210582</v>
      </c>
      <c r="G133" s="52"/>
      <c r="H133" s="15"/>
      <c r="I133" s="51"/>
      <c r="J133" s="15"/>
    </row>
    <row r="134" ht="22.5" spans="1:10">
      <c r="A134" s="47" t="str">
        <f>[2]Quickool!A140</f>
        <v>CAB096.01</v>
      </c>
      <c r="B134" s="47" t="str">
        <f>[2]Quickool!B140</f>
        <v>4mm+3mm heater glass door (1473*585mm) chiller left (black) C/W LOCK</v>
      </c>
      <c r="C134" s="66"/>
      <c r="D134" s="67"/>
      <c r="E134" s="68"/>
      <c r="F134" s="49">
        <f>[2]Quickool!K140</f>
        <v>478.294084432192</v>
      </c>
      <c r="G134" s="52"/>
      <c r="H134" s="15"/>
      <c r="I134" s="51"/>
      <c r="J134" s="15"/>
    </row>
    <row r="135" ht="22.5" spans="1:10">
      <c r="A135" s="47" t="str">
        <f>[2]Quickool!A141</f>
        <v>CAB096.02</v>
      </c>
      <c r="B135" s="47" t="str">
        <f>[2]Quickool!B141</f>
        <v>4mm+3mm heater glass door (1473*586mm) chiller left (black) C/W LOCK</v>
      </c>
      <c r="C135" s="66"/>
      <c r="D135" s="67"/>
      <c r="E135" s="68"/>
      <c r="F135" s="49">
        <f>[2]Quickool!K141</f>
        <v>455.707974889561</v>
      </c>
      <c r="G135" s="52"/>
      <c r="H135" s="15"/>
      <c r="I135" s="51"/>
      <c r="J135" s="15"/>
    </row>
    <row r="136" ht="22.5" spans="1:10">
      <c r="A136" s="47" t="str">
        <f>[2]Quickool!A142</f>
        <v>CAB097</v>
      </c>
      <c r="B136" s="47" t="str">
        <f>[2]Quickool!B142</f>
        <v>4mm + 3mm + 3mm heater glass door (1473*584mm) frezzer right (grey)</v>
      </c>
      <c r="C136" s="66" t="s">
        <v>1325</v>
      </c>
      <c r="D136" s="69"/>
      <c r="E136" s="68"/>
      <c r="F136" s="49">
        <f>[2]Quickool!K142</f>
        <v>488.922841864018</v>
      </c>
      <c r="G136" s="52"/>
      <c r="H136" s="15"/>
      <c r="I136" s="51"/>
      <c r="J136" s="15"/>
    </row>
    <row r="137" ht="22.5" spans="1:10">
      <c r="A137" s="47" t="str">
        <f>[2]Quickool!A143</f>
        <v>CAB098</v>
      </c>
      <c r="B137" s="47" t="str">
        <f>[2]Quickool!B143</f>
        <v>4mm + 3mm + 3mm heater glass door (1473*584mm) frezzer left (grey)</v>
      </c>
      <c r="C137" s="66" t="s">
        <v>1325</v>
      </c>
      <c r="D137" s="69"/>
      <c r="E137" s="68"/>
      <c r="F137" s="49">
        <f>[2]Quickool!K143</f>
        <v>488.922841864018</v>
      </c>
      <c r="G137" s="52"/>
      <c r="H137" s="15"/>
      <c r="I137" s="51"/>
      <c r="J137" s="15"/>
    </row>
    <row r="138" ht="32" customHeight="1" spans="1:10">
      <c r="A138" s="47" t="str">
        <f>[2]Quickool!A144</f>
        <v>CAB099</v>
      </c>
      <c r="B138" s="47" t="str">
        <f>[2]Quickool!B144</f>
        <v>4mm + 3mm + 3mm heater glass door (1473*584mm) frezzer right (black)</v>
      </c>
      <c r="C138" s="66" t="s">
        <v>1325</v>
      </c>
      <c r="D138" s="69"/>
      <c r="E138" s="68"/>
      <c r="F138" s="49">
        <f>[2]Quickool!K144</f>
        <v>488.922841864018</v>
      </c>
      <c r="G138" s="59"/>
      <c r="H138" s="15"/>
      <c r="I138" s="51"/>
      <c r="J138" s="15"/>
    </row>
    <row r="139" ht="24" customHeight="1" spans="1:10">
      <c r="A139" s="47" t="str">
        <f>[2]Quickool!A145</f>
        <v>CAB100</v>
      </c>
      <c r="B139" s="47" t="str">
        <f>[2]Quickool!B145</f>
        <v>4mm + 3mm + 3mm heater glass door (1473*584mm) frezzer left (black)</v>
      </c>
      <c r="C139" s="66" t="s">
        <v>1325</v>
      </c>
      <c r="D139" s="69"/>
      <c r="E139" s="68"/>
      <c r="F139" s="49">
        <f>[2]Quickool!K145</f>
        <v>488.922841864018</v>
      </c>
      <c r="G139" s="59"/>
      <c r="H139" s="15"/>
      <c r="I139" s="51"/>
      <c r="J139" s="15"/>
    </row>
    <row r="140" ht="27" customHeight="1" spans="1:10">
      <c r="A140" s="47" t="str">
        <f>[2]Quickool!A146</f>
        <v>CAB101</v>
      </c>
      <c r="B140" s="47" t="str">
        <f>[2]Quickool!B146</f>
        <v>4mm + 3mm + 3mm heater glass door (1473*584mm) frezzer right (black)C/W LOCK</v>
      </c>
      <c r="C140" s="66"/>
      <c r="D140" s="69"/>
      <c r="E140" s="68"/>
      <c r="F140" s="49">
        <f>[2]Quickool!K146</f>
        <v>552.429667519182</v>
      </c>
      <c r="G140" s="59"/>
      <c r="H140" s="15"/>
      <c r="I140" s="51"/>
      <c r="J140" s="15"/>
    </row>
    <row r="141" ht="38" customHeight="1" spans="1:10">
      <c r="A141" s="47" t="str">
        <f>[2]Quickool!A147</f>
        <v>CAB102</v>
      </c>
      <c r="B141" s="47" t="str">
        <f>[2]Quickool!B147</f>
        <v>4mm + 3mm + 3mm heater glass door (1473*584mm) frezzer left (black)C/W LOCK</v>
      </c>
      <c r="C141" s="66"/>
      <c r="D141" s="69"/>
      <c r="E141" s="68"/>
      <c r="F141" s="49">
        <f>[2]Quickool!K147</f>
        <v>552.429667519182</v>
      </c>
      <c r="G141" s="52"/>
      <c r="H141" s="15"/>
      <c r="I141" s="51"/>
      <c r="J141" s="15"/>
    </row>
    <row r="142" ht="37" customHeight="1" spans="1:10">
      <c r="A142" s="47" t="str">
        <f>[2]Quickool!A148</f>
        <v>CAB103</v>
      </c>
      <c r="B142" s="47" t="str">
        <f>[2]Quickool!B148</f>
        <v>4mm+3mm heater glass door (1770*670mm) chiller right (black)</v>
      </c>
      <c r="C142" s="66"/>
      <c r="D142" s="69"/>
      <c r="E142" s="68"/>
      <c r="F142" s="49">
        <f>[2]Quickool!K148</f>
        <v>657.654366094264</v>
      </c>
      <c r="G142" s="52"/>
      <c r="H142" s="15"/>
      <c r="I142" s="51"/>
      <c r="J142" s="15"/>
    </row>
    <row r="143" ht="34" customHeight="1" spans="1:10">
      <c r="A143" s="47" t="str">
        <f>[2]Quickool!A149</f>
        <v>CAB104</v>
      </c>
      <c r="B143" s="47" t="str">
        <f>[2]Quickool!B149</f>
        <v>4mm+3mm heater glass door (1770*670mm) chiller left (black)</v>
      </c>
      <c r="C143" s="66"/>
      <c r="D143" s="69"/>
      <c r="E143" s="68"/>
      <c r="F143" s="49">
        <f>[2]Quickool!K149</f>
        <v>657.654366094264</v>
      </c>
      <c r="G143" s="52"/>
      <c r="H143" s="15"/>
      <c r="I143" s="51"/>
      <c r="J143" s="15"/>
    </row>
    <row r="144" ht="24" customHeight="1" spans="1:10">
      <c r="A144" s="47" t="str">
        <f>[2]Quickool!A150</f>
        <v>CAB105</v>
      </c>
      <c r="B144" s="47" t="str">
        <f>[2]Quickool!B150</f>
        <v>4mm + 3mm + 3mm heater glass door (1770*670mm) frezzer right (black)</v>
      </c>
      <c r="C144" s="66"/>
      <c r="D144" s="69"/>
      <c r="E144" s="68"/>
      <c r="F144" s="49">
        <f>[2]Quickool!K150</f>
        <v>735.111435878699</v>
      </c>
      <c r="G144" s="4"/>
      <c r="H144" s="15"/>
      <c r="I144" s="51"/>
      <c r="J144" s="15"/>
    </row>
    <row r="145" ht="26" customHeight="1" spans="1:10">
      <c r="A145" s="47" t="str">
        <f>[2]Quickool!A151</f>
        <v>CAB106</v>
      </c>
      <c r="B145" s="47" t="str">
        <f>[2]Quickool!B151</f>
        <v>4mm + 3mm + 3mm heater glass door (1770*670mm) frezzer left (black)</v>
      </c>
      <c r="C145" s="66"/>
      <c r="D145" s="69"/>
      <c r="E145" s="68"/>
      <c r="F145" s="49">
        <f>[2]Quickool!K151</f>
        <v>735.111435878699</v>
      </c>
      <c r="G145" s="4"/>
      <c r="H145" s="15"/>
      <c r="I145" s="51"/>
      <c r="J145" s="15"/>
    </row>
    <row r="146" ht="24" customHeight="1" spans="1:10">
      <c r="A146" s="47" t="str">
        <f>[2]Quickool!A152</f>
        <v>CAB107</v>
      </c>
      <c r="B146" s="47" t="str">
        <f>[2]Quickool!B152</f>
        <v>4MM HEATED GLASS + 3MM NORMAL GLASS (1801*762MM)</v>
      </c>
      <c r="C146" s="52"/>
      <c r="D146" s="69"/>
      <c r="E146" s="68"/>
      <c r="F146" s="49">
        <f>[2]Quickool!K152</f>
        <v>571.428571428571</v>
      </c>
      <c r="G146" s="4"/>
      <c r="H146" s="15"/>
      <c r="I146" s="51"/>
      <c r="J146" s="15"/>
    </row>
    <row r="147" ht="24" customHeight="1" spans="1:10">
      <c r="A147" s="47" t="str">
        <f>[2]Quickool!A153</f>
        <v>CAB107.01</v>
      </c>
      <c r="B147" s="47" t="str">
        <f>[2]Quickool!B153</f>
        <v>1door frame heater glass door (1800*760mm) chiller (black)c/w 5pcs shelvings </v>
      </c>
      <c r="C147" s="52" t="s">
        <v>1326</v>
      </c>
      <c r="D147" s="69"/>
      <c r="E147" s="68"/>
      <c r="F147" s="49">
        <f>[2]Quickool!K153</f>
        <v>2550.88235294118</v>
      </c>
      <c r="G147" s="4"/>
      <c r="H147" s="15"/>
      <c r="I147" s="51"/>
      <c r="J147" s="15"/>
    </row>
    <row r="148" ht="24" customHeight="1" spans="1:10">
      <c r="A148" s="47" t="str">
        <f>[2]Quickool!A154</f>
        <v>CAB107.02</v>
      </c>
      <c r="B148" s="47" t="str">
        <f>[2]Quickool!B154</f>
        <v>2door frame heater glass door (1800*760mm) chiller (black)c/w 10pcs shelvings </v>
      </c>
      <c r="C148" s="52"/>
      <c r="D148" s="69"/>
      <c r="E148" s="68"/>
      <c r="F148" s="49">
        <f>[2]Quickool!K154</f>
        <v>5020.78431372549</v>
      </c>
      <c r="G148" s="4"/>
      <c r="H148" s="15"/>
      <c r="I148" s="51"/>
      <c r="J148" s="15"/>
    </row>
    <row r="149" ht="24" customHeight="1" spans="1:10">
      <c r="A149" s="47" t="str">
        <f>[2]Quickool!A155</f>
        <v>CAB107.03</v>
      </c>
      <c r="B149" s="47" t="str">
        <f>[2]Quickool!B155</f>
        <v>3door frame heater glass door (1800*760mm) chiller (black)c/w 15pcs shelvings </v>
      </c>
      <c r="C149" s="52"/>
      <c r="D149" s="69"/>
      <c r="E149" s="68"/>
      <c r="F149" s="49">
        <f>[2]Quickool!K155</f>
        <v>7409.70588235294</v>
      </c>
      <c r="G149" s="4"/>
      <c r="H149" s="15"/>
      <c r="I149" s="51"/>
      <c r="J149" s="15"/>
    </row>
    <row r="150" ht="24" customHeight="1" spans="1:10">
      <c r="A150" s="47" t="str">
        <f>[2]Quickool!A156</f>
        <v>CAB107.04</v>
      </c>
      <c r="B150" s="47" t="str">
        <f>[2]Quickool!B156</f>
        <v>4door frame heater glass door (1800*760mm) chiller (black)c/w 20pcs shelvings </v>
      </c>
      <c r="C150" s="52"/>
      <c r="D150" s="69"/>
      <c r="E150" s="68"/>
      <c r="F150" s="49">
        <f>[2]Quickool!K156</f>
        <v>9814.82352941176</v>
      </c>
      <c r="G150" s="4"/>
      <c r="H150" s="15"/>
      <c r="I150" s="51"/>
      <c r="J150" s="15"/>
    </row>
    <row r="151" ht="24" customHeight="1" spans="1:10">
      <c r="A151" s="47" t="str">
        <f>[2]Quickool!A157</f>
        <v>CAB107.05</v>
      </c>
      <c r="B151" s="47" t="str">
        <f>[2]Quickool!B157</f>
        <v>1door frame heater glass door (1800*760mm) frezzer (black)c/w 5pcs shelvings </v>
      </c>
      <c r="C151" s="52"/>
      <c r="D151" s="69"/>
      <c r="E151" s="68"/>
      <c r="F151" s="49">
        <f>[2]Quickool!K157</f>
        <v>2996.27450980392</v>
      </c>
      <c r="G151" s="4"/>
      <c r="H151" s="15"/>
      <c r="I151" s="51"/>
      <c r="J151" s="15"/>
    </row>
    <row r="152" ht="24" customHeight="1" spans="1:10">
      <c r="A152" s="47" t="str">
        <f>[2]Quickool!A158</f>
        <v>CAB107.06</v>
      </c>
      <c r="B152" s="47" t="str">
        <f>[2]Quickool!B158</f>
        <v>2door frame heater glass door (1800*760mm) frezzer (black)c/w 10pcs shelvings </v>
      </c>
      <c r="C152" s="52"/>
      <c r="D152" s="69"/>
      <c r="E152" s="68"/>
      <c r="F152" s="49">
        <f>[2]Quickool!K158</f>
        <v>5911.56862745098</v>
      </c>
      <c r="G152" s="4"/>
      <c r="H152" s="15"/>
      <c r="I152" s="51"/>
      <c r="J152" s="15"/>
    </row>
    <row r="153" ht="24" customHeight="1" spans="1:10">
      <c r="A153" s="47" t="str">
        <f>[2]Quickool!A159</f>
        <v>CAB107.07</v>
      </c>
      <c r="B153" s="47" t="str">
        <f>[2]Quickool!B159</f>
        <v>3door frame heater glass door (1800*760mm) frezzer (black)c/w 15pcs shelvings </v>
      </c>
      <c r="C153" s="52"/>
      <c r="D153" s="69"/>
      <c r="E153" s="68"/>
      <c r="F153" s="49">
        <f>[2]Quickool!K159</f>
        <v>8745.88235294118</v>
      </c>
      <c r="G153" s="4"/>
      <c r="H153" s="15"/>
      <c r="I153" s="51"/>
      <c r="J153" s="15"/>
    </row>
    <row r="154" ht="24" customHeight="1" spans="1:10">
      <c r="A154" s="47" t="str">
        <f>[2]Quickool!A160</f>
        <v>CAB107.08</v>
      </c>
      <c r="B154" s="47" t="str">
        <f>[2]Quickool!B160</f>
        <v>4door frame heater glass door (1800*760mm) frezzer (black)c/w 20pcs shelvings </v>
      </c>
      <c r="C154" s="52"/>
      <c r="D154" s="69"/>
      <c r="E154" s="68"/>
      <c r="F154" s="49">
        <f>[2]Quickool!K160</f>
        <v>11499.2156862745</v>
      </c>
      <c r="G154" s="4"/>
      <c r="H154" s="15"/>
      <c r="I154" s="51"/>
      <c r="J154" s="15"/>
    </row>
    <row r="155" ht="24" customHeight="1" spans="1:10">
      <c r="A155" s="47" t="str">
        <f>[2]Quickool!A161</f>
        <v>CAB107.09</v>
      </c>
      <c r="B155" s="47" t="str">
        <f>[2]Quickool!B161</f>
        <v>Shelvings 760*686 black colour</v>
      </c>
      <c r="C155" s="52"/>
      <c r="D155" s="69"/>
      <c r="E155" s="68"/>
      <c r="F155" s="49">
        <f>[2]Quickool!K161</f>
        <v>77.6802507836991</v>
      </c>
      <c r="G155" s="4"/>
      <c r="H155" s="15"/>
      <c r="I155" s="51"/>
      <c r="J155" s="15"/>
    </row>
    <row r="156" ht="24" customHeight="1" spans="1:10">
      <c r="A156" s="47" t="str">
        <f>[2]Quickool!A162</f>
        <v>CAB108</v>
      </c>
      <c r="B156" s="47" t="str">
        <f>[2]Quickool!B162</f>
        <v>1500*1850mm INTEGRATED DOOR WITH FRAME (2 DOOR)</v>
      </c>
      <c r="C156" s="66" t="s">
        <v>1327</v>
      </c>
      <c r="D156" s="70"/>
      <c r="E156" s="52"/>
      <c r="F156" s="49">
        <f>[2]Quickool!K162</f>
        <v>3984.71155689287</v>
      </c>
      <c r="G156" s="4"/>
      <c r="H156" s="15"/>
      <c r="I156" s="51"/>
      <c r="J156" s="15"/>
    </row>
    <row r="157" ht="24" customHeight="1" spans="1:10">
      <c r="A157" s="47" t="str">
        <f>[2]Quickool!A163</f>
        <v>CAB109</v>
      </c>
      <c r="B157" s="47" t="str">
        <f>[2]Quickool!B163</f>
        <v>2250*1850mm INTEGRATED DOOR WITH FRAME (3 DOOR)</v>
      </c>
      <c r="C157" s="66" t="s">
        <v>1327</v>
      </c>
      <c r="D157" s="71"/>
      <c r="E157" s="52"/>
      <c r="F157" s="49">
        <f>[2]Quickool!K163</f>
        <v>5896.68735726111</v>
      </c>
      <c r="G157" s="4"/>
      <c r="H157" s="15"/>
      <c r="I157" s="51"/>
      <c r="J157" s="15"/>
    </row>
    <row r="158" ht="24" customHeight="1" spans="1:10">
      <c r="A158" s="47" t="str">
        <f>[2]Quickool!A164</f>
        <v>CAB110</v>
      </c>
      <c r="B158" s="47" t="str">
        <f>[2]Quickool!B164</f>
        <v>720*560mm MATCHING SHELVES (LOAD 50KG)</v>
      </c>
      <c r="C158" s="52"/>
      <c r="D158" s="71"/>
      <c r="E158" s="52"/>
      <c r="F158" s="49">
        <f>[2]Quickool!K164</f>
        <v>59.786760554024</v>
      </c>
      <c r="G158" s="4"/>
      <c r="H158" s="15"/>
      <c r="I158" s="51"/>
      <c r="J158" s="15"/>
    </row>
    <row r="159" ht="49" customHeight="1" spans="1:10">
      <c r="A159" s="47" t="str">
        <f>[2]Quickool!A165</f>
        <v>CAB111</v>
      </c>
      <c r="B159" s="47" t="str">
        <f>[2]Quickool!B165</f>
        <v>TOP FIXING GRID  SHELVES</v>
      </c>
      <c r="C159" s="52"/>
      <c r="D159" s="72"/>
      <c r="E159" s="52"/>
      <c r="F159" s="49">
        <f>[2]Quickool!K165</f>
        <v>66.4297339489155</v>
      </c>
      <c r="G159" s="59"/>
      <c r="H159" s="15"/>
      <c r="I159" s="51"/>
      <c r="J159" s="15"/>
    </row>
    <row r="160" ht="12" spans="1:10">
      <c r="A160" s="47" t="str">
        <f>[2]Quickool!A166</f>
        <v>CAB112</v>
      </c>
      <c r="B160" s="47" t="str">
        <f>[2]Quickool!B166</f>
        <v>50*16*1900 ALUMINIUM COLUMN LIGHT (大立柱)</v>
      </c>
      <c r="C160" s="73"/>
      <c r="D160" s="73"/>
      <c r="E160" s="73"/>
      <c r="F160" s="49">
        <f>[2]Quickool!K166</f>
        <v>75.9956156375594</v>
      </c>
      <c r="G160" s="59"/>
      <c r="H160" s="15"/>
      <c r="I160" s="51"/>
      <c r="J160" s="15"/>
    </row>
    <row r="161" ht="12" spans="1:10">
      <c r="A161" s="47" t="str">
        <f>[2]Quickool!A167</f>
        <v>CAB113</v>
      </c>
      <c r="B161" s="47" t="str">
        <f>[2]Quickool!B167</f>
        <v>50*16*2150 ALUMINIUM COLUMN LIGHT (大立柱)</v>
      </c>
      <c r="C161" s="73"/>
      <c r="D161" s="73"/>
      <c r="E161" s="73"/>
      <c r="F161" s="49">
        <f>[2]Quickool!K167</f>
        <v>80.3799780781878</v>
      </c>
      <c r="G161" s="59"/>
      <c r="H161" s="15"/>
      <c r="I161" s="51"/>
      <c r="J161" s="15"/>
    </row>
    <row r="162" ht="12" spans="1:10">
      <c r="A162" s="47" t="str">
        <f>[2]Quickool!A168</f>
        <v>CAB114</v>
      </c>
      <c r="B162" s="47" t="str">
        <f>[2]Quickool!B168</f>
        <v>50*16*2600 ALUMINIUM COLUMN LIGHT (大立柱)</v>
      </c>
      <c r="C162" s="73"/>
      <c r="D162" s="73"/>
      <c r="E162" s="73"/>
      <c r="F162" s="49">
        <f>[2]Quickool!K168</f>
        <v>84.7643405188162</v>
      </c>
      <c r="G162" s="59"/>
      <c r="H162" s="15"/>
      <c r="I162" s="51"/>
      <c r="J162" s="15"/>
    </row>
    <row r="163" ht="42" customHeight="1" spans="1:10">
      <c r="A163" s="47" t="str">
        <f>[2]Quickool!A169</f>
        <v>CAB115</v>
      </c>
      <c r="B163" s="47" t="str">
        <f>[2]Quickool!B169</f>
        <v>520*30*30 LOWER BRACKET (下固定槽)</v>
      </c>
      <c r="C163" s="73"/>
      <c r="D163" s="73"/>
      <c r="E163" s="73"/>
      <c r="F163" s="49">
        <f>[2]Quickool!K169</f>
        <v>12.4223602484472</v>
      </c>
      <c r="G163" s="52"/>
      <c r="H163" s="15"/>
      <c r="I163" s="51"/>
      <c r="J163" s="15"/>
    </row>
    <row r="164" ht="69" customHeight="1" spans="1:10">
      <c r="A164" s="47" t="str">
        <f>[2]Quickool!A170</f>
        <v>CAB116</v>
      </c>
      <c r="B164" s="47" t="str">
        <f>[2]Quickool!B170</f>
        <v>ALUMINIUM FIXING GROOVE (铝固定套)</v>
      </c>
      <c r="C164" s="52"/>
      <c r="D164" s="74"/>
      <c r="E164" s="52"/>
      <c r="F164" s="49">
        <f>[2]Quickool!K170</f>
        <v>12.4223602484472</v>
      </c>
      <c r="G164" s="52"/>
      <c r="H164" s="15"/>
      <c r="I164" s="51"/>
      <c r="J164" s="15"/>
    </row>
    <row r="165" ht="52" customHeight="1" spans="1:10">
      <c r="A165" s="47" t="str">
        <f>[2]Quickool!A171</f>
        <v>CAB117</v>
      </c>
      <c r="B165" s="47" t="str">
        <f>[2]Quickool!B171</f>
        <v>S/STEEL HOCK (不锈钢挂钩) PILASTER CLIP</v>
      </c>
      <c r="C165" s="52"/>
      <c r="D165" s="74"/>
      <c r="E165" s="52"/>
      <c r="F165" s="49">
        <f>[2]Quickool!K171</f>
        <v>0.730727073438071</v>
      </c>
      <c r="G165" s="52"/>
      <c r="H165" s="15"/>
      <c r="I165" s="51"/>
      <c r="J165" s="15"/>
    </row>
    <row r="166" spans="1:10">
      <c r="A166" s="47" t="str">
        <f>[2]Quickool!A172</f>
        <v>CAB118</v>
      </c>
      <c r="B166" s="47" t="str">
        <f>[2]Quickool!B172</f>
        <v>550mm pvc price tag (标价条)</v>
      </c>
      <c r="C166" s="52"/>
      <c r="D166" s="74"/>
      <c r="E166" s="52"/>
      <c r="F166" s="49">
        <f>[2]Quickool!K172</f>
        <v>2.19218122031421</v>
      </c>
      <c r="G166" s="59"/>
      <c r="H166" s="15"/>
      <c r="I166" s="51"/>
      <c r="J166" s="15"/>
    </row>
    <row r="167" spans="1:10">
      <c r="A167" s="47" t="str">
        <f>[2]Quickool!A173</f>
        <v>CAB119</v>
      </c>
      <c r="B167" s="47" t="str">
        <f>[2]Quickool!B173</f>
        <v>750mm pvc price tag (标价条)</v>
      </c>
      <c r="C167" s="52"/>
      <c r="D167" s="74"/>
      <c r="E167" s="52"/>
      <c r="F167" s="49">
        <f>[2]Quickool!K173</f>
        <v>2.63061746437705</v>
      </c>
      <c r="G167" s="59"/>
      <c r="H167" s="15"/>
      <c r="I167" s="51"/>
      <c r="J167" s="15"/>
    </row>
    <row r="168" spans="1:10">
      <c r="A168" s="47" t="str">
        <f>[2]Quickool!A174</f>
        <v>CAB120</v>
      </c>
      <c r="B168" s="47" t="str">
        <f>[2]Quickool!B174</f>
        <v>Advertising board  1door frame (608*270mm) grey</v>
      </c>
      <c r="C168" s="69"/>
      <c r="D168" s="74"/>
      <c r="E168" s="52"/>
      <c r="F168" s="49">
        <f>[2]Quickool!K174</f>
        <v>47.7408354646206</v>
      </c>
      <c r="G168" s="59"/>
      <c r="H168" s="15"/>
      <c r="I168" s="51"/>
      <c r="J168" s="15"/>
    </row>
    <row r="169" spans="1:10">
      <c r="A169" s="47" t="str">
        <f>[2]Quickool!A175</f>
        <v>CAB121</v>
      </c>
      <c r="B169" s="47" t="str">
        <f>[2]Quickool!B175</f>
        <v>Advertising board  2door frame (1210*270mm) grey</v>
      </c>
      <c r="C169" s="75" t="s">
        <v>1319</v>
      </c>
      <c r="D169" s="52" t="s">
        <v>1328</v>
      </c>
      <c r="E169" s="55"/>
      <c r="F169" s="49">
        <f>[2]Quickool!K175</f>
        <v>69.8250314618601</v>
      </c>
      <c r="G169" s="59"/>
      <c r="H169" s="15"/>
      <c r="I169" s="51"/>
      <c r="J169" s="15"/>
    </row>
    <row r="170" spans="1:10">
      <c r="A170" s="47" t="str">
        <f>[2]Quickool!A176</f>
        <v>CAB122</v>
      </c>
      <c r="B170" s="47" t="str">
        <f>[2]Quickool!B176</f>
        <v>Advertising board  3door frame (1806*270mm) grey</v>
      </c>
      <c r="C170" s="75" t="s">
        <v>1329</v>
      </c>
      <c r="D170" s="52" t="s">
        <v>1330</v>
      </c>
      <c r="E170" s="55"/>
      <c r="F170" s="49">
        <f>[2]Quickool!K176</f>
        <v>92.558762635489</v>
      </c>
      <c r="G170" s="59"/>
      <c r="H170" s="15"/>
      <c r="I170" s="51"/>
      <c r="J170" s="15"/>
    </row>
    <row r="171" spans="1:10">
      <c r="A171" s="47" t="str">
        <f>[2]Quickool!A177</f>
        <v>CAB123</v>
      </c>
      <c r="B171" s="47" t="str">
        <f>[2]Quickool!B177</f>
        <v>Advertising board  1door frame (608*270mm) black</v>
      </c>
      <c r="C171" s="75"/>
      <c r="D171" s="69"/>
      <c r="E171" s="55"/>
      <c r="F171" s="49">
        <f>[2]Quickool!K177</f>
        <v>50.3389761701782</v>
      </c>
      <c r="G171" s="59"/>
      <c r="H171" s="15"/>
      <c r="I171" s="51"/>
      <c r="J171" s="15"/>
    </row>
    <row r="172" spans="1:10">
      <c r="A172" s="47" t="str">
        <f>[2]Quickool!A178</f>
        <v>CAB124</v>
      </c>
      <c r="B172" s="47" t="str">
        <f>[2]Quickool!B178</f>
        <v>Advertising board  2door frame (1210*270mm) black</v>
      </c>
      <c r="C172" s="75"/>
      <c r="D172" s="69"/>
      <c r="E172" s="55"/>
      <c r="F172" s="49">
        <f>[2]Quickool!K178</f>
        <v>74.6965452847806</v>
      </c>
      <c r="G172" s="59"/>
      <c r="H172" s="15"/>
      <c r="I172" s="51"/>
      <c r="J172" s="15"/>
    </row>
    <row r="173" spans="1:10">
      <c r="A173" s="47" t="str">
        <f>[2]Quickool!A179</f>
        <v>CAB125</v>
      </c>
      <c r="B173" s="47" t="str">
        <f>[2]Quickool!B179</f>
        <v>Advertising board  3door frame (1806*270mm) black</v>
      </c>
      <c r="C173" s="75"/>
      <c r="D173" s="69"/>
      <c r="E173" s="55"/>
      <c r="F173" s="49">
        <f>[2]Quickool!K179</f>
        <v>99.0541143993829</v>
      </c>
      <c r="G173" s="59"/>
      <c r="H173" s="15"/>
      <c r="I173" s="51"/>
      <c r="J173" s="15"/>
    </row>
    <row r="174" ht="49" customHeight="1" spans="1:10">
      <c r="A174" s="47" t="str">
        <f>[2]Quickool!A180</f>
        <v>CAB126</v>
      </c>
      <c r="B174" s="47" t="str">
        <f>[2]Quickool!B180</f>
        <v>PVC Ankle lock </v>
      </c>
      <c r="C174" s="52"/>
      <c r="D174" s="75"/>
      <c r="E174" s="52"/>
      <c r="F174" s="49">
        <f>[2]Quickool!K180</f>
        <v>0.365363536719035</v>
      </c>
      <c r="G174" s="52"/>
      <c r="H174" s="15"/>
      <c r="I174" s="51"/>
      <c r="J174" s="15"/>
    </row>
    <row r="175" spans="1:10">
      <c r="A175" s="47" t="str">
        <f>[2]Quickool!A181</f>
        <v>CAB127</v>
      </c>
      <c r="B175" s="47" t="str">
        <f>[2]Quickool!B181</f>
        <v>Digital 1door channel (608*55*50mm)grey</v>
      </c>
      <c r="C175" s="62" t="s">
        <v>1331</v>
      </c>
      <c r="D175" s="75"/>
      <c r="E175" s="52"/>
      <c r="F175" s="49">
        <f>[2]Quickool!K181</f>
        <v>12.4223602484472</v>
      </c>
      <c r="G175" s="59"/>
      <c r="H175" s="15"/>
      <c r="I175" s="51"/>
      <c r="J175" s="15"/>
    </row>
    <row r="176" spans="1:10">
      <c r="A176" s="47" t="str">
        <f>[2]Quickool!A182</f>
        <v>CAB128</v>
      </c>
      <c r="B176" s="47" t="str">
        <f>[2]Quickool!B182</f>
        <v>Digital 2door channel (1210*55*50mm)grey</v>
      </c>
      <c r="C176" s="75" t="s">
        <v>1319</v>
      </c>
      <c r="D176" s="52" t="s">
        <v>1332</v>
      </c>
      <c r="E176" s="55"/>
      <c r="F176" s="49">
        <f>[2]Quickool!K182</f>
        <v>23.9313116550968</v>
      </c>
      <c r="G176" s="59"/>
      <c r="H176" s="15"/>
      <c r="I176" s="51"/>
      <c r="J176" s="15"/>
    </row>
    <row r="177" spans="1:10">
      <c r="A177" s="47" t="str">
        <f>[2]Quickool!A183</f>
        <v>CAB129</v>
      </c>
      <c r="B177" s="47" t="str">
        <f>[2]Quickool!B183</f>
        <v>Digital 3door channel (1806*55*50mm)grey</v>
      </c>
      <c r="C177" s="75" t="s">
        <v>1329</v>
      </c>
      <c r="D177" s="52" t="s">
        <v>1333</v>
      </c>
      <c r="E177" s="55"/>
      <c r="F177" s="49">
        <f>[2]Quickool!K183</f>
        <v>35.2575812933869</v>
      </c>
      <c r="G177" s="59"/>
      <c r="H177" s="15"/>
      <c r="I177" s="51"/>
      <c r="J177" s="15"/>
    </row>
    <row r="178" spans="1:10">
      <c r="A178" s="47" t="str">
        <f>[2]Quickool!A184</f>
        <v>CAB130</v>
      </c>
      <c r="B178" s="47" t="str">
        <f>[2]Quickool!B184</f>
        <v>Digital aluminium channel (4150*55*50mm)grey</v>
      </c>
      <c r="C178" s="52"/>
      <c r="D178" s="72"/>
      <c r="E178" s="52"/>
      <c r="F178" s="49">
        <f>[2]Quickool!K184</f>
        <v>80.3799780781878</v>
      </c>
      <c r="G178" s="59"/>
      <c r="H178" s="15"/>
      <c r="I178" s="51"/>
      <c r="J178" s="15"/>
    </row>
    <row r="179" spans="1:10">
      <c r="A179" s="47" t="str">
        <f>[2]Quickool!A185</f>
        <v>CAB131</v>
      </c>
      <c r="B179" s="47" t="str">
        <f>[2]Quickool!B185</f>
        <v>Digital 1door channel (608*55*50mm)black</v>
      </c>
      <c r="C179" s="62" t="s">
        <v>1331</v>
      </c>
      <c r="D179" s="72"/>
      <c r="E179" s="52"/>
      <c r="F179" s="49">
        <f>[2]Quickool!K185</f>
        <v>13.5184508586043</v>
      </c>
      <c r="G179" s="59"/>
      <c r="H179" s="15"/>
      <c r="I179" s="51"/>
      <c r="J179" s="15"/>
    </row>
    <row r="180" spans="1:10">
      <c r="A180" s="47" t="str">
        <f>[2]Quickool!A186</f>
        <v>CAB132</v>
      </c>
      <c r="B180" s="47" t="str">
        <f>[2]Quickool!B186</f>
        <v>Digital 2door channel (1210*55*50mm)black</v>
      </c>
      <c r="C180" s="75" t="s">
        <v>1319</v>
      </c>
      <c r="D180" s="72"/>
      <c r="E180" s="52"/>
      <c r="F180" s="49">
        <f>[2]Quickool!K186</f>
        <v>25.9408111070515</v>
      </c>
      <c r="G180" s="59"/>
      <c r="H180" s="15"/>
      <c r="I180" s="51"/>
      <c r="J180" s="15"/>
    </row>
    <row r="181" spans="1:10">
      <c r="A181" s="47" t="str">
        <f>[2]Quickool!A187</f>
        <v>CAB133</v>
      </c>
      <c r="B181" s="47" t="str">
        <f>[2]Quickool!B187</f>
        <v>Digital 3door channel (1806*55*50mm)black</v>
      </c>
      <c r="C181" s="75" t="s">
        <v>1329</v>
      </c>
      <c r="D181" s="72"/>
      <c r="E181" s="69"/>
      <c r="F181" s="49">
        <f>[2]Quickool!K187</f>
        <v>38.3631713554987</v>
      </c>
      <c r="G181" s="59"/>
      <c r="H181" s="15"/>
      <c r="I181" s="51"/>
      <c r="J181" s="15"/>
    </row>
    <row r="182" spans="1:10">
      <c r="A182" s="47" t="str">
        <f>[2]Quickool!A188</f>
        <v>CAB134</v>
      </c>
      <c r="B182" s="47" t="str">
        <f>[2]Quickool!B188</f>
        <v>Digital aluminium channel (4150*55*50mm)black</v>
      </c>
      <c r="C182" s="52"/>
      <c r="D182" s="72"/>
      <c r="E182" s="69"/>
      <c r="F182" s="49">
        <f>[2]Quickool!K188</f>
        <v>87.6872488125685</v>
      </c>
      <c r="G182" s="59"/>
      <c r="H182" s="15"/>
      <c r="I182" s="51"/>
      <c r="J182" s="15"/>
    </row>
    <row r="183" spans="1:10">
      <c r="A183" s="47" t="str">
        <f>[2]Quickool!A189</f>
        <v>CAB135</v>
      </c>
      <c r="B183" s="47" t="str">
        <f>[2]Quickool!B189</f>
        <v>Bottom 1door channel (608*93*50mm)grey</v>
      </c>
      <c r="C183" s="62" t="s">
        <v>1331</v>
      </c>
      <c r="D183" s="72"/>
      <c r="E183" s="69"/>
      <c r="F183" s="49">
        <f>[2]Quickool!K189</f>
        <v>14.7972232371209</v>
      </c>
      <c r="G183" s="59"/>
      <c r="H183" s="15"/>
      <c r="I183" s="51"/>
      <c r="J183" s="15"/>
    </row>
    <row r="184" spans="1:10">
      <c r="A184" s="47" t="str">
        <f>[2]Quickool!A190</f>
        <v>CAB136</v>
      </c>
      <c r="B184" s="47" t="str">
        <f>[2]Quickool!B190</f>
        <v>Bottom 2door channel (1210*93*50mm)grey</v>
      </c>
      <c r="C184" s="75" t="s">
        <v>1319</v>
      </c>
      <c r="D184" s="72"/>
      <c r="E184" s="69"/>
      <c r="F184" s="49">
        <f>[2]Quickool!K190</f>
        <v>28.6810376324443</v>
      </c>
      <c r="G184" s="59"/>
      <c r="H184" s="15"/>
      <c r="I184" s="51"/>
      <c r="J184" s="15"/>
    </row>
    <row r="185" spans="1:10">
      <c r="A185" s="47" t="str">
        <f>[2]Quickool!A191</f>
        <v>CAB137</v>
      </c>
      <c r="B185" s="47" t="str">
        <f>[2]Quickool!B191</f>
        <v>Bottom 3door channel (1806*93*50mm)grey</v>
      </c>
      <c r="C185" s="75" t="s">
        <v>1329</v>
      </c>
      <c r="D185" s="72"/>
      <c r="E185" s="69"/>
      <c r="F185" s="49">
        <f>[2]Quickool!K191</f>
        <v>42.3821702594081</v>
      </c>
      <c r="G185" s="59"/>
      <c r="H185" s="15"/>
      <c r="I185" s="51"/>
      <c r="J185" s="15"/>
    </row>
    <row r="186" spans="1:10">
      <c r="A186" s="47" t="str">
        <f>[2]Quickool!A192</f>
        <v>CAB138</v>
      </c>
      <c r="B186" s="47" t="str">
        <f>[2]Quickool!B192</f>
        <v>Bottom aluminium channel (4150*93*50mm)grey</v>
      </c>
      <c r="C186" s="52"/>
      <c r="D186" s="72"/>
      <c r="E186" s="69"/>
      <c r="F186" s="49">
        <f>[2]Quickool!K192</f>
        <v>96.8213372305444</v>
      </c>
      <c r="G186" s="59"/>
      <c r="H186" s="15"/>
      <c r="I186" s="51"/>
      <c r="J186" s="15"/>
    </row>
    <row r="187" spans="1:10">
      <c r="A187" s="47" t="str">
        <f>[2]Quickool!A193</f>
        <v>CAB139</v>
      </c>
      <c r="B187" s="47" t="str">
        <f>[2]Quickool!B193</f>
        <v>Bottom 1door channel (608*93*50mm)black</v>
      </c>
      <c r="C187" s="62" t="s">
        <v>1331</v>
      </c>
      <c r="D187" s="72"/>
      <c r="E187" s="69"/>
      <c r="F187" s="49">
        <f>[2]Quickool!K193</f>
        <v>16.0759956156376</v>
      </c>
      <c r="G187" s="59"/>
      <c r="H187" s="15"/>
      <c r="I187" s="51"/>
      <c r="J187" s="15"/>
    </row>
    <row r="188" spans="1:10">
      <c r="A188" s="47" t="str">
        <f>[2]Quickool!A194</f>
        <v>CAB140</v>
      </c>
      <c r="B188" s="47" t="str">
        <f>[2]Quickool!B194</f>
        <v>Bottom 2door channel (1210*93*50mm)black</v>
      </c>
      <c r="C188" s="75" t="s">
        <v>1319</v>
      </c>
      <c r="D188" s="72"/>
      <c r="E188" s="69"/>
      <c r="F188" s="49">
        <f>[2]Quickool!K194</f>
        <v>31.055900621118</v>
      </c>
      <c r="G188" s="59"/>
      <c r="H188" s="15"/>
      <c r="I188" s="51"/>
      <c r="J188" s="15"/>
    </row>
    <row r="189" spans="1:10">
      <c r="A189" s="47" t="str">
        <f>[2]Quickool!A195</f>
        <v>CAB141</v>
      </c>
      <c r="B189" s="47" t="str">
        <f>[2]Quickool!B195</f>
        <v>Bottom 3door channel (1806*93*50mm)black</v>
      </c>
      <c r="C189" s="75" t="s">
        <v>1329</v>
      </c>
      <c r="D189" s="72"/>
      <c r="E189" s="69"/>
      <c r="F189" s="49">
        <f>[2]Quickool!K195</f>
        <v>46.0358056265985</v>
      </c>
      <c r="G189" s="59"/>
      <c r="H189" s="15"/>
      <c r="I189" s="51"/>
      <c r="J189" s="15"/>
    </row>
    <row r="190" ht="12" spans="1:10">
      <c r="A190" s="47" t="str">
        <f>[2]Quickool!A196</f>
        <v>CAB142</v>
      </c>
      <c r="B190" s="47" t="str">
        <f>[2]Quickool!B196</f>
        <v>Bottom aluminium channel (4150*93*50mm)black</v>
      </c>
      <c r="C190" s="52"/>
      <c r="D190" s="72"/>
      <c r="E190" s="69"/>
      <c r="F190" s="49">
        <f>[2]Quickool!K196</f>
        <v>105.95542564852</v>
      </c>
      <c r="G190" s="59"/>
      <c r="H190" s="15"/>
      <c r="I190" s="76"/>
      <c r="J190" s="15"/>
    </row>
    <row r="191" ht="12" spans="1:10">
      <c r="A191" s="47" t="str">
        <f>[2]Quickool!A197</f>
        <v>CAB142.01</v>
      </c>
      <c r="B191" s="47" t="str">
        <f>[2]Quickool!B197</f>
        <v>Digital 3 big door channel (2.063*55*50mm)black</v>
      </c>
      <c r="C191" s="52"/>
      <c r="D191" s="72"/>
      <c r="E191" s="69"/>
      <c r="F191" s="49">
        <f>[2]Quickool!K197</f>
        <v>0</v>
      </c>
      <c r="G191" s="62"/>
      <c r="H191" s="15"/>
      <c r="I191" s="76"/>
      <c r="J191" s="15"/>
    </row>
    <row r="192" ht="12" spans="1:10">
      <c r="A192" s="47" t="str">
        <f>[2]Quickool!A198</f>
        <v>CAB142.02</v>
      </c>
      <c r="B192" s="47" t="str">
        <f>[2]Quickool!B198</f>
        <v>Digital 4 big door channel (*55*50mm)black</v>
      </c>
      <c r="C192" s="52"/>
      <c r="D192" s="72"/>
      <c r="E192" s="69"/>
      <c r="F192" s="49">
        <f>[2]Quickool!K198</f>
        <v>0</v>
      </c>
      <c r="G192" s="63"/>
      <c r="H192" s="15"/>
      <c r="I192" s="76"/>
      <c r="J192" s="15"/>
    </row>
    <row r="193" ht="12" spans="1:10">
      <c r="A193" s="47" t="str">
        <f>[2]Quickool!A199</f>
        <v>CAB142.03</v>
      </c>
      <c r="B193" s="47" t="str">
        <f>[2]Quickool!B199</f>
        <v>Bottom 3 big door channel (2063*93*50mm)black</v>
      </c>
      <c r="C193" s="52"/>
      <c r="D193" s="72"/>
      <c r="E193" s="69"/>
      <c r="F193" s="49">
        <f>[2]Quickool!K199</f>
        <v>0</v>
      </c>
      <c r="G193" s="63"/>
      <c r="H193" s="15"/>
      <c r="I193" s="76"/>
      <c r="J193" s="15"/>
    </row>
    <row r="194" ht="12" spans="1:10">
      <c r="A194" s="47" t="str">
        <f>[2]Quickool!A200</f>
        <v>CAB142.04</v>
      </c>
      <c r="B194" s="47" t="str">
        <f>[2]Quickool!B200</f>
        <v>Bottom 4 big door channel (2063*93*51mm)black</v>
      </c>
      <c r="C194" s="52"/>
      <c r="D194" s="72"/>
      <c r="E194" s="69"/>
      <c r="F194" s="49">
        <f>[2]Quickool!K200</f>
        <v>0</v>
      </c>
      <c r="G194" s="64"/>
      <c r="H194" s="15"/>
      <c r="I194" s="76"/>
      <c r="J194" s="15"/>
    </row>
    <row r="195" spans="1:10">
      <c r="A195" s="47" t="str">
        <f>[2]Quickool!A201</f>
        <v>CAB143</v>
      </c>
      <c r="B195" s="47" t="str">
        <f>[2]Quickool!B201</f>
        <v>Digital aluminium pvc plug 55mm grey</v>
      </c>
      <c r="C195" s="52"/>
      <c r="D195" s="72"/>
      <c r="E195" s="69"/>
      <c r="F195" s="49">
        <f>[2]Quickool!K201</f>
        <v>1.00474972597735</v>
      </c>
      <c r="G195" s="59"/>
      <c r="H195" s="15"/>
      <c r="I195" s="51"/>
      <c r="J195" s="15"/>
    </row>
    <row r="196" spans="1:10">
      <c r="A196" s="47" t="str">
        <f>[2]Quickool!A202</f>
        <v>CAB144</v>
      </c>
      <c r="B196" s="47" t="str">
        <f>[2]Quickool!B202</f>
        <v>Digital aluminium pvc plug 55mm black</v>
      </c>
      <c r="C196" s="52"/>
      <c r="D196" s="72"/>
      <c r="E196" s="69"/>
      <c r="F196" s="49">
        <f>[2]Quickool!K202</f>
        <v>1.00474972597735</v>
      </c>
      <c r="G196" s="59"/>
      <c r="H196" s="15"/>
      <c r="I196" s="51"/>
      <c r="J196" s="15"/>
    </row>
    <row r="197" spans="1:10">
      <c r="A197" s="47" t="str">
        <f>[2]Quickool!A203</f>
        <v>CAB145</v>
      </c>
      <c r="B197" s="47" t="str">
        <f>[2]Quickool!B203</f>
        <v>Bottom aluminium pvc plug 93mm grey</v>
      </c>
      <c r="C197" s="52"/>
      <c r="D197" s="72"/>
      <c r="E197" s="69"/>
      <c r="F197" s="49">
        <f>[2]Quickool!K203</f>
        <v>1.64413591523566</v>
      </c>
      <c r="G197" s="59"/>
      <c r="H197" s="15"/>
      <c r="I197" s="51"/>
      <c r="J197" s="15"/>
    </row>
    <row r="198" spans="1:10">
      <c r="A198" s="47" t="str">
        <f>[2]Quickool!A204</f>
        <v>CAB146</v>
      </c>
      <c r="B198" s="47" t="str">
        <f>[2]Quickool!B204</f>
        <v>Bottom aluminium pvc plug 93mm black</v>
      </c>
      <c r="C198" s="52"/>
      <c r="D198" s="72"/>
      <c r="E198" s="69"/>
      <c r="F198" s="49">
        <f>[2]Quickool!K204</f>
        <v>1.64413591523566</v>
      </c>
      <c r="G198" s="59"/>
      <c r="H198" s="15"/>
      <c r="I198" s="51"/>
      <c r="J198" s="15"/>
    </row>
    <row r="199" spans="1:10">
      <c r="A199" s="47" t="str">
        <f>[2]Quickool!A205</f>
        <v>CAB147</v>
      </c>
      <c r="B199" s="47" t="str">
        <f>[2]Quickool!B205</f>
        <v>advertising board 1door (603*265) white</v>
      </c>
      <c r="C199" s="52"/>
      <c r="D199" s="72"/>
      <c r="E199" s="69"/>
      <c r="F199" s="49">
        <f>[2]Quickool!K205</f>
        <v>15.5888442333455</v>
      </c>
      <c r="G199" s="59"/>
      <c r="H199" s="15"/>
      <c r="I199" s="51"/>
      <c r="J199" s="15"/>
    </row>
    <row r="200" spans="1:10">
      <c r="A200" s="47" t="str">
        <f>[2]Quickool!A206</f>
        <v>CAB148</v>
      </c>
      <c r="B200" s="47" t="str">
        <f>[2]Quickool!B206</f>
        <v>advertising board 2door (1205*265) white</v>
      </c>
      <c r="C200" s="52"/>
      <c r="D200" s="72"/>
      <c r="E200" s="69"/>
      <c r="F200" s="49">
        <f>[2]Quickool!K206</f>
        <v>31.177688466691</v>
      </c>
      <c r="G200" s="59"/>
      <c r="H200" s="15"/>
      <c r="I200" s="51"/>
      <c r="J200" s="15"/>
    </row>
    <row r="201" spans="1:10">
      <c r="A201" s="47" t="str">
        <f>[2]Quickool!A207</f>
        <v>CAB149</v>
      </c>
      <c r="B201" s="47" t="str">
        <f>[2]Quickool!B207</f>
        <v>advertising board 3door (1801*265) white</v>
      </c>
      <c r="C201" s="52"/>
      <c r="D201" s="72"/>
      <c r="E201" s="69"/>
      <c r="F201" s="49">
        <f>[2]Quickool!K207</f>
        <v>46.4417651118418</v>
      </c>
      <c r="G201" s="59"/>
      <c r="H201" s="15"/>
      <c r="I201" s="51"/>
      <c r="J201" s="15"/>
    </row>
    <row r="202" spans="1:10">
      <c r="A202" s="47" t="str">
        <f>[2]Quickool!A208</f>
        <v>CAB150</v>
      </c>
      <c r="B202" s="47" t="str">
        <f>[2]Quickool!B208</f>
        <v>advertising board 4door (2741*265) white</v>
      </c>
      <c r="C202" s="52"/>
      <c r="D202" s="72"/>
      <c r="E202" s="69"/>
      <c r="F202" s="49">
        <f>[2]Quickool!K208</f>
        <v>70.7993342264442</v>
      </c>
      <c r="G202" s="59"/>
      <c r="H202" s="15"/>
      <c r="I202" s="51"/>
      <c r="J202" s="15"/>
    </row>
    <row r="203" ht="14" customHeight="1" spans="1:10">
      <c r="A203" s="47" t="str">
        <f>[2]Quickool!A209</f>
        <v>CAB151</v>
      </c>
      <c r="B203" s="47" t="str">
        <f>[2]Quickool!B209</f>
        <v>HM40-15w led light 1.236m </v>
      </c>
      <c r="C203" s="52" t="s">
        <v>1334</v>
      </c>
      <c r="D203" s="72"/>
      <c r="E203" s="69"/>
      <c r="F203" s="49">
        <f>[2]Quickool!K209</f>
        <v>19.2646228451855</v>
      </c>
      <c r="G203" s="59"/>
      <c r="H203" s="15"/>
      <c r="I203" s="51"/>
      <c r="J203" s="15"/>
    </row>
    <row r="204" ht="19" customHeight="1" spans="1:10">
      <c r="A204" s="47" t="str">
        <f>[2]Quickool!A210</f>
        <v>CAB152</v>
      </c>
      <c r="B204" s="47" t="str">
        <f>[2]Quickool!B210</f>
        <v>HM40-17w led light 1.436m </v>
      </c>
      <c r="C204" s="52" t="s">
        <v>1334</v>
      </c>
      <c r="D204" s="72"/>
      <c r="E204" s="69"/>
      <c r="F204" s="49">
        <f>[2]Quickool!K210</f>
        <v>23.2504068821204</v>
      </c>
      <c r="G204" s="59"/>
      <c r="H204" s="15"/>
      <c r="I204" s="51"/>
      <c r="J204" s="15"/>
    </row>
    <row r="205" spans="1:10">
      <c r="A205" s="47" t="str">
        <f>[2]Quickool!A211</f>
        <v>CAB153</v>
      </c>
      <c r="B205" s="47" t="str">
        <f>[2]Quickool!B211</f>
        <v>1m wire cw clip</v>
      </c>
      <c r="C205" s="52"/>
      <c r="D205" s="72"/>
      <c r="E205" s="69"/>
      <c r="F205" s="49" t="str">
        <f>[2]Quickool!K211</f>
        <v>~</v>
      </c>
      <c r="G205" s="59"/>
      <c r="H205" s="15"/>
      <c r="I205" s="51"/>
      <c r="J205" s="15"/>
    </row>
    <row r="206" spans="1:10">
      <c r="A206" s="47" t="str">
        <f>[2]Quickool!A212</f>
        <v>CAB154</v>
      </c>
      <c r="B206" s="47" t="str">
        <f>[2]Quickool!B212</f>
        <v>PVC internal door frame 500mm</v>
      </c>
      <c r="C206" s="52" t="s">
        <v>1335</v>
      </c>
      <c r="D206" s="77">
        <v>0.143</v>
      </c>
      <c r="E206" s="69"/>
      <c r="F206" s="49">
        <f>[2]Quickool!K212</f>
        <v>1.93788819875776</v>
      </c>
      <c r="G206" s="59"/>
      <c r="H206" s="15"/>
      <c r="I206" s="51"/>
      <c r="J206" s="15"/>
    </row>
    <row r="207" spans="1:10">
      <c r="A207" s="47" t="str">
        <f>[2]Quickool!A213</f>
        <v>CAB155</v>
      </c>
      <c r="B207" s="47" t="str">
        <f>[2]Quickool!B213</f>
        <v>PVC internal door frame 1397mm</v>
      </c>
      <c r="C207" s="52" t="s">
        <v>1335</v>
      </c>
      <c r="D207" s="77">
        <v>0.399</v>
      </c>
      <c r="E207" s="52"/>
      <c r="F207" s="49">
        <f>[2]Quickool!K213</f>
        <v>5.40711462450593</v>
      </c>
      <c r="G207" s="59"/>
      <c r="H207" s="15"/>
      <c r="I207" s="51"/>
      <c r="J207" s="15"/>
    </row>
    <row r="208" spans="1:10">
      <c r="A208" s="47" t="str">
        <f>[2]Quickool!A214</f>
        <v>CAB156</v>
      </c>
      <c r="B208" s="47" t="str">
        <f>[2]Quickool!B214</f>
        <v>PVC internal door frame 510mm</v>
      </c>
      <c r="C208" s="52" t="s">
        <v>1336</v>
      </c>
      <c r="D208" s="77" t="e">
        <f>#REF!*#REF!</f>
        <v>#REF!</v>
      </c>
      <c r="E208" s="55"/>
      <c r="F208" s="49">
        <f>[2]Quickool!K214</f>
        <v>1.97664596273292</v>
      </c>
      <c r="G208" s="59"/>
      <c r="H208" s="15"/>
      <c r="I208" s="51"/>
      <c r="J208" s="15"/>
    </row>
    <row r="209" spans="1:10">
      <c r="A209" s="47" t="str">
        <f>[2]Quickool!A215</f>
        <v>CAB157</v>
      </c>
      <c r="B209" s="47" t="str">
        <f>[2]Quickool!B215</f>
        <v>PVC internal door frame 692mm</v>
      </c>
      <c r="C209" s="52" t="s">
        <v>1336</v>
      </c>
      <c r="D209" s="77" t="e">
        <f>#REF!*#REF!</f>
        <v>#REF!</v>
      </c>
      <c r="E209" s="55"/>
      <c r="F209" s="49">
        <f>[2]Quickool!K215</f>
        <v>2.68203726708074</v>
      </c>
      <c r="G209" s="59"/>
      <c r="H209" s="15"/>
      <c r="I209" s="51"/>
      <c r="J209" s="15"/>
    </row>
    <row r="210" spans="1:10">
      <c r="A210" s="47" t="str">
        <f>[2]Quickool!A216</f>
        <v>CAB158</v>
      </c>
      <c r="B210" s="47" t="str">
        <f>[2]Quickool!B216</f>
        <v>PVC internal door frame 293mm</v>
      </c>
      <c r="C210" s="52" t="s">
        <v>1337</v>
      </c>
      <c r="D210" s="77" t="e">
        <f>#REF!*#REF!</f>
        <v>#REF!</v>
      </c>
      <c r="E210" s="55"/>
      <c r="F210" s="49">
        <f>[2]Quickool!K216</f>
        <v>1.13560248447205</v>
      </c>
      <c r="G210" s="59"/>
      <c r="H210" s="15"/>
      <c r="I210" s="51"/>
      <c r="J210" s="15"/>
    </row>
    <row r="211" spans="1:10">
      <c r="A211" s="47" t="str">
        <f>[2]Quickool!A217</f>
        <v>CAB159</v>
      </c>
      <c r="B211" s="47" t="str">
        <f>[2]Quickool!B217</f>
        <v>PVC internal door frame 442mm </v>
      </c>
      <c r="C211" s="52" t="s">
        <v>1321</v>
      </c>
      <c r="D211" s="77" t="e">
        <f>#REF!*#REF!</f>
        <v>#REF!</v>
      </c>
      <c r="E211" s="55"/>
      <c r="F211" s="49">
        <f>[2]Quickool!K217</f>
        <v>1.71309316770186</v>
      </c>
      <c r="G211" s="59"/>
      <c r="H211" s="15"/>
      <c r="I211" s="51"/>
      <c r="J211" s="15"/>
    </row>
    <row r="212" spans="1:10">
      <c r="A212" s="47" t="str">
        <f>[2]Quickool!A218</f>
        <v>CAB160</v>
      </c>
      <c r="B212" s="47" t="str">
        <f>[2]Quickool!B218</f>
        <v>PVC internal door frame 356mm </v>
      </c>
      <c r="C212" s="52" t="s">
        <v>1322</v>
      </c>
      <c r="D212" s="77" t="e">
        <f>#REF!*#REF!</f>
        <v>#REF!</v>
      </c>
      <c r="E212" s="55"/>
      <c r="F212" s="49">
        <f>[2]Quickool!K218</f>
        <v>1.37977639751553</v>
      </c>
      <c r="G212" s="59"/>
      <c r="H212" s="15"/>
      <c r="I212" s="51"/>
      <c r="J212" s="15"/>
    </row>
    <row r="213" spans="1:10">
      <c r="A213" s="47" t="str">
        <f>[2]Quickool!A219</f>
        <v>CAB161</v>
      </c>
      <c r="B213" s="47" t="str">
        <f>[2]Quickool!B219</f>
        <v>PVC internal door frame 458mm</v>
      </c>
      <c r="C213" s="52" t="s">
        <v>1323</v>
      </c>
      <c r="D213" s="77" t="e">
        <f>#REF!*#REF!</f>
        <v>#REF!</v>
      </c>
      <c r="E213" s="55"/>
      <c r="F213" s="49">
        <f>[2]Quickool!K219</f>
        <v>1.77510559006211</v>
      </c>
      <c r="G213" s="59"/>
      <c r="H213" s="15"/>
      <c r="I213" s="51"/>
      <c r="J213" s="15"/>
    </row>
    <row r="214" spans="1:10">
      <c r="A214" s="47" t="str">
        <f>[2]Quickool!A220</f>
        <v>CAB162</v>
      </c>
      <c r="B214" s="47" t="str">
        <f>[2]Quickool!B220</f>
        <v>PVC internal door frame 550mm</v>
      </c>
      <c r="C214" s="52" t="s">
        <v>1338</v>
      </c>
      <c r="D214" s="77" t="e">
        <f>#REF!*#REF!</f>
        <v>#REF!</v>
      </c>
      <c r="E214" s="55"/>
      <c r="F214" s="49">
        <f>[2]Quickool!K220</f>
        <v>2.13167701863354</v>
      </c>
      <c r="G214" s="59"/>
      <c r="H214" s="15"/>
      <c r="I214" s="51"/>
      <c r="J214" s="15"/>
    </row>
    <row r="215" spans="1:10">
      <c r="A215" s="47" t="str">
        <f>[2]Quickool!A221</f>
        <v>CAB163</v>
      </c>
      <c r="B215" s="47" t="str">
        <f>[2]Quickool!B221</f>
        <v>PVC internal door frame 3.1m</v>
      </c>
      <c r="C215" s="52"/>
      <c r="D215" s="77">
        <v>0.89</v>
      </c>
      <c r="E215" s="52"/>
      <c r="F215" s="49">
        <f>[2]Quickool!K221</f>
        <v>12.0609824957651</v>
      </c>
      <c r="G215" s="59"/>
      <c r="H215" s="15"/>
      <c r="I215" s="51"/>
      <c r="J215" s="15"/>
    </row>
    <row r="216" spans="1:10">
      <c r="A216" s="47" t="str">
        <f>[2]Quickool!A222</f>
        <v>CAB164</v>
      </c>
      <c r="B216" s="47" t="str">
        <f>[2]Quickool!B222</f>
        <v>RH-4.2m WHITE DOOR HEATER (60°c)</v>
      </c>
      <c r="C216" s="52" t="s">
        <v>1339</v>
      </c>
      <c r="D216" s="74"/>
      <c r="E216" s="52"/>
      <c r="F216" s="49">
        <f>[2]Quickool!K222</f>
        <v>26.6193433895297</v>
      </c>
      <c r="G216" s="62"/>
      <c r="H216" s="15"/>
      <c r="I216" s="51"/>
      <c r="J216" s="15"/>
    </row>
    <row r="217" spans="1:10">
      <c r="A217" s="47" t="str">
        <f>[2]Quickool!A223</f>
        <v>CAB165</v>
      </c>
      <c r="B217" s="65" t="str">
        <f>[2]Quickool!B223</f>
        <v>RF-4.2m WHITE DOOR HEATER (80°c)</v>
      </c>
      <c r="C217" s="52" t="s">
        <v>1340</v>
      </c>
      <c r="D217" s="74"/>
      <c r="E217" s="52"/>
      <c r="F217" s="49">
        <f>[2]Quickool!K223</f>
        <v>26.6193433895297</v>
      </c>
      <c r="G217" s="63"/>
      <c r="H217" s="15"/>
      <c r="I217" s="51"/>
      <c r="J217" s="15"/>
    </row>
    <row r="218" spans="1:10">
      <c r="A218" s="47" t="str">
        <f>[2]Quickool!A224</f>
        <v>CAB166</v>
      </c>
      <c r="B218" s="78" t="str">
        <f>[2]Quickool!B224</f>
        <v>RH-4.5m WHITE DOOR HEATER (60°c)</v>
      </c>
      <c r="C218" s="52" t="s">
        <v>1341</v>
      </c>
      <c r="D218" s="74"/>
      <c r="E218" s="52"/>
      <c r="F218" s="49">
        <f>[2]Quickool!K224</f>
        <v>28.8376220053239</v>
      </c>
      <c r="G218" s="63"/>
      <c r="H218" s="15"/>
      <c r="I218" s="51"/>
      <c r="J218" s="15"/>
    </row>
    <row r="219" spans="1:10">
      <c r="A219" s="47" t="str">
        <f>[2]Quickool!A225</f>
        <v>CAB167</v>
      </c>
      <c r="B219" s="65" t="str">
        <f>[2]Quickool!B225</f>
        <v>RF-4.5m WHITE DOOR HEATER (80°c)</v>
      </c>
      <c r="C219" s="52" t="s">
        <v>1342</v>
      </c>
      <c r="D219" s="74"/>
      <c r="E219" s="52"/>
      <c r="F219" s="49">
        <f>[2]Quickool!K225</f>
        <v>28.8376220053239</v>
      </c>
      <c r="G219" s="63"/>
      <c r="H219" s="15"/>
      <c r="I219" s="51"/>
      <c r="J219" s="15"/>
    </row>
    <row r="220" spans="1:10">
      <c r="A220" s="47" t="str">
        <f>[2]Quickool!A226</f>
        <v>CAB168</v>
      </c>
      <c r="B220" s="78" t="str">
        <f>[2]Quickool!B226</f>
        <v>RH-4.8m WHITE DOOR HEATER (60°c)</v>
      </c>
      <c r="C220" s="52" t="s">
        <v>1343</v>
      </c>
      <c r="D220" s="74"/>
      <c r="E220" s="52"/>
      <c r="F220" s="49">
        <f>[2]Quickool!K226</f>
        <v>31.055900621118</v>
      </c>
      <c r="G220" s="63"/>
      <c r="H220" s="15"/>
      <c r="I220" s="51"/>
      <c r="J220" s="15"/>
    </row>
    <row r="221" spans="1:10">
      <c r="A221" s="47" t="str">
        <f>[2]Quickool!A227</f>
        <v>CAB169</v>
      </c>
      <c r="B221" s="65" t="str">
        <f>[2]Quickool!B227</f>
        <v>RF-4.8m WHITE DOOR HEATER (80°c)</v>
      </c>
      <c r="C221" s="52" t="s">
        <v>1344</v>
      </c>
      <c r="D221" s="74"/>
      <c r="E221" s="52"/>
      <c r="F221" s="49">
        <f>[2]Quickool!K227</f>
        <v>31.055900621118</v>
      </c>
      <c r="G221" s="63"/>
      <c r="H221" s="15"/>
      <c r="I221" s="51"/>
      <c r="J221" s="15"/>
    </row>
    <row r="222" spans="1:10">
      <c r="A222" s="47" t="str">
        <f>[2]Quickool!A228</f>
        <v>CAB170</v>
      </c>
      <c r="B222" s="78" t="str">
        <f>[2]Quickool!B228</f>
        <v>RH-5.5m WHITE DOOR HEATER (60°c)</v>
      </c>
      <c r="C222" s="52" t="s">
        <v>1345</v>
      </c>
      <c r="D222" s="74"/>
      <c r="E222" s="52"/>
      <c r="F222" s="49">
        <f>[2]Quickool!K228</f>
        <v>35.4924578527063</v>
      </c>
      <c r="G222" s="63"/>
      <c r="H222" s="15"/>
      <c r="I222" s="51"/>
      <c r="J222" s="15"/>
    </row>
    <row r="223" spans="1:10">
      <c r="A223" s="47" t="str">
        <f>[2]Quickool!A229</f>
        <v>CAB171</v>
      </c>
      <c r="B223" s="65" t="str">
        <f>[2]Quickool!B229</f>
        <v>RF-5.5m WHITE DOOR HEATER (80°c)</v>
      </c>
      <c r="C223" s="52" t="s">
        <v>1346</v>
      </c>
      <c r="D223" s="74"/>
      <c r="E223" s="52"/>
      <c r="F223" s="49">
        <f>[2]Quickool!K229</f>
        <v>35.4924578527063</v>
      </c>
      <c r="G223" s="63"/>
      <c r="H223" s="15"/>
      <c r="I223" s="51"/>
      <c r="J223" s="15"/>
    </row>
    <row r="224" spans="1:10">
      <c r="A224" s="47" t="str">
        <f>[2]Quickool!A230</f>
        <v>CAB172</v>
      </c>
      <c r="B224" s="78" t="str">
        <f>[2]Quickool!B230</f>
        <v>RH-6.4m WHITE DOOR HEATER (60°c)</v>
      </c>
      <c r="C224" s="52" t="s">
        <v>1347</v>
      </c>
      <c r="D224" s="74"/>
      <c r="E224" s="52"/>
      <c r="F224" s="49">
        <f>[2]Quickool!K230</f>
        <v>41.0381543921917</v>
      </c>
      <c r="G224" s="63"/>
      <c r="H224" s="15"/>
      <c r="I224" s="51"/>
      <c r="J224" s="15"/>
    </row>
    <row r="225" spans="1:10">
      <c r="A225" s="47" t="str">
        <f>[2]Quickool!A231</f>
        <v>CAB173</v>
      </c>
      <c r="B225" s="65" t="str">
        <f>[2]Quickool!B231</f>
        <v>RF-6.4m WHITE DOOR HEATER (80°c)</v>
      </c>
      <c r="C225" s="52" t="s">
        <v>1348</v>
      </c>
      <c r="D225" s="74"/>
      <c r="E225" s="52"/>
      <c r="F225" s="49">
        <f>[2]Quickool!K231</f>
        <v>41.0381543921917</v>
      </c>
      <c r="G225" s="63"/>
      <c r="H225" s="15"/>
      <c r="I225" s="51"/>
      <c r="J225" s="15"/>
    </row>
    <row r="226" spans="1:10">
      <c r="A226" s="47" t="str">
        <f>[2]Quickool!A232</f>
        <v>CAB174</v>
      </c>
      <c r="B226" s="78" t="str">
        <f>[2]Quickool!B232</f>
        <v>RH-7m WHITE DOOR HEATER (60°c)</v>
      </c>
      <c r="C226" s="52" t="s">
        <v>1349</v>
      </c>
      <c r="D226" s="74"/>
      <c r="E226" s="52"/>
      <c r="F226" s="49">
        <f>[2]Quickool!K232</f>
        <v>44.3655723158829</v>
      </c>
      <c r="G226" s="63"/>
      <c r="H226" s="15"/>
      <c r="I226" s="51"/>
      <c r="J226" s="15"/>
    </row>
    <row r="227" spans="1:10">
      <c r="A227" s="47" t="str">
        <f>[2]Quickool!A233</f>
        <v>CAB175</v>
      </c>
      <c r="B227" s="65" t="str">
        <f>[2]Quickool!B233</f>
        <v>RF-7m WHITE DOOR HEATER (80°c)</v>
      </c>
      <c r="C227" s="52" t="s">
        <v>1350</v>
      </c>
      <c r="D227" s="74"/>
      <c r="E227" s="52"/>
      <c r="F227" s="49">
        <f>[2]Quickool!K233</f>
        <v>44.3655723158829</v>
      </c>
      <c r="G227" s="63"/>
      <c r="H227" s="15"/>
      <c r="I227" s="51"/>
      <c r="J227" s="15"/>
    </row>
    <row r="228" spans="1:10">
      <c r="A228" s="47" t="str">
        <f>[2]Quickool!A234</f>
        <v>CAB176</v>
      </c>
      <c r="B228" s="78" t="str">
        <f>[2]Quickool!B234</f>
        <v>RH-8.2m WHITE DOOR HEATER (60°c)</v>
      </c>
      <c r="C228" s="52" t="s">
        <v>1351</v>
      </c>
      <c r="D228" s="74"/>
      <c r="E228" s="52"/>
      <c r="F228" s="49">
        <f>[2]Quickool!K234</f>
        <v>52.1295474711624</v>
      </c>
      <c r="G228" s="63"/>
      <c r="H228" s="15"/>
      <c r="I228" s="51"/>
      <c r="J228" s="15"/>
    </row>
    <row r="229" spans="1:10">
      <c r="A229" s="47" t="str">
        <f>[2]Quickool!A235</f>
        <v>CAB177</v>
      </c>
      <c r="B229" s="65" t="str">
        <f>[2]Quickool!B235</f>
        <v>RF-8.2m WHITE DOOR HEATER (80°c)</v>
      </c>
      <c r="C229" s="52" t="s">
        <v>1352</v>
      </c>
      <c r="D229" s="74"/>
      <c r="E229" s="52"/>
      <c r="F229" s="49">
        <f>[2]Quickool!K235</f>
        <v>52.1295474711624</v>
      </c>
      <c r="G229" s="63"/>
      <c r="H229" s="15"/>
      <c r="I229" s="51"/>
      <c r="J229" s="15"/>
    </row>
    <row r="230" spans="1:10">
      <c r="A230" s="47" t="str">
        <f>[2]Quickool!A236</f>
        <v>CAB178</v>
      </c>
      <c r="B230" s="78" t="str">
        <f>[2]Quickool!B236</f>
        <v>RH-10.4m WHITE DOOR HEATER (60°c)</v>
      </c>
      <c r="C230" s="52" t="s">
        <v>1353</v>
      </c>
      <c r="D230" s="74"/>
      <c r="E230" s="52"/>
      <c r="F230" s="49">
        <f>[2]Quickool!K236</f>
        <v>66.5483584738243</v>
      </c>
      <c r="G230" s="63"/>
      <c r="H230" s="15"/>
      <c r="I230" s="51"/>
      <c r="J230" s="15"/>
    </row>
    <row r="231" spans="1:10">
      <c r="A231" s="47" t="str">
        <f>[2]Quickool!A237</f>
        <v>CAB179</v>
      </c>
      <c r="B231" s="65" t="str">
        <f>[2]Quickool!B237</f>
        <v>RF-10.4m WHITE DOOR HEATER (80°c)</v>
      </c>
      <c r="C231" s="52" t="s">
        <v>1354</v>
      </c>
      <c r="D231" s="74"/>
      <c r="E231" s="52"/>
      <c r="F231" s="49">
        <f>[2]Quickool!K237</f>
        <v>66.5483584738243</v>
      </c>
      <c r="G231" s="63"/>
      <c r="H231" s="15"/>
      <c r="I231" s="51"/>
      <c r="J231" s="15"/>
    </row>
    <row r="232" spans="1:10">
      <c r="A232" s="47" t="str">
        <f>[2]Quickool!A238</f>
        <v>CAB180</v>
      </c>
      <c r="B232" s="78" t="str">
        <f>[2]Quickool!B238</f>
        <v>RH-12.2m WHITE DOOR HEATER (60°c)</v>
      </c>
      <c r="C232" s="52" t="s">
        <v>1355</v>
      </c>
      <c r="D232" s="74"/>
      <c r="E232" s="52"/>
      <c r="F232" s="49">
        <f>[2]Quickool!K238</f>
        <v>77.639751552795</v>
      </c>
      <c r="G232" s="63"/>
      <c r="H232" s="15"/>
      <c r="I232" s="51"/>
      <c r="J232" s="15"/>
    </row>
    <row r="233" spans="1:10">
      <c r="A233" s="47" t="str">
        <f>[2]Quickool!A239</f>
        <v>CAB181</v>
      </c>
      <c r="B233" s="65" t="str">
        <f>[2]Quickool!B239</f>
        <v>RF-12.2m WHITE DOOR HEATER (80°c)</v>
      </c>
      <c r="C233" s="52" t="s">
        <v>1356</v>
      </c>
      <c r="D233" s="74"/>
      <c r="E233" s="52"/>
      <c r="F233" s="49">
        <f>[2]Quickool!K239</f>
        <v>77.639751552795</v>
      </c>
      <c r="G233" s="63"/>
      <c r="H233" s="15"/>
      <c r="I233" s="51"/>
      <c r="J233" s="15"/>
    </row>
    <row r="234" spans="1:10">
      <c r="A234" s="47" t="str">
        <f>[2]Quickool!A240</f>
        <v>CAB182</v>
      </c>
      <c r="B234" s="78" t="str">
        <f>[2]Quickool!B240</f>
        <v>RH-15.6m WHITE DOOR HEATER (60°c)</v>
      </c>
      <c r="C234" s="52" t="s">
        <v>1357</v>
      </c>
      <c r="D234" s="74"/>
      <c r="E234" s="52"/>
      <c r="F234" s="49">
        <f>[2]Quickool!K240</f>
        <v>99.8225377107365</v>
      </c>
      <c r="G234" s="63"/>
      <c r="H234" s="15"/>
      <c r="I234" s="51"/>
      <c r="J234" s="15"/>
    </row>
    <row r="235" spans="1:10">
      <c r="A235" s="47" t="str">
        <f>[2]Quickool!A241</f>
        <v>CAB183</v>
      </c>
      <c r="B235" s="65" t="str">
        <f>[2]Quickool!B241</f>
        <v>RF-15.6m WHITE DOOR HEATER (80°c)</v>
      </c>
      <c r="C235" s="52" t="s">
        <v>1358</v>
      </c>
      <c r="D235" s="74"/>
      <c r="E235" s="52"/>
      <c r="F235" s="49">
        <f>[2]Quickool!K241</f>
        <v>99.8225377107365</v>
      </c>
      <c r="G235" s="63"/>
      <c r="H235" s="15"/>
      <c r="I235" s="51"/>
      <c r="J235" s="15"/>
    </row>
    <row r="236" ht="42" customHeight="1" spans="1:10">
      <c r="A236" s="47" t="str">
        <f>[2]Quickool!A242</f>
        <v>CAB184</v>
      </c>
      <c r="B236" s="78" t="str">
        <f>[2]Quickool!B242</f>
        <v>HAIER FRIDGE DOOR SWITCH</v>
      </c>
      <c r="C236" s="52"/>
      <c r="D236" s="74"/>
      <c r="E236" s="52"/>
      <c r="F236" s="49">
        <f>[2]Quickool!K242</f>
        <v>7.1611253196931</v>
      </c>
      <c r="G236" s="79"/>
      <c r="H236" s="15"/>
      <c r="I236" s="51"/>
      <c r="J236" s="15"/>
    </row>
    <row r="237" ht="45" customHeight="1" spans="1:10">
      <c r="A237" s="47" t="str">
        <f>[2]Quickool!A243</f>
        <v>CAB185</v>
      </c>
      <c r="B237" s="78" t="str">
        <f>[2]Quickool!B243</f>
        <v>LS711 ABS NYLON HIDDEN HANDLE</v>
      </c>
      <c r="C237" s="52"/>
      <c r="D237" s="74"/>
      <c r="E237" s="52"/>
      <c r="F237" s="49">
        <f>[2]Quickool!K243</f>
        <v>1.0230179028133</v>
      </c>
      <c r="G237" s="79"/>
      <c r="H237" s="15"/>
      <c r="I237" s="51"/>
      <c r="J237" s="15"/>
    </row>
    <row r="238" ht="45" customHeight="1" spans="1:10">
      <c r="A238" s="47" t="str">
        <f>[2]Quickool!A244</f>
        <v>CAB186</v>
      </c>
      <c r="B238" s="78" t="str">
        <f>[2]Quickool!B244</f>
        <v>SENSOR PROBE HOLDER</v>
      </c>
      <c r="C238" s="52"/>
      <c r="D238" s="74"/>
      <c r="E238" s="52"/>
      <c r="F238" s="49">
        <f>[2]Quickool!K244</f>
        <v>0.365363536719035</v>
      </c>
      <c r="G238" s="79"/>
      <c r="H238" s="15"/>
      <c r="I238" s="51"/>
      <c r="J238" s="15"/>
    </row>
    <row r="239" ht="45" customHeight="1" spans="1:10">
      <c r="A239" s="47" t="str">
        <f>[2]Quickool!A245</f>
        <v>CAB187</v>
      </c>
      <c r="B239" s="78" t="str">
        <f>[2]Quickool!B245</f>
        <v>PU END CAP</v>
      </c>
      <c r="C239" s="52"/>
      <c r="D239" s="74"/>
      <c r="E239" s="52"/>
      <c r="F239" s="49">
        <f>[2]Quickool!K245</f>
        <v>0.487151382292047</v>
      </c>
      <c r="G239" s="79"/>
      <c r="H239" s="15"/>
      <c r="I239" s="51"/>
      <c r="J239" s="15"/>
    </row>
    <row r="240" ht="45" customHeight="1" spans="1:10">
      <c r="A240" s="47" t="str">
        <f>[2]Quickool!A246</f>
        <v>CAB188</v>
      </c>
      <c r="B240" s="78" t="str">
        <f>[2]Quickool!B246</f>
        <v>PU END CAP</v>
      </c>
      <c r="C240" s="52"/>
      <c r="D240" s="74"/>
      <c r="E240" s="52"/>
      <c r="F240" s="49">
        <f>[2]Quickool!K246</f>
        <v>0.487151382292047</v>
      </c>
      <c r="G240" s="79"/>
      <c r="H240" s="15"/>
      <c r="I240" s="51"/>
      <c r="J240" s="15"/>
    </row>
    <row r="241" ht="45" customHeight="1" spans="1:10">
      <c r="A241" s="47" t="str">
        <f>[2]Quickool!A247</f>
        <v>CAB189</v>
      </c>
      <c r="B241" s="78" t="str">
        <f>[2]Quickool!B247</f>
        <v>WATERPROOF TRANSPARENT PROTECTIVE COVER DISPLAY</v>
      </c>
      <c r="C241" s="52"/>
      <c r="D241" s="74"/>
      <c r="E241" s="52"/>
      <c r="F241" s="49">
        <f>[2]Quickool!K247</f>
        <v>4.17558327678898</v>
      </c>
      <c r="G241" s="79"/>
      <c r="H241" s="15"/>
      <c r="I241" s="51"/>
      <c r="J241" s="15"/>
    </row>
    <row r="242" ht="45" customHeight="1" spans="1:10">
      <c r="A242" s="47" t="str">
        <f>[2]Quickool!A248</f>
        <v>CAB190</v>
      </c>
      <c r="B242" s="78" t="str">
        <f>[2]Quickool!B248</f>
        <v>SENSOR PROBE HOLDER</v>
      </c>
      <c r="C242" s="52"/>
      <c r="D242" s="74"/>
      <c r="E242" s="52"/>
      <c r="F242" s="49">
        <f>[2]Quickool!K248</f>
        <v>0.417558327678898</v>
      </c>
      <c r="G242" s="79"/>
      <c r="H242" s="15"/>
      <c r="I242" s="51"/>
      <c r="J242" s="15"/>
    </row>
    <row r="243" ht="45" customHeight="1" spans="1:10">
      <c r="A243" s="47" t="str">
        <f>[2]Quickool!A249</f>
        <v>CAB191</v>
      </c>
      <c r="B243" s="78" t="str">
        <f>[2]Quickool!B249</f>
        <v>WIRE HOLDER</v>
      </c>
      <c r="C243" s="52"/>
      <c r="D243" s="74"/>
      <c r="E243" s="52"/>
      <c r="F243" s="49">
        <f>[2]Quickool!K249</f>
        <v>1.04389581919724</v>
      </c>
      <c r="G243" s="79"/>
      <c r="H243" s="15"/>
      <c r="I243" s="51"/>
      <c r="J243" s="15"/>
    </row>
    <row r="244" ht="45" customHeight="1" spans="1:10">
      <c r="A244" s="47" t="str">
        <f>[2]Quickool!A250</f>
        <v>CAB192</v>
      </c>
      <c r="B244" s="78" t="str">
        <f>[2]Quickool!B250</f>
        <v>4" PLASTIC VIDEO FAN GUARD</v>
      </c>
      <c r="C244" s="52"/>
      <c r="D244" s="74"/>
      <c r="E244" s="52"/>
      <c r="F244" s="49">
        <f>[2]Quickool!K250</f>
        <v>1.67023331071559</v>
      </c>
      <c r="G244" s="79"/>
      <c r="H244" s="15"/>
      <c r="I244" s="51"/>
      <c r="J244" s="15"/>
    </row>
    <row r="245" ht="45" customHeight="1" spans="1:10">
      <c r="A245" s="47" t="str">
        <f>[2]Quickool!A251</f>
        <v>CAB193</v>
      </c>
      <c r="B245" s="78" t="str">
        <f>[2]Quickool!B251</f>
        <v>6" PLASTIC VIDEO FAN GUARD</v>
      </c>
      <c r="C245" s="52"/>
      <c r="D245" s="74"/>
      <c r="E245" s="52"/>
      <c r="F245" s="49">
        <f>[2]Quickool!K251</f>
        <v>2.92290829375228</v>
      </c>
      <c r="G245" s="79"/>
      <c r="H245" s="15"/>
      <c r="I245" s="51"/>
      <c r="J245" s="15"/>
    </row>
    <row r="246" ht="45" customHeight="1" spans="1:10">
      <c r="A246" s="47" t="str">
        <f>[2]Quickool!A252</f>
        <v>CAB194</v>
      </c>
      <c r="B246" s="78" t="str">
        <f>[2]Quickool!B252</f>
        <v>BLOWER FAN GUARD 200MM</v>
      </c>
      <c r="C246" s="52"/>
      <c r="D246" s="74"/>
      <c r="E246" s="52"/>
      <c r="F246" s="49">
        <f>[2]Quickool!K252</f>
        <v>6.49535176389396</v>
      </c>
      <c r="G246" s="79"/>
      <c r="H246" s="15"/>
      <c r="I246" s="51"/>
      <c r="J246" s="15"/>
    </row>
    <row r="247" ht="45" customHeight="1" spans="1:10">
      <c r="A247" s="47" t="str">
        <f>[2]Quickool!A253</f>
        <v>CAB195</v>
      </c>
      <c r="B247" s="78" t="str">
        <f>[2]Quickool!B253</f>
        <v>CONDENSER FAN GUARD 200MM</v>
      </c>
      <c r="C247" s="52"/>
      <c r="D247" s="74"/>
      <c r="E247" s="52"/>
      <c r="F247" s="49">
        <f>[2]Quickool!K253</f>
        <v>7.30727073438071</v>
      </c>
      <c r="G247" s="79"/>
      <c r="H247" s="15"/>
      <c r="I247" s="51"/>
      <c r="J247" s="15"/>
    </row>
    <row r="248" spans="1:10">
      <c r="A248" s="47" t="str">
        <f>[2]Quickool!A254</f>
        <v>CAB196</v>
      </c>
      <c r="B248" s="78" t="str">
        <f>[2]Quickool!B254</f>
        <v>Upper door hinges</v>
      </c>
      <c r="C248" s="52"/>
      <c r="D248" s="74"/>
      <c r="E248" s="52"/>
      <c r="F248" s="49">
        <f>[2]Quickool!K254</f>
        <v>3.24767588194698</v>
      </c>
      <c r="G248" s="80"/>
      <c r="H248" s="15"/>
      <c r="I248" s="51"/>
      <c r="J248" s="15"/>
    </row>
    <row r="249" spans="1:10">
      <c r="A249" s="47" t="str">
        <f>[2]Quickool!A255</f>
        <v>CAB197</v>
      </c>
      <c r="B249" s="78" t="str">
        <f>[2]Quickool!B255</f>
        <v>Middle door hinges</v>
      </c>
      <c r="C249" s="52"/>
      <c r="D249" s="74"/>
      <c r="E249" s="52"/>
      <c r="F249" s="49">
        <f>[2]Quickool!K255</f>
        <v>3.24767588194698</v>
      </c>
      <c r="G249" s="80"/>
      <c r="H249" s="15"/>
      <c r="I249" s="51"/>
      <c r="J249" s="15"/>
    </row>
    <row r="250" spans="1:10">
      <c r="A250" s="47" t="str">
        <f>[2]Quickool!A256</f>
        <v>CAB198</v>
      </c>
      <c r="B250" s="78" t="str">
        <f>[2]Quickool!B256</f>
        <v>Bottom door hinges</v>
      </c>
      <c r="C250" s="52"/>
      <c r="D250" s="74"/>
      <c r="E250" s="52"/>
      <c r="F250" s="49">
        <f>[2]Quickool!K256</f>
        <v>3.24767588194698</v>
      </c>
      <c r="G250" s="80"/>
      <c r="H250" s="15"/>
      <c r="I250" s="51"/>
      <c r="J250" s="15"/>
    </row>
    <row r="251" spans="1:10">
      <c r="A251" s="47" t="str">
        <f>[2]Quickool!A257</f>
        <v>CAB199</v>
      </c>
      <c r="B251" s="78" t="str">
        <f>[2]Quickool!B257</f>
        <v>3KG DEHUMIDIFIER </v>
      </c>
      <c r="C251" s="52"/>
      <c r="D251" s="74"/>
      <c r="E251" s="52"/>
      <c r="F251" s="49">
        <f>[2]Quickool!K257</f>
        <v>1092.70761444674</v>
      </c>
      <c r="G251" s="81"/>
      <c r="H251" s="15"/>
      <c r="I251" s="15"/>
      <c r="J251" s="15"/>
    </row>
    <row r="252" ht="46" customHeight="1" spans="1:10">
      <c r="A252" s="47" t="str">
        <f>[2]Quickool!A258</f>
        <v>CAB200</v>
      </c>
      <c r="B252" s="78" t="str">
        <f>[2]Quickool!B258</f>
        <v>HIGH 330 SIDEBOARD (BLACK/GREY)</v>
      </c>
      <c r="C252" s="52"/>
      <c r="D252" s="74"/>
      <c r="E252" s="52"/>
      <c r="F252" s="49">
        <f>[2]Quickool!K258</f>
        <v>8.2206795761783</v>
      </c>
      <c r="G252" s="82"/>
      <c r="H252" s="15"/>
      <c r="I252" s="15"/>
      <c r="J252" s="15"/>
    </row>
    <row r="253" ht="45" customHeight="1" spans="1:10">
      <c r="A253" s="47" t="str">
        <f>[2]Quickool!A259</f>
        <v>CAB201</v>
      </c>
      <c r="B253" s="78" t="str">
        <f>[2]Quickool!B259</f>
        <v>200mm FAN GUARD</v>
      </c>
      <c r="C253" s="52"/>
      <c r="D253" s="74"/>
      <c r="E253" s="52"/>
      <c r="F253" s="49">
        <f>[2]Quickool!K259</f>
        <v>7.46965452847806</v>
      </c>
      <c r="G253" s="82"/>
      <c r="H253" s="15"/>
      <c r="I253" s="15"/>
      <c r="J253" s="15"/>
    </row>
    <row r="254" ht="58" customHeight="1" spans="1:10">
      <c r="A254" s="47" t="str">
        <f>[2]Quickool!A260</f>
        <v>CAB202</v>
      </c>
      <c r="B254" s="78" t="str">
        <f>[2]Quickool!B260</f>
        <v>230mm FAN GUARD</v>
      </c>
      <c r="C254" s="52"/>
      <c r="D254" s="74"/>
      <c r="E254" s="52"/>
      <c r="F254" s="49">
        <f>[2]Quickool!K260</f>
        <v>9.74302764584094</v>
      </c>
      <c r="G254" s="82"/>
      <c r="H254" s="15"/>
      <c r="I254" s="15"/>
      <c r="J254" s="15"/>
    </row>
    <row r="255" ht="43" customHeight="1" spans="1:10">
      <c r="A255" s="47" t="str">
        <f>[2]Quickool!A261</f>
        <v>CAB203</v>
      </c>
      <c r="B255" s="78" t="str">
        <f>[2]Quickool!B261</f>
        <v>EXTRA LONG ELBOW DRAIN PIPE FITTING 加长弯头出水嘴</v>
      </c>
      <c r="C255" s="52"/>
      <c r="D255" s="74"/>
      <c r="E255" s="52"/>
      <c r="F255" s="49">
        <f>[2]Quickool!K261</f>
        <v>2.92290829375228</v>
      </c>
      <c r="G255" s="82"/>
      <c r="H255" s="15"/>
      <c r="I255" s="15"/>
      <c r="J255" s="15"/>
    </row>
    <row r="256" ht="55" customHeight="1" spans="1:10">
      <c r="A256" s="47" t="str">
        <f>[2]Quickool!A262</f>
        <v>CAB204</v>
      </c>
      <c r="B256" s="78" t="str">
        <f>[2]Quickool!B262</f>
        <v>POST GUARD 大直座</v>
      </c>
      <c r="C256" s="52"/>
      <c r="D256" s="74"/>
      <c r="E256" s="52"/>
      <c r="F256" s="49">
        <f>[2]Quickool!K262</f>
        <v>1.46145414687614</v>
      </c>
      <c r="G256" s="82"/>
      <c r="H256" s="15"/>
      <c r="I256" s="15"/>
      <c r="J256" s="15"/>
    </row>
    <row r="257" ht="48" customHeight="1" spans="1:10">
      <c r="A257" s="47" t="str">
        <f>[2]Quickool!A263</f>
        <v>CAB205</v>
      </c>
      <c r="B257" s="78" t="str">
        <f>[2]Quickool!B263</f>
        <v>UPPER LEFT DOOR HINGES</v>
      </c>
      <c r="C257" s="52"/>
      <c r="D257" s="74"/>
      <c r="E257" s="52"/>
      <c r="F257" s="49">
        <f>[2]Quickool!K263</f>
        <v>8.11918970486745</v>
      </c>
      <c r="G257" s="82"/>
      <c r="H257" s="15"/>
      <c r="I257" s="15"/>
      <c r="J257" s="15"/>
    </row>
    <row r="258" ht="34" customHeight="1" spans="1:10">
      <c r="A258" s="47" t="str">
        <f>[2]Quickool!A264</f>
        <v>CAB206</v>
      </c>
      <c r="B258" s="78" t="str">
        <f>[2]Quickool!B264</f>
        <v>UPPER RIGHT DOOR HINGES</v>
      </c>
      <c r="C258" s="52"/>
      <c r="D258" s="74"/>
      <c r="E258" s="52"/>
      <c r="F258" s="49">
        <f>[2]Quickool!K264</f>
        <v>8.11918970486745</v>
      </c>
      <c r="G258" s="81"/>
      <c r="H258" s="15"/>
      <c r="I258" s="15"/>
      <c r="J258" s="15"/>
    </row>
    <row r="259" ht="32" customHeight="1" spans="1:10">
      <c r="A259" s="47" t="str">
        <f>[2]Quickool!A265</f>
        <v>CAB207</v>
      </c>
      <c r="B259" s="78" t="str">
        <f>[2]Quickool!B265</f>
        <v>MIDDLE LEFT DOOR HINGES</v>
      </c>
      <c r="C259" s="52"/>
      <c r="D259" s="74"/>
      <c r="E259" s="52"/>
      <c r="F259" s="49">
        <f>[2]Quickool!K265</f>
        <v>8.11918970486745</v>
      </c>
      <c r="G259" s="81"/>
      <c r="H259" s="15"/>
      <c r="I259" s="15"/>
      <c r="J259" s="15"/>
    </row>
    <row r="260" ht="39" customHeight="1" spans="1:10">
      <c r="A260" s="47" t="str">
        <f>[2]Quickool!A266</f>
        <v>CAB208</v>
      </c>
      <c r="B260" s="78" t="str">
        <f>[2]Quickool!B266</f>
        <v>MIDDLE RIGHT DOOR HINGES</v>
      </c>
      <c r="C260" s="52"/>
      <c r="D260" s="74"/>
      <c r="E260" s="52"/>
      <c r="F260" s="49">
        <f>[2]Quickool!K266</f>
        <v>8.11918970486745</v>
      </c>
      <c r="G260" s="81"/>
      <c r="H260" s="15"/>
      <c r="I260" s="15"/>
      <c r="J260" s="15"/>
    </row>
    <row r="261" ht="36" customHeight="1" spans="1:10">
      <c r="A261" s="47" t="str">
        <f>[2]Quickool!A267</f>
        <v>CAB209</v>
      </c>
      <c r="B261" s="78" t="str">
        <f>[2]Quickool!B267</f>
        <v>LOWER LEFT DOOR HINGES</v>
      </c>
      <c r="C261" s="52"/>
      <c r="D261" s="74"/>
      <c r="E261" s="52"/>
      <c r="F261" s="49">
        <f>[2]Quickool!K267</f>
        <v>8.11918970486745</v>
      </c>
      <c r="G261" s="81"/>
      <c r="H261" s="15"/>
      <c r="I261" s="15"/>
      <c r="J261" s="15"/>
    </row>
    <row r="262" ht="39" customHeight="1" spans="1:10">
      <c r="A262" s="47" t="str">
        <f>[2]Quickool!A268</f>
        <v>CAB210</v>
      </c>
      <c r="B262" s="78" t="str">
        <f>[2]Quickool!B268</f>
        <v>LOWER RIGHT DOOR HINGES</v>
      </c>
      <c r="C262" s="52"/>
      <c r="D262" s="74"/>
      <c r="E262" s="52"/>
      <c r="F262" s="49">
        <f>[2]Quickool!K268</f>
        <v>8.11918970486745</v>
      </c>
      <c r="G262" s="81"/>
      <c r="H262" s="15"/>
      <c r="I262" s="15"/>
      <c r="J262" s="15"/>
    </row>
    <row r="263" ht="44" customHeight="1" spans="1:10">
      <c r="A263" s="47" t="str">
        <f>[2]Quickool!A269</f>
        <v>CAB211</v>
      </c>
      <c r="B263" s="78" t="str">
        <f>[2]Quickool!B269</f>
        <v>Drain pan heater (230v,125w)</v>
      </c>
      <c r="C263" s="52"/>
      <c r="D263" s="74"/>
      <c r="E263" s="52"/>
      <c r="F263" s="49">
        <f>[2]Quickool!K269</f>
        <v>83.5116655357795</v>
      </c>
      <c r="G263" s="81"/>
      <c r="H263" s="15"/>
      <c r="I263" s="15"/>
      <c r="J263" s="15"/>
    </row>
    <row r="264" ht="49" customHeight="1" spans="1:10">
      <c r="A264" s="47" t="str">
        <f>[2]Quickool!A270</f>
        <v>CAB212</v>
      </c>
      <c r="B264" s="78" t="str">
        <f>[2]Quickool!B270</f>
        <v>BULLET FIT (100mm)</v>
      </c>
      <c r="C264" s="52"/>
      <c r="D264" s="74"/>
      <c r="E264" s="52"/>
      <c r="F264" s="49">
        <f>[2]Quickool!K270</f>
        <v>11.8988124985126</v>
      </c>
      <c r="G264" s="82"/>
      <c r="H264" s="15"/>
      <c r="I264" s="15"/>
      <c r="J264" s="15"/>
    </row>
  </sheetData>
  <mergeCells count="31">
    <mergeCell ref="D10:D18"/>
    <mergeCell ref="D19:D21"/>
    <mergeCell ref="D22:D24"/>
    <mergeCell ref="D25:D27"/>
    <mergeCell ref="D28:D31"/>
    <mergeCell ref="D32:D35"/>
    <mergeCell ref="D36:D38"/>
    <mergeCell ref="D39:D41"/>
    <mergeCell ref="G68:G69"/>
    <mergeCell ref="G77:G80"/>
    <mergeCell ref="G81:G84"/>
    <mergeCell ref="G85:G112"/>
    <mergeCell ref="G113:G118"/>
    <mergeCell ref="G119:G124"/>
    <mergeCell ref="G138:G140"/>
    <mergeCell ref="G160:G162"/>
    <mergeCell ref="G166:G167"/>
    <mergeCell ref="G168:G173"/>
    <mergeCell ref="G175:G190"/>
    <mergeCell ref="G191:G194"/>
    <mergeCell ref="G195:G198"/>
    <mergeCell ref="G199:G202"/>
    <mergeCell ref="G203:G205"/>
    <mergeCell ref="G206:G215"/>
    <mergeCell ref="G216:G235"/>
    <mergeCell ref="G248:G250"/>
    <mergeCell ref="J10:J14"/>
    <mergeCell ref="J15:J18"/>
    <mergeCell ref="J19:J27"/>
    <mergeCell ref="J28:J35"/>
    <mergeCell ref="J36:J41"/>
  </mergeCells>
  <pageMargins left="0.7" right="0.7" top="0.75" bottom="0.75" header="0.3" footer="0.3"/>
  <pageSetup paperSize="9" orientation="portrait"/>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zoomScale="130" zoomScaleNormal="130" workbookViewId="0">
      <selection activeCell="J13" sqref="J13"/>
    </sheetView>
  </sheetViews>
  <sheetFormatPr defaultColWidth="9" defaultRowHeight="11.25" outlineLevelCol="5"/>
  <cols>
    <col min="1" max="1" width="9" style="1"/>
    <col min="2" max="2" width="17.0285714285714" style="1" customWidth="1"/>
    <col min="3" max="3" width="18.2857142857143" style="1" customWidth="1"/>
    <col min="4" max="4" width="11.7333333333333" style="1" customWidth="1"/>
    <col min="5" max="5" width="31.7142857142857" style="1" customWidth="1"/>
    <col min="6" max="6" width="9.57142857142857" style="1" customWidth="1"/>
    <col min="7" max="16373" width="9" style="1"/>
    <col min="16374" max="16384" width="9" style="2"/>
  </cols>
  <sheetData>
    <row r="1" s="1" customFormat="1" spans="1:6">
      <c r="A1" s="3" t="s">
        <v>1359</v>
      </c>
    </row>
    <row r="2" s="1" customFormat="1" ht="15" spans="1:6">
      <c r="A2"/>
      <c r="B2"/>
      <c r="C2"/>
      <c r="D2"/>
    </row>
    <row r="3" s="1" customFormat="1" ht="15" spans="1:6">
      <c r="A3"/>
      <c r="B3"/>
      <c r="C3"/>
      <c r="D3"/>
    </row>
    <row r="4" ht="15" spans="1:6">
      <c r="A4"/>
      <c r="B4"/>
      <c r="C4"/>
      <c r="D4"/>
    </row>
    <row r="5" s="1" customFormat="1" ht="27" customHeight="1" spans="1:6">
      <c r="A5" s="4" t="s">
        <v>1360</v>
      </c>
      <c r="B5" s="5" t="s">
        <v>1361</v>
      </c>
      <c r="C5" s="5" t="s">
        <v>1306</v>
      </c>
      <c r="D5" s="5" t="s">
        <v>1362</v>
      </c>
      <c r="E5" s="6" t="s">
        <v>103</v>
      </c>
    </row>
    <row r="6" s="1" customFormat="1" ht="68" customHeight="1" spans="1:6">
      <c r="A6" s="4" t="s">
        <v>1363</v>
      </c>
      <c r="B6" s="7" t="s">
        <v>1364</v>
      </c>
      <c r="C6" s="5" t="s">
        <v>1365</v>
      </c>
      <c r="D6" s="5">
        <v>45.1</v>
      </c>
      <c r="E6" s="5" t="str">
        <f>_xlfn.DISPIMG("ID_4F4D5FD4221844B3BAC4C5FCB86F69E3",1)</f>
        <v>=DISPIMG("ID_4F4D5FD4221844B3BAC4C5FCB86F69E3",1)</v>
      </c>
    </row>
    <row r="7" s="1" customFormat="1" ht="68" customHeight="1" spans="1:6">
      <c r="A7" s="4" t="s">
        <v>1366</v>
      </c>
      <c r="B7" s="5" t="s">
        <v>1367</v>
      </c>
      <c r="C7" s="5" t="s">
        <v>1368</v>
      </c>
      <c r="D7" s="5"/>
      <c r="E7" s="5"/>
    </row>
    <row r="8" s="1" customFormat="1" ht="31" customHeight="1" spans="1:6">
      <c r="A8" s="4" t="s">
        <v>1369</v>
      </c>
      <c r="B8" s="8" t="s">
        <v>1370</v>
      </c>
      <c r="C8" s="9" t="s">
        <v>1371</v>
      </c>
      <c r="D8" s="5">
        <v>0.9</v>
      </c>
      <c r="E8" s="5" t="str">
        <f>_xlfn.DISPIMG("ID_26C9986488344784A3A12DBC0C0B5F4D",1)</f>
        <v>=DISPIMG("ID_26C9986488344784A3A12DBC0C0B5F4D",1)</v>
      </c>
    </row>
    <row r="9" s="1" customFormat="1" ht="33" customHeight="1" spans="1:6">
      <c r="A9" s="4" t="s">
        <v>1372</v>
      </c>
      <c r="B9" s="8" t="s">
        <v>1373</v>
      </c>
      <c r="C9" s="9" t="s">
        <v>1374</v>
      </c>
      <c r="D9" s="5">
        <v>1.13</v>
      </c>
      <c r="E9" s="5"/>
    </row>
    <row r="10" s="1" customFormat="1" ht="33" customHeight="1" spans="1:6">
      <c r="A10" s="4" t="s">
        <v>1375</v>
      </c>
      <c r="B10" s="7" t="s">
        <v>1376</v>
      </c>
      <c r="C10" s="9" t="s">
        <v>1377</v>
      </c>
      <c r="D10" s="10">
        <v>6</v>
      </c>
      <c r="E10" s="5"/>
    </row>
    <row r="11" s="1" customFormat="1" ht="34" customHeight="1" spans="1:6">
      <c r="A11" s="4" t="s">
        <v>1378</v>
      </c>
      <c r="B11" s="7" t="s">
        <v>1379</v>
      </c>
      <c r="C11" s="5" t="s">
        <v>1380</v>
      </c>
      <c r="D11" s="5">
        <v>13.7</v>
      </c>
      <c r="E11" s="5" t="str">
        <f>_xlfn.DISPIMG("ID_5B50BE1DB98C4567993D6A5F26792F33",1)</f>
        <v>=DISPIMG("ID_5B50BE1DB98C4567993D6A5F26792F33",1)</v>
      </c>
    </row>
    <row r="12" s="1" customFormat="1" ht="35" customHeight="1" spans="1:6">
      <c r="A12" s="4" t="s">
        <v>1381</v>
      </c>
      <c r="B12" s="7" t="s">
        <v>1379</v>
      </c>
      <c r="C12" s="5" t="s">
        <v>1382</v>
      </c>
      <c r="D12" s="5">
        <v>12.6</v>
      </c>
      <c r="E12" s="5"/>
    </row>
    <row r="13" s="1" customFormat="1" ht="73" customHeight="1" spans="1:6">
      <c r="A13" s="4" t="s">
        <v>1383</v>
      </c>
      <c r="B13" s="7" t="s">
        <v>1384</v>
      </c>
      <c r="C13" s="5" t="s">
        <v>1385</v>
      </c>
      <c r="D13" s="5">
        <v>1.1</v>
      </c>
      <c r="E13" s="5" t="str">
        <f>_xlfn.DISPIMG("ID_0E87DF8BB7EC46E5880226BA3CE7A3E0",1)</f>
        <v>=DISPIMG("ID_0E87DF8BB7EC46E5880226BA3CE7A3E0",1)</v>
      </c>
      <c r="F13" s="11" t="s">
        <v>1386</v>
      </c>
    </row>
    <row r="14" s="1" customFormat="1" ht="83" customHeight="1" spans="1:6">
      <c r="A14" s="4" t="s">
        <v>1387</v>
      </c>
      <c r="B14" s="7" t="s">
        <v>1388</v>
      </c>
      <c r="C14" s="5" t="s">
        <v>1389</v>
      </c>
      <c r="D14" s="5">
        <v>3.5</v>
      </c>
      <c r="E14" s="5"/>
    </row>
    <row r="15" s="1" customFormat="1" ht="72" customHeight="1" spans="1:6">
      <c r="A15" s="4" t="s">
        <v>1390</v>
      </c>
      <c r="B15" s="7" t="s">
        <v>1391</v>
      </c>
      <c r="C15" s="5" t="s">
        <v>1392</v>
      </c>
      <c r="D15" s="5">
        <v>2.3</v>
      </c>
      <c r="E15" s="5" t="str">
        <f>_xlfn.DISPIMG("ID_6FC152D1CE6B42CB8D590A2DA910557B",1)</f>
        <v>=DISPIMG("ID_6FC152D1CE6B42CB8D590A2DA910557B",1)</v>
      </c>
      <c r="F15" s="1" t="s">
        <v>1393</v>
      </c>
    </row>
    <row r="16" s="1" customFormat="1" ht="28" customHeight="1" spans="1:6">
      <c r="A16" s="4" t="s">
        <v>1394</v>
      </c>
      <c r="B16" s="7" t="s">
        <v>1395</v>
      </c>
      <c r="C16" s="5" t="s">
        <v>1396</v>
      </c>
      <c r="D16" s="5">
        <v>18.3</v>
      </c>
      <c r="E16" s="5" t="str">
        <f>_xlfn.DISPIMG("ID_65FA1E08635043859F11F6AEACBF64C9",1)</f>
        <v>=DISPIMG("ID_65FA1E08635043859F11F6AEACBF64C9",1)</v>
      </c>
    </row>
    <row r="17" s="1" customFormat="1" ht="28" customHeight="1" spans="1:5">
      <c r="A17" s="4" t="s">
        <v>1397</v>
      </c>
      <c r="B17" s="7" t="s">
        <v>1395</v>
      </c>
      <c r="C17" s="5" t="s">
        <v>1398</v>
      </c>
      <c r="D17" s="5">
        <v>10.8</v>
      </c>
      <c r="E17" s="5"/>
    </row>
    <row r="18" s="1" customFormat="1" spans="1:5">
      <c r="A18" s="4"/>
      <c r="B18" s="4" t="s">
        <v>1399</v>
      </c>
      <c r="C18" s="4"/>
      <c r="D18" s="4"/>
      <c r="E18" s="4"/>
    </row>
    <row r="19" s="1" customFormat="1" spans="1:5">
      <c r="A19" s="4"/>
      <c r="B19" s="4" t="s">
        <v>1400</v>
      </c>
      <c r="C19" s="4"/>
      <c r="D19" s="4"/>
      <c r="E19" s="4"/>
    </row>
  </sheetData>
  <mergeCells count="3">
    <mergeCell ref="E8:E10"/>
    <mergeCell ref="E11:E12"/>
    <mergeCell ref="E16:E17"/>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23</vt:i4>
      </vt:variant>
    </vt:vector>
  </HeadingPairs>
  <TitlesOfParts>
    <vt:vector size="23" baseType="lpstr">
      <vt:lpstr>CU </vt:lpstr>
      <vt:lpstr>ZIEHL</vt:lpstr>
      <vt:lpstr>Weiguang</vt:lpstr>
      <vt:lpstr>QC</vt:lpstr>
      <vt:lpstr>Switch board</vt:lpstr>
      <vt:lpstr>ALUMINIUM PLATE</vt:lpstr>
      <vt:lpstr>ALL NEW COMP</vt:lpstr>
      <vt:lpstr>ZX</vt:lpstr>
      <vt:lpstr>Small comp</vt:lpstr>
      <vt:lpstr>WELZER</vt:lpstr>
      <vt:lpstr>FLAKE ICE</vt:lpstr>
      <vt:lpstr>BITZER</vt:lpstr>
      <vt:lpstr>Heat plate</vt:lpstr>
      <vt:lpstr>RECOND COMP</vt:lpstr>
      <vt:lpstr>REFCOMP</vt:lpstr>
      <vt:lpstr>danfoss,sagi</vt:lpstr>
      <vt:lpstr>VALVE</vt:lpstr>
      <vt:lpstr>Oil separator</vt:lpstr>
      <vt:lpstr>HUB</vt:lpstr>
      <vt:lpstr>fitting</vt:lpstr>
      <vt:lpstr>Wefoam</vt:lpstr>
      <vt:lpstr>QUICKOOL</vt:lpstr>
      <vt:lpstr>RACK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WELLER56-PC</cp:lastModifiedBy>
  <dcterms:created xsi:type="dcterms:W3CDTF">2010-06-23T10:05:00Z</dcterms:created>
  <cp:lastPrinted>2023-03-27T06:51:00Z</cp:lastPrinted>
  <dcterms:modified xsi:type="dcterms:W3CDTF">2026-10-10T09:02:19Z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592F36BD104B4FEA95C8D79937D9830A_12</vt:lpwstr>
  </property>
  <property fmtid="{D5CDD505-2E9C-101B-9397-08002B2CF9AE}" pid="3" name="KSOProductBuildVer">
    <vt:lpwstr>1033-12.1.0.26886</vt:lpwstr>
  </property>
  <property fmtid="{D5CDD505-2E9C-101B-9397-08002B2CF9AE}" pid="4" name="CalculationRule">
    <vt:i4>0</vt:i4>
  </property>
</Properties>
</file>